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315" yWindow="-180" windowWidth="20730" windowHeight="7980" tabRatio="957" activeTab="7"/>
  </bookViews>
  <sheets>
    <sheet name="C1-G1" sheetId="1" r:id="rId1"/>
    <sheet name="C2" sheetId="2" r:id="rId2"/>
    <sheet name="C3" sheetId="4" r:id="rId3"/>
    <sheet name="C4" sheetId="5" r:id="rId4"/>
    <sheet name="C5" sheetId="6" r:id="rId5"/>
    <sheet name="C6-G2" sheetId="7" r:id="rId6"/>
    <sheet name="C7" sheetId="8" r:id="rId7"/>
    <sheet name="C8" sheetId="9" r:id="rId8"/>
    <sheet name="C9" sheetId="10" r:id="rId9"/>
    <sheet name="C10" sheetId="11" r:id="rId10"/>
    <sheet name="C11" sheetId="12" r:id="rId11"/>
    <sheet name="C12S" sheetId="13" r:id="rId12"/>
    <sheet name="C12H" sheetId="23" r:id="rId13"/>
    <sheet name="C12N" sheetId="24" r:id="rId14"/>
    <sheet name="C12C" sheetId="22" r:id="rId15"/>
    <sheet name="12B" sheetId="36" r:id="rId16"/>
    <sheet name="12P" sheetId="35" r:id="rId17"/>
    <sheet name="C13" sheetId="14" r:id="rId18"/>
    <sheet name="C14" sheetId="21" r:id="rId19"/>
    <sheet name="C15" sheetId="20" r:id="rId20"/>
    <sheet name="C16" sheetId="19" r:id="rId21"/>
    <sheet name="C17" sheetId="18" r:id="rId22"/>
    <sheet name="C18S" sheetId="17" r:id="rId23"/>
    <sheet name="C18H" sheetId="29" r:id="rId24"/>
    <sheet name="C18N" sheetId="28" r:id="rId25"/>
    <sheet name="C18C" sheetId="27" r:id="rId26"/>
    <sheet name="C18B" sheetId="37" r:id="rId27"/>
    <sheet name="C18P" sheetId="38" r:id="rId28"/>
    <sheet name="C19" sheetId="16" r:id="rId29"/>
    <sheet name="C20" sheetId="15" r:id="rId30"/>
  </sheets>
  <definedNames>
    <definedName name="_xlnm._FilterDatabase" localSheetId="8" hidden="1">'C9'!$B$1:$B$177</definedName>
    <definedName name="_xlnm.Print_Area" localSheetId="15">'12B'!$A$1:$D$91</definedName>
    <definedName name="_xlnm.Print_Area" localSheetId="16">'12P'!$A$1:$D$89</definedName>
    <definedName name="_xlnm.Print_Area" localSheetId="9">'C10'!$A$1:$D$93</definedName>
    <definedName name="_xlnm.Print_Area" localSheetId="10">'C11'!$A$1:$D$313</definedName>
    <definedName name="_xlnm.Print_Area" localSheetId="14">'C12C'!$A$1:$D$92</definedName>
    <definedName name="_xlnm.Print_Area" localSheetId="12">'C12H'!$A$1:$D$88</definedName>
    <definedName name="_xlnm.Print_Area" localSheetId="13">'C12N'!$A$1:$D$89</definedName>
    <definedName name="_xlnm.Print_Area" localSheetId="11">'C12S'!$A$1:$D$89</definedName>
    <definedName name="_xlnm.Print_Area" localSheetId="17">'C13'!$A$1:$K$130</definedName>
    <definedName name="_xlnm.Print_Area" localSheetId="18">'C14'!$A$1:$K$134</definedName>
    <definedName name="_xlnm.Print_Area" localSheetId="19">'C15'!$A$1:$C$230</definedName>
    <definedName name="_xlnm.Print_Area" localSheetId="20">'C16'!$A$1:$D$92</definedName>
    <definedName name="_xlnm.Print_Area" localSheetId="21">'C17'!$A$1:$D$285</definedName>
    <definedName name="_xlnm.Print_Area" localSheetId="26">'C18B'!$A$1:$D$90</definedName>
    <definedName name="_xlnm.Print_Area" localSheetId="25">'C18C'!$A$1:$D$91</definedName>
    <definedName name="_xlnm.Print_Area" localSheetId="23">'C18H'!$A$1:$D$90</definedName>
    <definedName name="_xlnm.Print_Area" localSheetId="24">'C18N'!$A$1:$D$88</definedName>
    <definedName name="_xlnm.Print_Area" localSheetId="27">'C18P'!$A$1:$D$90</definedName>
    <definedName name="_xlnm.Print_Area" localSheetId="22">'C18S'!$A$1:$D$88</definedName>
    <definedName name="_xlnm.Print_Area" localSheetId="28">'C19'!$A$1:$K$101</definedName>
    <definedName name="_xlnm.Print_Area" localSheetId="0">'C1-G1'!$A$1:$F$52</definedName>
    <definedName name="_xlnm.Print_Area" localSheetId="1">'C2'!$A$1:$G$338</definedName>
    <definedName name="_xlnm.Print_Area" localSheetId="29">'C20'!$A$1:$K$100</definedName>
    <definedName name="_xlnm.Print_Area" localSheetId="2">'C3'!$A$1:$D$215</definedName>
    <definedName name="_xlnm.Print_Area" localSheetId="3">'C4'!$A$1:$E$78</definedName>
    <definedName name="_xlnm.Print_Area" localSheetId="4">'C5'!$A$1:$I$28</definedName>
    <definedName name="_xlnm.Print_Area" localSheetId="5">'C6-G2'!$A$1:$F$54</definedName>
    <definedName name="_xlnm.Print_Area" localSheetId="6">'C7'!$A$1:$E$90</definedName>
    <definedName name="_xlnm.Print_Area" localSheetId="7">'C8'!$A$1:$F$34</definedName>
    <definedName name="_xlnm.Print_Area" localSheetId="8">'C9'!$A$1:$C$167</definedName>
    <definedName name="_xlnm.Print_Titles" localSheetId="15">'12B'!$1:$15</definedName>
    <definedName name="_xlnm.Print_Titles" localSheetId="16">'12P'!$1:$15</definedName>
    <definedName name="_xlnm.Print_Titles" localSheetId="9">'C10'!$1:$15</definedName>
    <definedName name="_xlnm.Print_Titles" localSheetId="10">'C11'!$1:$13</definedName>
    <definedName name="_xlnm.Print_Titles" localSheetId="14">'C12C'!$1:$15</definedName>
    <definedName name="_xlnm.Print_Titles" localSheetId="12">'C12H'!$1:$16</definedName>
    <definedName name="_xlnm.Print_Titles" localSheetId="13">'C12N'!$1:$16</definedName>
    <definedName name="_xlnm.Print_Titles" localSheetId="11">'C12S'!$1:$15</definedName>
    <definedName name="_xlnm.Print_Titles" localSheetId="17">'C13'!$1:$13</definedName>
    <definedName name="_xlnm.Print_Titles" localSheetId="18">'C14'!$1:$14</definedName>
    <definedName name="_xlnm.Print_Titles" localSheetId="19">'C15'!$1:$15</definedName>
    <definedName name="_xlnm.Print_Titles" localSheetId="20">'C16'!$1:$14</definedName>
    <definedName name="_xlnm.Print_Titles" localSheetId="21">'C17'!$1:$15</definedName>
    <definedName name="_xlnm.Print_Titles" localSheetId="26">'C18B'!$1:$16</definedName>
    <definedName name="_xlnm.Print_Titles" localSheetId="25">'C18C'!$1:$16</definedName>
    <definedName name="_xlnm.Print_Titles" localSheetId="23">'C18H'!$1:$17</definedName>
    <definedName name="_xlnm.Print_Titles" localSheetId="24">'C18N'!$1:$15</definedName>
    <definedName name="_xlnm.Print_Titles" localSheetId="27">'C18P'!$1:$16</definedName>
    <definedName name="_xlnm.Print_Titles" localSheetId="22">'C18S'!$1:$16</definedName>
    <definedName name="_xlnm.Print_Titles" localSheetId="28">'C19'!$1:$14</definedName>
    <definedName name="_xlnm.Print_Titles" localSheetId="1">'C2'!$1:$14</definedName>
    <definedName name="_xlnm.Print_Titles" localSheetId="29">'C20'!$1:$13</definedName>
    <definedName name="_xlnm.Print_Titles" localSheetId="2">'C3'!$1:$13</definedName>
    <definedName name="_xlnm.Print_Titles" localSheetId="3">'C4'!$1:$16</definedName>
    <definedName name="_xlnm.Print_Titles" localSheetId="6">'C7'!$1:$14</definedName>
    <definedName name="_xlnm.Print_Titles" localSheetId="8">'C9'!$1:$17</definedName>
  </definedNames>
  <calcPr calcId="145621"/>
</workbook>
</file>

<file path=xl/calcChain.xml><?xml version="1.0" encoding="utf-8"?>
<calcChain xmlns="http://schemas.openxmlformats.org/spreadsheetml/2006/main">
  <c r="D17" i="9" l="1"/>
  <c r="G15" i="15" l="1"/>
  <c r="C15" i="15" l="1"/>
  <c r="F15" i="15"/>
  <c r="H15" i="15"/>
  <c r="I15" i="15"/>
  <c r="J15" i="15"/>
  <c r="B15" i="15"/>
  <c r="G16" i="16"/>
  <c r="C16" i="16"/>
  <c r="F16" i="16"/>
  <c r="H16" i="16"/>
  <c r="K16" i="16"/>
  <c r="J16" i="16"/>
  <c r="D16" i="16"/>
  <c r="E16" i="16"/>
  <c r="I16" i="16"/>
  <c r="B16" i="16"/>
  <c r="E89" i="8" l="1"/>
  <c r="E86" i="8"/>
  <c r="E84" i="8"/>
  <c r="E82" i="8"/>
  <c r="E76" i="8"/>
  <c r="E74" i="8"/>
  <c r="E68" i="8"/>
  <c r="E66" i="8"/>
  <c r="E61" i="8"/>
  <c r="E56" i="8"/>
  <c r="E51" i="8"/>
  <c r="E49" i="8"/>
  <c r="E45" i="8"/>
  <c r="E41" i="8"/>
  <c r="E36" i="8"/>
  <c r="E33" i="8"/>
  <c r="E30" i="8"/>
  <c r="E28" i="8"/>
  <c r="E24" i="8"/>
  <c r="E20" i="8"/>
  <c r="E18" i="8"/>
  <c r="E56" i="5"/>
  <c r="D56" i="5"/>
  <c r="D283" i="18"/>
  <c r="D272" i="18"/>
  <c r="D268" i="18"/>
  <c r="D260" i="18"/>
  <c r="D246" i="18"/>
  <c r="D237" i="18"/>
  <c r="D216" i="18"/>
  <c r="D211" i="18"/>
  <c r="D200" i="18"/>
  <c r="D188" i="18"/>
  <c r="D156" i="18"/>
  <c r="D146" i="18"/>
  <c r="D138" i="18"/>
  <c r="D128" i="18"/>
  <c r="D120" i="18"/>
  <c r="D90" i="18"/>
  <c r="D82" i="18"/>
  <c r="D58" i="18"/>
  <c r="D52" i="18"/>
  <c r="D31" i="18"/>
  <c r="D19" i="18"/>
  <c r="C283" i="18"/>
  <c r="C272" i="18"/>
  <c r="C268" i="18"/>
  <c r="C260" i="18"/>
  <c r="C246" i="18"/>
  <c r="C237" i="18"/>
  <c r="C216" i="18"/>
  <c r="C211" i="18"/>
  <c r="C200" i="18"/>
  <c r="C188" i="18"/>
  <c r="C156" i="18"/>
  <c r="C146" i="18"/>
  <c r="C138" i="18"/>
  <c r="C128" i="18"/>
  <c r="C120" i="18"/>
  <c r="C90" i="18"/>
  <c r="C82" i="18"/>
  <c r="C58" i="18"/>
  <c r="C52" i="18"/>
  <c r="C31" i="18"/>
  <c r="C19" i="18"/>
  <c r="D17" i="18" l="1"/>
  <c r="C17" i="18"/>
  <c r="K17" i="21"/>
  <c r="C17" i="21"/>
  <c r="D17" i="21"/>
  <c r="E17" i="21"/>
  <c r="F17" i="21"/>
  <c r="G17" i="21"/>
  <c r="H17" i="21"/>
  <c r="I17" i="21"/>
  <c r="J17" i="21"/>
  <c r="B17" i="21"/>
  <c r="E15" i="14"/>
  <c r="K15" i="14" l="1"/>
  <c r="C15" i="14"/>
  <c r="D15" i="14"/>
  <c r="F15" i="14"/>
  <c r="G15" i="14"/>
  <c r="H15" i="14"/>
  <c r="I15" i="14"/>
  <c r="J15" i="14"/>
  <c r="B15" i="14"/>
  <c r="C19" i="10" l="1"/>
  <c r="B19" i="10"/>
  <c r="D297" i="12"/>
  <c r="C297" i="12"/>
  <c r="C15" i="12"/>
  <c r="D15" i="12"/>
  <c r="G104" i="2"/>
  <c r="F306" i="2"/>
  <c r="F209" i="2"/>
  <c r="F192" i="2"/>
  <c r="F52" i="2"/>
  <c r="G237" i="2"/>
  <c r="G235" i="2" s="1"/>
  <c r="G107" i="2"/>
  <c r="G108" i="2"/>
  <c r="C68" i="2"/>
  <c r="B6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4" i="2"/>
  <c r="G303" i="2"/>
  <c r="G302" i="2"/>
  <c r="G301" i="2"/>
  <c r="G300" i="2"/>
  <c r="G299" i="2"/>
  <c r="G298" i="2"/>
  <c r="G297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3" i="2" s="1"/>
  <c r="G232" i="2"/>
  <c r="G231" i="2"/>
  <c r="G230" i="2"/>
  <c r="G229" i="2"/>
  <c r="G228" i="2"/>
  <c r="G227" i="2"/>
  <c r="G226" i="2"/>
  <c r="G225" i="2"/>
  <c r="G223" i="2" s="1"/>
  <c r="G221" i="2"/>
  <c r="G220" i="2"/>
  <c r="G219" i="2"/>
  <c r="G218" i="2"/>
  <c r="G217" i="2"/>
  <c r="G216" i="2"/>
  <c r="G215" i="2"/>
  <c r="G214" i="2"/>
  <c r="G213" i="2"/>
  <c r="G212" i="2"/>
  <c r="G211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2" i="2" s="1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1" i="2" s="1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2" i="2"/>
  <c r="G111" i="2"/>
  <c r="G103" i="2"/>
  <c r="G102" i="2"/>
  <c r="G101" i="2"/>
  <c r="G100" i="2" s="1"/>
  <c r="G97" i="2"/>
  <c r="G96" i="2" s="1"/>
  <c r="G93" i="2"/>
  <c r="G92" i="2"/>
  <c r="G91" i="2"/>
  <c r="G90" i="2"/>
  <c r="G89" i="2"/>
  <c r="G88" i="2" s="1"/>
  <c r="G84" i="2"/>
  <c r="G83" i="2"/>
  <c r="G81" i="2" s="1"/>
  <c r="G78" i="2"/>
  <c r="G77" i="2"/>
  <c r="G76" i="2"/>
  <c r="G73" i="2"/>
  <c r="G72" i="2"/>
  <c r="G71" i="2"/>
  <c r="G68" i="2" s="1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 s="1"/>
  <c r="G50" i="2"/>
  <c r="G49" i="2"/>
  <c r="G48" i="2"/>
  <c r="G47" i="2"/>
  <c r="G46" i="2"/>
  <c r="G45" i="2"/>
  <c r="G42" i="2" s="1"/>
  <c r="G40" i="2"/>
  <c r="G39" i="2"/>
  <c r="G37" i="2" s="1"/>
  <c r="G35" i="2"/>
  <c r="G34" i="2"/>
  <c r="G33" i="2"/>
  <c r="G32" i="2"/>
  <c r="G22" i="2"/>
  <c r="G23" i="2"/>
  <c r="G24" i="2"/>
  <c r="G21" i="2"/>
  <c r="G19" i="2" s="1"/>
  <c r="G75" i="2" l="1"/>
  <c r="G116" i="2"/>
  <c r="G114" i="2" s="1"/>
  <c r="G141" i="2"/>
  <c r="G295" i="2"/>
  <c r="G240" i="2" s="1"/>
  <c r="G280" i="2"/>
  <c r="G306" i="2"/>
  <c r="E192" i="2"/>
  <c r="E306" i="2"/>
  <c r="E106" i="2"/>
  <c r="E96" i="2"/>
  <c r="E75" i="2"/>
  <c r="E52" i="2"/>
  <c r="F295" i="2"/>
  <c r="F280" i="2"/>
  <c r="F243" i="2"/>
  <c r="F235" i="2"/>
  <c r="F223" i="2"/>
  <c r="F169" i="2" s="1"/>
  <c r="F141" i="2"/>
  <c r="F116" i="2"/>
  <c r="F110" i="2"/>
  <c r="F106" i="2"/>
  <c r="F100" i="2"/>
  <c r="F96" i="2"/>
  <c r="F88" i="2"/>
  <c r="F81" i="2"/>
  <c r="F75" i="2"/>
  <c r="F68" i="2"/>
  <c r="F42" i="2"/>
  <c r="F37" i="2"/>
  <c r="F30" i="2"/>
  <c r="F19" i="2"/>
  <c r="E243" i="2"/>
  <c r="E235" i="2"/>
  <c r="E223" i="2"/>
  <c r="E209" i="2"/>
  <c r="G209" i="2" s="1"/>
  <c r="G169" i="2" s="1"/>
  <c r="E171" i="2"/>
  <c r="E110" i="2"/>
  <c r="E100" i="2"/>
  <c r="E88" i="2"/>
  <c r="E81" i="2"/>
  <c r="E42" i="2"/>
  <c r="E37" i="2"/>
  <c r="C141" i="2"/>
  <c r="B141" i="2"/>
  <c r="D267" i="2"/>
  <c r="D268" i="2"/>
  <c r="D269" i="2"/>
  <c r="D270" i="2"/>
  <c r="D271" i="2"/>
  <c r="F86" i="2" l="1"/>
  <c r="F27" i="2"/>
  <c r="F240" i="2"/>
  <c r="F114" i="2"/>
  <c r="E116" i="2"/>
  <c r="E141" i="2"/>
  <c r="E30" i="2"/>
  <c r="E68" i="2"/>
  <c r="E86" i="2"/>
  <c r="E19" i="2"/>
  <c r="E280" i="2"/>
  <c r="E295" i="2"/>
  <c r="E169" i="2"/>
  <c r="D196" i="2"/>
  <c r="C52" i="2"/>
  <c r="B52" i="2"/>
  <c r="E26" i="7"/>
  <c r="B26" i="7"/>
  <c r="B17" i="20"/>
  <c r="F31" i="1"/>
  <c r="F29" i="1"/>
  <c r="E31" i="1"/>
  <c r="B31" i="1"/>
  <c r="C20" i="20" l="1"/>
  <c r="C26" i="20"/>
  <c r="C31" i="20"/>
  <c r="C90" i="20"/>
  <c r="C163" i="20"/>
  <c r="C94" i="20"/>
  <c r="C59" i="20"/>
  <c r="C146" i="20"/>
  <c r="C171" i="20"/>
  <c r="C228" i="20"/>
  <c r="C147" i="20"/>
  <c r="C226" i="20"/>
  <c r="C220" i="20"/>
  <c r="C216" i="20"/>
  <c r="C155" i="20"/>
  <c r="C72" i="20"/>
  <c r="C46" i="20"/>
  <c r="C178" i="20"/>
  <c r="C28" i="20"/>
  <c r="C22" i="20"/>
  <c r="C23" i="20"/>
  <c r="C43" i="20"/>
  <c r="C47" i="20"/>
  <c r="C113" i="20"/>
  <c r="C127" i="20"/>
  <c r="C89" i="20"/>
  <c r="C194" i="20"/>
  <c r="C142" i="20"/>
  <c r="C199" i="20"/>
  <c r="C185" i="20"/>
  <c r="C201" i="20"/>
  <c r="C116" i="20"/>
  <c r="C162" i="20"/>
  <c r="C173" i="20"/>
  <c r="C24" i="20"/>
  <c r="C110" i="20"/>
  <c r="C64" i="20"/>
  <c r="C35" i="20"/>
  <c r="C204" i="20"/>
  <c r="C70" i="20"/>
  <c r="C44" i="20"/>
  <c r="C27" i="20"/>
  <c r="C50" i="20"/>
  <c r="C60" i="20"/>
  <c r="C42" i="20"/>
  <c r="C54" i="20"/>
  <c r="C34" i="20"/>
  <c r="C137" i="20"/>
  <c r="C51" i="20"/>
  <c r="C41" i="20"/>
  <c r="C53" i="20"/>
  <c r="C145" i="20"/>
  <c r="C82" i="20"/>
  <c r="C87" i="20"/>
  <c r="C66" i="20"/>
  <c r="C120" i="20"/>
  <c r="C95" i="20"/>
  <c r="C157" i="20"/>
  <c r="C85" i="20"/>
  <c r="C69" i="20"/>
  <c r="C183" i="20"/>
  <c r="C102" i="20"/>
  <c r="C100" i="20"/>
  <c r="C56" i="20"/>
  <c r="C131" i="20"/>
  <c r="C203" i="20"/>
  <c r="C61" i="20"/>
  <c r="C169" i="20"/>
  <c r="C108" i="20"/>
  <c r="C49" i="20"/>
  <c r="C141" i="20"/>
  <c r="C144" i="20"/>
  <c r="C198" i="20"/>
  <c r="C30" i="20"/>
  <c r="C150" i="20"/>
  <c r="C71" i="20"/>
  <c r="C161" i="20"/>
  <c r="C186" i="20"/>
  <c r="C98" i="20"/>
  <c r="C83" i="20"/>
  <c r="C48" i="20"/>
  <c r="C52" i="20"/>
  <c r="C68" i="20"/>
  <c r="C33" i="20"/>
  <c r="C29" i="20"/>
  <c r="C38" i="20"/>
  <c r="C25" i="20"/>
  <c r="C215" i="20"/>
  <c r="C132" i="20"/>
  <c r="C88" i="20"/>
  <c r="C112" i="20"/>
  <c r="C177" i="20"/>
  <c r="C190" i="20"/>
  <c r="C172" i="20"/>
  <c r="C166" i="20"/>
  <c r="C187" i="20"/>
  <c r="C104" i="20"/>
  <c r="C222" i="20"/>
  <c r="C164" i="20"/>
  <c r="C134" i="20"/>
  <c r="C143" i="20"/>
  <c r="C205" i="20"/>
  <c r="C99" i="20"/>
  <c r="C224" i="20"/>
  <c r="C92" i="20"/>
  <c r="C184" i="20"/>
  <c r="C93" i="20"/>
  <c r="C123" i="20"/>
  <c r="C167" i="20"/>
  <c r="C197" i="20"/>
  <c r="C149" i="20"/>
  <c r="C65" i="20"/>
  <c r="C101" i="20"/>
  <c r="C63" i="20"/>
  <c r="C91" i="20"/>
  <c r="C117" i="20"/>
  <c r="C96" i="20"/>
  <c r="C114" i="20"/>
  <c r="C129" i="20"/>
  <c r="C76" i="20"/>
  <c r="C106" i="20"/>
  <c r="C223" i="20"/>
  <c r="C229" i="20"/>
  <c r="C75" i="20"/>
  <c r="C78" i="20"/>
  <c r="C231" i="20"/>
  <c r="C179" i="20"/>
  <c r="C133" i="20"/>
  <c r="C40" i="20"/>
  <c r="C21" i="20"/>
  <c r="C148" i="20"/>
  <c r="C188" i="20"/>
  <c r="C105" i="20"/>
  <c r="C152" i="20"/>
  <c r="C202" i="20"/>
  <c r="C232" i="20"/>
  <c r="C139" i="20"/>
  <c r="C206" i="20"/>
  <c r="C138" i="20"/>
  <c r="C200" i="20"/>
  <c r="C119" i="20"/>
  <c r="C118" i="20"/>
  <c r="C175" i="20"/>
  <c r="C140" i="20"/>
  <c r="C176" i="20"/>
  <c r="C160" i="20"/>
  <c r="C211" i="20"/>
  <c r="C128" i="20"/>
  <c r="C168" i="20"/>
  <c r="C192" i="20"/>
  <c r="C196" i="20"/>
  <c r="C209" i="20"/>
  <c r="C207" i="20"/>
  <c r="C151" i="20"/>
  <c r="C58" i="20"/>
  <c r="C182" i="20"/>
  <c r="C213" i="20"/>
  <c r="C189" i="20"/>
  <c r="C230" i="20"/>
  <c r="C126" i="20"/>
  <c r="C45" i="20"/>
  <c r="C39" i="20"/>
  <c r="C62" i="20"/>
  <c r="C32" i="20"/>
  <c r="C122" i="20"/>
  <c r="C67" i="20"/>
  <c r="C55" i="20"/>
  <c r="C125" i="20"/>
  <c r="C81" i="20"/>
  <c r="C74" i="20"/>
  <c r="C153" i="20"/>
  <c r="C79" i="20"/>
  <c r="C103" i="20"/>
  <c r="C154" i="20"/>
  <c r="C124" i="20"/>
  <c r="C193" i="20"/>
  <c r="C109" i="20"/>
  <c r="C180" i="20"/>
  <c r="C156" i="20"/>
  <c r="C121" i="20"/>
  <c r="C77" i="20"/>
  <c r="C219" i="20"/>
  <c r="C111" i="20"/>
  <c r="C57" i="20"/>
  <c r="C36" i="20"/>
  <c r="C80" i="20"/>
  <c r="C217" i="20"/>
  <c r="C97" i="20"/>
  <c r="C191" i="20"/>
  <c r="C212" i="20"/>
  <c r="C73" i="20"/>
  <c r="C174" i="20"/>
  <c r="C165" i="20"/>
  <c r="C115" i="20"/>
  <c r="C130" i="20"/>
  <c r="C136" i="20"/>
  <c r="C107" i="20"/>
  <c r="C158" i="20"/>
  <c r="C195" i="20"/>
  <c r="C227" i="20"/>
  <c r="C84" i="20"/>
  <c r="C225" i="20"/>
  <c r="C86" i="20"/>
  <c r="C159" i="20"/>
  <c r="C170" i="20"/>
  <c r="C210" i="20"/>
  <c r="C208" i="20"/>
  <c r="C214" i="20"/>
  <c r="C218" i="20"/>
  <c r="C221" i="20"/>
  <c r="C135" i="20"/>
  <c r="C181" i="20"/>
  <c r="C37" i="20"/>
  <c r="C145" i="10"/>
  <c r="C100" i="10"/>
  <c r="C169" i="10"/>
  <c r="C95" i="10"/>
  <c r="C165" i="10"/>
  <c r="C134" i="10"/>
  <c r="C25" i="10"/>
  <c r="C23" i="10"/>
  <c r="C26" i="10"/>
  <c r="C29" i="10"/>
  <c r="C60" i="10"/>
  <c r="C54" i="10"/>
  <c r="C63" i="10"/>
  <c r="C89" i="10"/>
  <c r="C156" i="10"/>
  <c r="C130" i="10"/>
  <c r="C131" i="10"/>
  <c r="C124" i="10"/>
  <c r="C152" i="10"/>
  <c r="C157" i="10"/>
  <c r="C123" i="10"/>
  <c r="C78" i="10"/>
  <c r="C50" i="10"/>
  <c r="C90" i="10"/>
  <c r="C61" i="10"/>
  <c r="C105" i="10"/>
  <c r="C94" i="10"/>
  <c r="C38" i="10"/>
  <c r="C39" i="10"/>
  <c r="C42" i="10"/>
  <c r="C35" i="10"/>
  <c r="C87" i="10"/>
  <c r="C31" i="10"/>
  <c r="C148" i="10"/>
  <c r="C28" i="10"/>
  <c r="C41" i="10"/>
  <c r="C101" i="10"/>
  <c r="C158" i="10"/>
  <c r="C80" i="10"/>
  <c r="C77" i="10"/>
  <c r="C128" i="10"/>
  <c r="C170" i="10"/>
  <c r="C142" i="10"/>
  <c r="C138" i="10"/>
  <c r="C162" i="10"/>
  <c r="C32" i="10"/>
  <c r="C154" i="10"/>
  <c r="C86" i="10"/>
  <c r="C64" i="10"/>
  <c r="C97" i="10"/>
  <c r="C79" i="10"/>
  <c r="C73" i="10"/>
  <c r="C147" i="10"/>
  <c r="C125" i="10"/>
  <c r="C112" i="10"/>
  <c r="C46" i="10"/>
  <c r="C143" i="10"/>
  <c r="C119" i="10"/>
  <c r="C67" i="10"/>
  <c r="C93" i="10"/>
  <c r="C47" i="10"/>
  <c r="C43" i="10"/>
  <c r="C37" i="10"/>
  <c r="C172" i="10"/>
  <c r="C113" i="10"/>
  <c r="C59" i="10"/>
  <c r="C150" i="10"/>
  <c r="C117" i="10"/>
  <c r="C65" i="10"/>
  <c r="C118" i="10"/>
  <c r="C71" i="10"/>
  <c r="C163" i="10"/>
  <c r="C168" i="10"/>
  <c r="C174" i="10"/>
  <c r="C139" i="10"/>
  <c r="C81" i="10"/>
  <c r="C106" i="10"/>
  <c r="C167" i="10"/>
  <c r="C144" i="10"/>
  <c r="C91" i="10"/>
  <c r="C74" i="10"/>
  <c r="C55" i="10"/>
  <c r="C22" i="10"/>
  <c r="C27" i="10"/>
  <c r="C24" i="10"/>
  <c r="C40" i="10"/>
  <c r="C104" i="10"/>
  <c r="C52" i="10"/>
  <c r="C34" i="10"/>
  <c r="C137" i="10"/>
  <c r="C141" i="10"/>
  <c r="C136" i="10"/>
  <c r="C160" i="10"/>
  <c r="C116" i="10"/>
  <c r="C122" i="10"/>
  <c r="C159" i="10"/>
  <c r="C126" i="10"/>
  <c r="C121" i="10"/>
  <c r="C48" i="10"/>
  <c r="C45" i="10"/>
  <c r="C92" i="10"/>
  <c r="C56" i="10"/>
  <c r="C120" i="10"/>
  <c r="C115" i="10"/>
  <c r="C49" i="10"/>
  <c r="C140" i="10"/>
  <c r="C110" i="10"/>
  <c r="C57" i="10"/>
  <c r="C166" i="10"/>
  <c r="C164" i="10"/>
  <c r="C83" i="10"/>
  <c r="C111" i="10"/>
  <c r="C62" i="10"/>
  <c r="C161" i="10"/>
  <c r="C103" i="10"/>
  <c r="C82" i="10"/>
  <c r="C107" i="10"/>
  <c r="C133" i="10"/>
  <c r="C135" i="10"/>
  <c r="C99" i="10"/>
  <c r="C69" i="10"/>
  <c r="C151" i="10"/>
  <c r="C102" i="10"/>
  <c r="C36" i="10"/>
  <c r="C72" i="10"/>
  <c r="C70" i="10"/>
  <c r="C96" i="10"/>
  <c r="C75" i="10"/>
  <c r="C146" i="10"/>
  <c r="C114" i="10"/>
  <c r="C58" i="10"/>
  <c r="C51" i="10"/>
  <c r="C129" i="10"/>
  <c r="C98" i="10"/>
  <c r="C53" i="10"/>
  <c r="C109" i="10"/>
  <c r="C149" i="10"/>
  <c r="C33" i="10"/>
  <c r="C68" i="10"/>
  <c r="C155" i="10"/>
  <c r="C85" i="10"/>
  <c r="C88" i="10"/>
  <c r="C127" i="10"/>
  <c r="C173" i="10"/>
  <c r="C171" i="10"/>
  <c r="C76" i="10"/>
  <c r="C108" i="10"/>
  <c r="C84" i="10"/>
  <c r="C175" i="10"/>
  <c r="C44" i="10"/>
  <c r="C132" i="10"/>
  <c r="C66" i="10"/>
  <c r="C153" i="10"/>
  <c r="F17" i="2"/>
  <c r="F15" i="2" s="1"/>
  <c r="E27" i="2"/>
  <c r="E17" i="2" s="1"/>
  <c r="E114" i="2"/>
  <c r="E240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C306" i="2"/>
  <c r="B306" i="2"/>
  <c r="D304" i="2"/>
  <c r="D303" i="2"/>
  <c r="D302" i="2"/>
  <c r="D301" i="2"/>
  <c r="D300" i="2"/>
  <c r="D299" i="2"/>
  <c r="D298" i="2"/>
  <c r="D297" i="2"/>
  <c r="C295" i="2"/>
  <c r="B295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C280" i="2"/>
  <c r="B280" i="2"/>
  <c r="D278" i="2"/>
  <c r="D277" i="2"/>
  <c r="D276" i="2"/>
  <c r="D275" i="2"/>
  <c r="D274" i="2"/>
  <c r="D273" i="2"/>
  <c r="D272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C243" i="2"/>
  <c r="B243" i="2"/>
  <c r="B240" i="2" s="1"/>
  <c r="D237" i="2"/>
  <c r="D235" i="2" s="1"/>
  <c r="C235" i="2"/>
  <c r="B235" i="2"/>
  <c r="D232" i="2"/>
  <c r="D231" i="2"/>
  <c r="D230" i="2"/>
  <c r="D229" i="2"/>
  <c r="D228" i="2"/>
  <c r="D227" i="2"/>
  <c r="D226" i="2"/>
  <c r="D225" i="2"/>
  <c r="C223" i="2"/>
  <c r="B223" i="2"/>
  <c r="D221" i="2"/>
  <c r="D220" i="2"/>
  <c r="D219" i="2"/>
  <c r="D218" i="2"/>
  <c r="D217" i="2"/>
  <c r="D216" i="2"/>
  <c r="D215" i="2"/>
  <c r="D214" i="2"/>
  <c r="D213" i="2"/>
  <c r="D212" i="2"/>
  <c r="D211" i="2"/>
  <c r="C209" i="2"/>
  <c r="B209" i="2"/>
  <c r="D206" i="2"/>
  <c r="D205" i="2"/>
  <c r="D204" i="2"/>
  <c r="D203" i="2"/>
  <c r="D202" i="2"/>
  <c r="D201" i="2"/>
  <c r="D200" i="2"/>
  <c r="D199" i="2"/>
  <c r="D198" i="2"/>
  <c r="D197" i="2"/>
  <c r="D195" i="2"/>
  <c r="D194" i="2"/>
  <c r="C192" i="2"/>
  <c r="B192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C171" i="2"/>
  <c r="B171" i="2"/>
  <c r="B169" i="2" s="1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C116" i="2"/>
  <c r="B116" i="2"/>
  <c r="B114" i="2" s="1"/>
  <c r="C114" i="2"/>
  <c r="D112" i="2"/>
  <c r="D111" i="2"/>
  <c r="C110" i="2"/>
  <c r="B110" i="2"/>
  <c r="D108" i="2"/>
  <c r="D107" i="2"/>
  <c r="C106" i="2"/>
  <c r="B106" i="2"/>
  <c r="D104" i="2"/>
  <c r="D103" i="2"/>
  <c r="D102" i="2"/>
  <c r="D101" i="2"/>
  <c r="C100" i="2"/>
  <c r="B100" i="2"/>
  <c r="D97" i="2"/>
  <c r="D96" i="2" s="1"/>
  <c r="C96" i="2"/>
  <c r="B96" i="2"/>
  <c r="D93" i="2"/>
  <c r="D92" i="2"/>
  <c r="D91" i="2"/>
  <c r="D90" i="2"/>
  <c r="D89" i="2"/>
  <c r="C88" i="2"/>
  <c r="B88" i="2"/>
  <c r="D84" i="2"/>
  <c r="D83" i="2"/>
  <c r="C81" i="2"/>
  <c r="B81" i="2"/>
  <c r="D78" i="2"/>
  <c r="D77" i="2"/>
  <c r="D76" i="2"/>
  <c r="C75" i="2"/>
  <c r="B75" i="2"/>
  <c r="D66" i="2"/>
  <c r="D72" i="2"/>
  <c r="D71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0" i="2"/>
  <c r="D49" i="2"/>
  <c r="D48" i="2"/>
  <c r="D47" i="2"/>
  <c r="D46" i="2"/>
  <c r="D45" i="2"/>
  <c r="C42" i="2"/>
  <c r="B42" i="2"/>
  <c r="D40" i="2"/>
  <c r="D39" i="2"/>
  <c r="C37" i="2"/>
  <c r="B37" i="2"/>
  <c r="D35" i="2"/>
  <c r="D34" i="2"/>
  <c r="D33" i="2"/>
  <c r="D32" i="2"/>
  <c r="C30" i="2"/>
  <c r="B30" i="2"/>
  <c r="D24" i="2"/>
  <c r="D23" i="2"/>
  <c r="D22" i="2"/>
  <c r="D21" i="2"/>
  <c r="D19" i="2" s="1"/>
  <c r="C19" i="2"/>
  <c r="B19" i="2"/>
  <c r="C17" i="20" l="1"/>
  <c r="D68" i="2"/>
  <c r="D306" i="2"/>
  <c r="C169" i="2"/>
  <c r="C86" i="2"/>
  <c r="D110" i="2"/>
  <c r="C27" i="2"/>
  <c r="C17" i="2" s="1"/>
  <c r="C15" i="2" s="1"/>
  <c r="D223" i="2"/>
  <c r="B27" i="2"/>
  <c r="D75" i="2"/>
  <c r="D209" i="2"/>
  <c r="C240" i="2"/>
  <c r="D37" i="2"/>
  <c r="D116" i="2"/>
  <c r="D141" i="2"/>
  <c r="D192" i="2"/>
  <c r="D280" i="2"/>
  <c r="D88" i="2"/>
  <c r="D106" i="2"/>
  <c r="D86" i="2" s="1"/>
  <c r="E15" i="2"/>
  <c r="D42" i="2"/>
  <c r="D171" i="2"/>
  <c r="D243" i="2"/>
  <c r="D52" i="2"/>
  <c r="D30" i="2"/>
  <c r="D81" i="2"/>
  <c r="B86" i="2"/>
  <c r="D100" i="2"/>
  <c r="D295" i="2"/>
  <c r="D240" i="2" s="1"/>
  <c r="D18" i="38"/>
  <c r="C18" i="38"/>
  <c r="D18" i="37"/>
  <c r="C18" i="37"/>
  <c r="D18" i="27"/>
  <c r="C18" i="27"/>
  <c r="D17" i="28"/>
  <c r="C17" i="28"/>
  <c r="D19" i="29"/>
  <c r="C19" i="29"/>
  <c r="D18" i="17"/>
  <c r="C18" i="17"/>
  <c r="D16" i="19"/>
  <c r="C16" i="19"/>
  <c r="D17" i="35"/>
  <c r="C17" i="35"/>
  <c r="D17" i="36"/>
  <c r="C17" i="36"/>
  <c r="D17" i="22"/>
  <c r="C17" i="22"/>
  <c r="D18" i="24"/>
  <c r="C18" i="24"/>
  <c r="D18" i="23"/>
  <c r="C18" i="23"/>
  <c r="D17" i="13"/>
  <c r="C17" i="13"/>
  <c r="D310" i="12"/>
  <c r="C310" i="12"/>
  <c r="D293" i="12"/>
  <c r="C293" i="12"/>
  <c r="D284" i="12"/>
  <c r="C284" i="12"/>
  <c r="D268" i="12"/>
  <c r="C268" i="12"/>
  <c r="D260" i="12"/>
  <c r="C260" i="12"/>
  <c r="D239" i="12"/>
  <c r="C239" i="12"/>
  <c r="D233" i="12"/>
  <c r="C233" i="12"/>
  <c r="D222" i="12"/>
  <c r="C222" i="12"/>
  <c r="D207" i="12"/>
  <c r="C207" i="12"/>
  <c r="D169" i="12"/>
  <c r="C169" i="12"/>
  <c r="D157" i="12"/>
  <c r="C157" i="12"/>
  <c r="D148" i="12"/>
  <c r="C148" i="12"/>
  <c r="D134" i="12"/>
  <c r="C134" i="12"/>
  <c r="D169" i="2" l="1"/>
  <c r="B17" i="2"/>
  <c r="B15" i="2" s="1"/>
  <c r="D114" i="2"/>
  <c r="D27" i="2"/>
  <c r="D17" i="2" s="1"/>
  <c r="D126" i="12"/>
  <c r="C126" i="12"/>
  <c r="D91" i="12"/>
  <c r="C91" i="12"/>
  <c r="D83" i="12"/>
  <c r="C83" i="12"/>
  <c r="D62" i="12"/>
  <c r="C62" i="12"/>
  <c r="D51" i="12"/>
  <c r="C51" i="12"/>
  <c r="D30" i="12"/>
  <c r="C30" i="12"/>
  <c r="D17" i="12"/>
  <c r="C17" i="12"/>
  <c r="D15" i="2" l="1"/>
  <c r="D17" i="11"/>
  <c r="C17" i="11" l="1"/>
  <c r="F33" i="9" l="1"/>
  <c r="F31" i="9"/>
  <c r="C30" i="10" l="1"/>
  <c r="F28" i="9"/>
  <c r="F25" i="9"/>
  <c r="F22" i="9"/>
  <c r="F19" i="9"/>
  <c r="F17" i="9" l="1"/>
  <c r="E25" i="9"/>
  <c r="B17" i="9"/>
  <c r="E16" i="8"/>
  <c r="D16" i="8"/>
  <c r="C16" i="8"/>
  <c r="E25" i="7"/>
  <c r="F26" i="7" s="1"/>
  <c r="B25" i="7"/>
  <c r="C33" i="9" l="1"/>
  <c r="C31" i="9"/>
  <c r="C25" i="9"/>
  <c r="C19" i="9"/>
  <c r="C28" i="9"/>
  <c r="E31" i="9"/>
  <c r="E33" i="9"/>
  <c r="E28" i="9"/>
  <c r="E22" i="9"/>
  <c r="C22" i="9" s="1"/>
  <c r="E19" i="9"/>
  <c r="E24" i="7"/>
  <c r="F25" i="7" s="1"/>
  <c r="B24" i="7"/>
  <c r="F23" i="7"/>
  <c r="E23" i="7"/>
  <c r="B23" i="7"/>
  <c r="F22" i="7"/>
  <c r="E22" i="7"/>
  <c r="B22" i="7"/>
  <c r="F21" i="7"/>
  <c r="E21" i="7"/>
  <c r="B21" i="7"/>
  <c r="F20" i="7"/>
  <c r="E20" i="7"/>
  <c r="B20" i="7"/>
  <c r="F19" i="7"/>
  <c r="E19" i="7"/>
  <c r="B19" i="7"/>
  <c r="F18" i="7"/>
  <c r="E18" i="7"/>
  <c r="B18" i="7"/>
  <c r="F17" i="7"/>
  <c r="E17" i="7"/>
  <c r="B17" i="7"/>
  <c r="E64" i="5"/>
  <c r="D64" i="5"/>
  <c r="C64" i="5"/>
  <c r="B64" i="5"/>
  <c r="C56" i="5"/>
  <c r="B56" i="5"/>
  <c r="E19" i="5"/>
  <c r="D19" i="5"/>
  <c r="D17" i="5" s="1"/>
  <c r="C19" i="5"/>
  <c r="B19" i="5"/>
  <c r="E17" i="5"/>
  <c r="C17" i="5" l="1"/>
  <c r="E17" i="9"/>
  <c r="C17" i="9"/>
  <c r="F24" i="7"/>
  <c r="B17" i="5"/>
  <c r="D212" i="4"/>
  <c r="C212" i="4"/>
  <c r="D203" i="4"/>
  <c r="C203" i="4"/>
  <c r="D200" i="4"/>
  <c r="C200" i="4"/>
  <c r="D193" i="4"/>
  <c r="C193" i="4"/>
  <c r="D182" i="4"/>
  <c r="C182" i="4"/>
  <c r="D174" i="4"/>
  <c r="C174" i="4"/>
  <c r="D159" i="4"/>
  <c r="C159" i="4"/>
  <c r="D155" i="4"/>
  <c r="C155" i="4"/>
  <c r="D149" i="4"/>
  <c r="C149" i="4"/>
  <c r="D139" i="4"/>
  <c r="C139" i="4"/>
  <c r="D118" i="4"/>
  <c r="C118" i="4"/>
  <c r="D111" i="4"/>
  <c r="C111" i="4"/>
  <c r="D105" i="4"/>
  <c r="C105" i="4"/>
  <c r="D96" i="4"/>
  <c r="C96" i="4"/>
  <c r="D92" i="4"/>
  <c r="C92" i="4"/>
  <c r="D70" i="4"/>
  <c r="C70" i="4"/>
  <c r="D63" i="4"/>
  <c r="C63" i="4"/>
  <c r="D50" i="4"/>
  <c r="C50" i="4"/>
  <c r="D43" i="4"/>
  <c r="C43" i="4"/>
  <c r="D28" i="4"/>
  <c r="C28" i="4"/>
  <c r="D17" i="4"/>
  <c r="C17" i="4"/>
  <c r="D15" i="4" l="1"/>
  <c r="C15" i="4"/>
  <c r="G110" i="2" l="1"/>
  <c r="G106" i="2"/>
  <c r="G86" i="2" s="1"/>
  <c r="G30" i="2"/>
  <c r="G27" i="2" s="1"/>
  <c r="G17" i="2" l="1"/>
  <c r="G15" i="2" s="1"/>
  <c r="F30" i="1"/>
  <c r="E30" i="1"/>
  <c r="B30" i="1"/>
  <c r="E29" i="1"/>
  <c r="B29" i="1"/>
  <c r="F28" i="1"/>
  <c r="E28" i="1"/>
  <c r="B28" i="1"/>
  <c r="F27" i="1"/>
  <c r="E27" i="1"/>
  <c r="B27" i="1"/>
  <c r="F26" i="1"/>
  <c r="E26" i="1"/>
  <c r="B26" i="1"/>
  <c r="F25" i="1"/>
  <c r="E25" i="1"/>
  <c r="B25" i="1"/>
  <c r="F24" i="1" l="1"/>
  <c r="B24" i="1"/>
  <c r="F23" i="1"/>
  <c r="B23" i="1"/>
  <c r="F22" i="1"/>
  <c r="E22" i="1"/>
  <c r="B22" i="1" s="1"/>
  <c r="F21" i="1"/>
  <c r="B21" i="1"/>
  <c r="F20" i="1"/>
  <c r="B20" i="1"/>
  <c r="F19" i="1"/>
  <c r="B19" i="1"/>
  <c r="F18" i="1"/>
  <c r="B18" i="1"/>
  <c r="F17" i="1"/>
  <c r="B17" i="1"/>
  <c r="F16" i="1"/>
  <c r="B16" i="1"/>
  <c r="F15" i="1"/>
  <c r="B15" i="1"/>
  <c r="F14" i="1" l="1"/>
  <c r="B14" i="1"/>
</calcChain>
</file>

<file path=xl/sharedStrings.xml><?xml version="1.0" encoding="utf-8"?>
<sst xmlns="http://schemas.openxmlformats.org/spreadsheetml/2006/main" count="3383" uniqueCount="1064">
  <si>
    <t>Café, Té, Yerba Mate y Especias</t>
  </si>
  <si>
    <t>Capítulo   10</t>
  </si>
  <si>
    <t>Cereales</t>
  </si>
  <si>
    <t>Capítulo   11</t>
  </si>
  <si>
    <t>Capítulo   12</t>
  </si>
  <si>
    <t>Capítulo   13</t>
  </si>
  <si>
    <t>Capítulo   14</t>
  </si>
  <si>
    <t>Sección  III</t>
  </si>
  <si>
    <t>Grasas y Aceites (Animales y Vegetales)  Productos de   su   Desdoblamiento;     Grasas  Alimenticias Elaboradas;  Ceras de Origen Animal o Vegetal</t>
  </si>
  <si>
    <t>Capítulo   15</t>
  </si>
  <si>
    <t>Sección  IV</t>
  </si>
  <si>
    <t>Productos de las Industrias Alimenticias; Bebidas,</t>
  </si>
  <si>
    <t>Líquidos   Alcohólicos   y   Vinagre;   Tabaco   y</t>
  </si>
  <si>
    <t>Sucedáneos del Tabaco Elaborados</t>
  </si>
  <si>
    <t>Capítulo    16</t>
  </si>
  <si>
    <t>Capítulo    17</t>
  </si>
  <si>
    <t>Azúcares y Artículos de Confitería</t>
  </si>
  <si>
    <t>Capítulo    18</t>
  </si>
  <si>
    <t>Cacao y sus Preparaciones</t>
  </si>
  <si>
    <t>Capítulo    19</t>
  </si>
  <si>
    <t>Capítulo    20</t>
  </si>
  <si>
    <t>Capítulo    21</t>
  </si>
  <si>
    <t>Preparaciones Alimenticias Diversas</t>
  </si>
  <si>
    <t>Capítulo    22</t>
  </si>
  <si>
    <t>Bebidas, Líquidos Alcohólicos y Vinagre</t>
  </si>
  <si>
    <t>Capítulo    23</t>
  </si>
  <si>
    <t>Capítulo    24</t>
  </si>
  <si>
    <t>Tabaco y Sucedáneos del Tabaco, Elaborados</t>
  </si>
  <si>
    <t>Sección  V</t>
  </si>
  <si>
    <t>Productos Minerales</t>
  </si>
  <si>
    <t>Capítulo    25</t>
  </si>
  <si>
    <t>Capítulo    26</t>
  </si>
  <si>
    <t>Minerales Metalíferos, Escorias y Cenizas</t>
  </si>
  <si>
    <t>Capítulo    27</t>
  </si>
  <si>
    <t>Sección  VI</t>
  </si>
  <si>
    <t>Productos  de  Las  Industrias Químicas o  de las</t>
  </si>
  <si>
    <t>Industrias Conexas</t>
  </si>
  <si>
    <t>Capítulo    28</t>
  </si>
  <si>
    <t>Capítulo    29</t>
  </si>
  <si>
    <t>Productos Químicos Orgánicos</t>
  </si>
  <si>
    <t>Capítulo    30</t>
  </si>
  <si>
    <t>Productos Farmacéuticos</t>
  </si>
  <si>
    <t>Capítulo    31</t>
  </si>
  <si>
    <t>Abonos</t>
  </si>
  <si>
    <t>Capítulo    32</t>
  </si>
  <si>
    <t>Capítulo    33</t>
  </si>
  <si>
    <t>Aceites Esenciales y Resinoides; Preparaciones de Perfumería, de Tocados o de Cosmética</t>
  </si>
  <si>
    <t>Capítulo    34</t>
  </si>
  <si>
    <t>Capítulo    35</t>
  </si>
  <si>
    <t>Capítulo    36</t>
  </si>
  <si>
    <t>Pólvoras y Explosivos; Artículos de Pirotecnia; Fósforos (Cerillas); Aleaciones Pirofóricas; Materias Inflamables</t>
  </si>
  <si>
    <t>Capítulo    37</t>
  </si>
  <si>
    <t>Productos Fotográficos o Cinematográficos</t>
  </si>
  <si>
    <t>Capítulo    38</t>
  </si>
  <si>
    <t>Productos Diversos de las Industrias Químicas</t>
  </si>
  <si>
    <t>Sección   VII</t>
  </si>
  <si>
    <t>Caucho y sus Manufacturas</t>
  </si>
  <si>
    <t>Capítulo    39</t>
  </si>
  <si>
    <t>Plasticos y sus Manufacturas</t>
  </si>
  <si>
    <t>Capítulo    40</t>
  </si>
  <si>
    <t>Sección  VIII</t>
  </si>
  <si>
    <t>Capítulo    41</t>
  </si>
  <si>
    <t>Pieles (Excepto La Peletería) y Cueros</t>
  </si>
  <si>
    <t>Capítulo    42</t>
  </si>
  <si>
    <t>Capítulo    43</t>
  </si>
  <si>
    <t>Peletería y Confecciones de Peletería; Peletería Ficticia o Artificial</t>
  </si>
  <si>
    <t>Sección    IX</t>
  </si>
  <si>
    <t>Corcho y sus Manufacturas</t>
  </si>
  <si>
    <t>Capítulo    44</t>
  </si>
  <si>
    <t>Madera, Carbón Vegetal y Manufacturas de Madera</t>
  </si>
  <si>
    <t>Capítulo    45</t>
  </si>
  <si>
    <t>Capítulo    46</t>
  </si>
  <si>
    <t>Manufacturas de Espartería o Cestería</t>
  </si>
  <si>
    <t>Sección   X</t>
  </si>
  <si>
    <t>Capítulo    47</t>
  </si>
  <si>
    <t>Capítulo    48</t>
  </si>
  <si>
    <t>Papel y Cartón; Manufacturas de Pasta de Celulosa, de Papel o Cartón</t>
  </si>
  <si>
    <t>Capítulo    49</t>
  </si>
  <si>
    <t>Productos Editoriales, de la Prensa y de las demás Industrias Gráficas; Textos y Manuscritos o Mecanografiados y Planos</t>
  </si>
  <si>
    <t>Sección   XI</t>
  </si>
  <si>
    <t>Capítulo   50</t>
  </si>
  <si>
    <t>Seda</t>
  </si>
  <si>
    <t>Capítulo   51</t>
  </si>
  <si>
    <t>Lana y Pelo Fino U Ordinario; Hilados y Tejidos de Crin</t>
  </si>
  <si>
    <t>Capítulo   52</t>
  </si>
  <si>
    <t>Algodón</t>
  </si>
  <si>
    <t>Capítulo   53</t>
  </si>
  <si>
    <t>Las Demás Fibras Textiles Vegetales; Hilados de Papel y Tejidos de Hilados de Papel</t>
  </si>
  <si>
    <t>Capítulo   54</t>
  </si>
  <si>
    <t>Capítulo   55</t>
  </si>
  <si>
    <t>Fibras Sintéticas o Artificiales Discontinuas</t>
  </si>
  <si>
    <t>Capítulo   56</t>
  </si>
  <si>
    <t>Guata, Fieltro y Tela sin Tejer; Hilados Especiales; Cordeles, Cuerdas y Cordajes; Artículos de Cordelería</t>
  </si>
  <si>
    <t>Capítulo   57</t>
  </si>
  <si>
    <t>Capítulo   58</t>
  </si>
  <si>
    <t>Capítulo   59</t>
  </si>
  <si>
    <t>Telas Impregnadas, Recubiertas Revestidas o Estratificadas; Artículos Técnicos de Materia Textil</t>
  </si>
  <si>
    <t>Capítulo   60</t>
  </si>
  <si>
    <t>Tejidos de Punto</t>
  </si>
  <si>
    <t>Capítulo   61</t>
  </si>
  <si>
    <t>Prendas y Complementos (Accesorios), de Vestir, de Punto</t>
  </si>
  <si>
    <t>Capítulo   62</t>
  </si>
  <si>
    <t>Prendas y Complementos (Accesorios), de Vestir, Excepto los de Punto</t>
  </si>
  <si>
    <t>Capítulo   63</t>
  </si>
  <si>
    <t>Los Demás Artículos Textiles Confeccionados; Juegos; Prendería y Trapos</t>
  </si>
  <si>
    <t>Sección  XII</t>
  </si>
  <si>
    <t>Capítulo   64</t>
  </si>
  <si>
    <t>Capítulo   65</t>
  </si>
  <si>
    <t>Capítulo   66</t>
  </si>
  <si>
    <t>Paraguas, Sombrillas, Quitasoles, Bastones Asiento, Látigos, Fustas, y sus Partes</t>
  </si>
  <si>
    <t>Capítulo   67</t>
  </si>
  <si>
    <t>Plumas y Plumón Preparados y Artículos de Plumas o Plumón; Flores Artificiales; Manufacturas de Cabello</t>
  </si>
  <si>
    <t>Sección  XIII</t>
  </si>
  <si>
    <t>Capítulo   68</t>
  </si>
  <si>
    <t>Manufacturas de Piedra, Yeso Fraguable, Cemento, Amianto (Asbesto), Mica o Materias Análogas</t>
  </si>
  <si>
    <t>Capítulo   69</t>
  </si>
  <si>
    <t>Productos Cerámicos</t>
  </si>
  <si>
    <t>Capítulo   70</t>
  </si>
  <si>
    <t>Vidrio y sus Manufacturas</t>
  </si>
  <si>
    <t>Sección  XIV</t>
  </si>
  <si>
    <t>Fundición, Hierro y Acero</t>
  </si>
  <si>
    <t>Capítulo    71</t>
  </si>
  <si>
    <t>Capítulo    72</t>
  </si>
  <si>
    <t>Sección  XV</t>
  </si>
  <si>
    <t>Capítulo    73</t>
  </si>
  <si>
    <t>Manufacturas de Fundición, Hierro o Acero</t>
  </si>
  <si>
    <t>Capítulo    74</t>
  </si>
  <si>
    <t>Cobre y sus Manufacturas</t>
  </si>
  <si>
    <t>Capítulo    75</t>
  </si>
  <si>
    <t>Níquel y sus Manufacturas</t>
  </si>
  <si>
    <t>Capítulo    76</t>
  </si>
  <si>
    <t>Aluminio y sus Manufacturas</t>
  </si>
  <si>
    <t>Capítulo    78</t>
  </si>
  <si>
    <t>Plomo y sus Manufacturas</t>
  </si>
  <si>
    <t>Capítulo    79</t>
  </si>
  <si>
    <t>Zinc y sus Manufacturas</t>
  </si>
  <si>
    <t>Capítulo    80</t>
  </si>
  <si>
    <t>Estaño y sus Manufacturas</t>
  </si>
  <si>
    <t>Capítulo    81</t>
  </si>
  <si>
    <t>Los Demás Metales Comunes; Cermet; Manufacturas de estas Materias</t>
  </si>
  <si>
    <t>Capítulo    82</t>
  </si>
  <si>
    <t>Herramientas y Útiles, Artículos de Cuchillería y Cubiertos de Mesa de Metal Común; Partes de estos Artículos, de Metal Común</t>
  </si>
  <si>
    <t>Capítulo    83</t>
  </si>
  <si>
    <t>Manufacturas Diversas de Metal Común</t>
  </si>
  <si>
    <t>Sección  XVI</t>
  </si>
  <si>
    <t>Maquinas  y Aparatos,  Material  Eléctrico  y  sus Partes,   Aparatos   para   la   Grabación   o  la Reproducción de Sonido, Aparatos para la Grabacióno la Reproducción de  Imágenes y Sonido en Televisión y  las Partes y Accesorios de estos</t>
  </si>
  <si>
    <t>Capítulo    84</t>
  </si>
  <si>
    <t>Capítulo    85</t>
  </si>
  <si>
    <t>Sección  XVII</t>
  </si>
  <si>
    <t>Aeronaves, Vehículos Espaciales y sus Partes</t>
  </si>
  <si>
    <t>Capítulo    86</t>
  </si>
  <si>
    <t>Vehículos y Material para Vías Férreas o Similares, y sus Partes; Aparatos Mecánicos (Incluso Electromecánicos) de Señalización para Vías</t>
  </si>
  <si>
    <t>Capítulo    87</t>
  </si>
  <si>
    <t>Vehículos Automóviles, Tractores, Velocípedos y demás Vehículos Terrestres; sus Partes y Accesorios</t>
  </si>
  <si>
    <t>Capítulo    88</t>
  </si>
  <si>
    <t>Capítulo    89</t>
  </si>
  <si>
    <t>Barcos y demás Artefactos Flotantes</t>
  </si>
  <si>
    <t>Sección XVIII</t>
  </si>
  <si>
    <t>Aparatos de Relojería y sus Partes</t>
  </si>
  <si>
    <t>Capítulo    90</t>
  </si>
  <si>
    <t>Instrumentos y Aparatos de Óptica, Fotografía o Cinematografía, de Medida, Control o Precisión; Instrumentos y Aparatos Medicoquirúrgicos</t>
  </si>
  <si>
    <t>Capítulo    91</t>
  </si>
  <si>
    <t>Capítulo    92</t>
  </si>
  <si>
    <t>Instrumentos Musicales; sus Partes y Accesorios</t>
  </si>
  <si>
    <t>Sección  XIX</t>
  </si>
  <si>
    <t>Armas y Municiones</t>
  </si>
  <si>
    <t>Capítulo    93</t>
  </si>
  <si>
    <t>Armas, Municiones y sus Partes y Accesorios</t>
  </si>
  <si>
    <t>Sección  XX</t>
  </si>
  <si>
    <t>Mercancías  y  Productos Diversos</t>
  </si>
  <si>
    <t>Capítulo    94</t>
  </si>
  <si>
    <t>Capítulo    95</t>
  </si>
  <si>
    <t>Juguetes, Juegos y Artículos para Recreo o Deporte; sus Partes y Accesorios</t>
  </si>
  <si>
    <t>Capítulo    96</t>
  </si>
  <si>
    <t>Manufacturas Diversas</t>
  </si>
  <si>
    <t>Sección    XXI</t>
  </si>
  <si>
    <t>Objetos  de  Arte,   Objetos  para  Colecciones  y</t>
  </si>
  <si>
    <t>Antigüedades</t>
  </si>
  <si>
    <t>Capítulo    97</t>
  </si>
  <si>
    <t>Objetos de Arte o Colección y Antigüedades</t>
  </si>
  <si>
    <t>Cuadro 4</t>
  </si>
  <si>
    <t xml:space="preserve">    Volumen  y   Valor  del Comercio   Exterior,   Según   Vía    y  Puerto   </t>
  </si>
  <si>
    <t>Aérea</t>
  </si>
  <si>
    <t>Marítima</t>
  </si>
  <si>
    <t>Terrestre</t>
  </si>
  <si>
    <t>Vía y Puerto de Salida o Entrada</t>
  </si>
  <si>
    <t>Cuadro 5</t>
  </si>
  <si>
    <t>El  Salvador</t>
  </si>
  <si>
    <t>Cuadro 6</t>
  </si>
  <si>
    <t xml:space="preserve">          Balanza Comercial Total con Centroamérica</t>
  </si>
  <si>
    <t>Intercambio Comercial Total</t>
  </si>
  <si>
    <t xml:space="preserve">Saldo  </t>
  </si>
  <si>
    <t>% de la Exportación S/ Importación</t>
  </si>
  <si>
    <t>Gráfica  2</t>
  </si>
  <si>
    <t>Cuadro 7</t>
  </si>
  <si>
    <t xml:space="preserve">  Balanza Comercial con el Mercado Común  Centroaméricano,</t>
  </si>
  <si>
    <t>Sección</t>
  </si>
  <si>
    <t>Descripción</t>
  </si>
  <si>
    <t xml:space="preserve">Exportación          F - O . B .  </t>
  </si>
  <si>
    <t xml:space="preserve">Importación         C . I . F .   </t>
  </si>
  <si>
    <t>Saldo</t>
  </si>
  <si>
    <t>Animales Vivos y Productos del Reino Animal</t>
  </si>
  <si>
    <t>Sección     II</t>
  </si>
  <si>
    <t>Sección    III</t>
  </si>
  <si>
    <t>Grasas Y Aceites (Animales Y Vegetales)  Productos</t>
  </si>
  <si>
    <t>de  su   Desdoblamiento;     Grasas  Alimenticias</t>
  </si>
  <si>
    <t>Elaboradas;  Ceras De Origen Animal o Vegetal</t>
  </si>
  <si>
    <t>Sección     IV</t>
  </si>
  <si>
    <t>Productos de las Industrias Alimenticias; Bebidas</t>
  </si>
  <si>
    <t>Sucedáneos Del Tabaco Elaborados</t>
  </si>
  <si>
    <t>Sección      V</t>
  </si>
  <si>
    <t>Sección     VI</t>
  </si>
  <si>
    <t>Productos de  las  Industrias Químicas  o de Las</t>
  </si>
  <si>
    <t>Sección    VII</t>
  </si>
  <si>
    <t>Materias   Plásticas  y  Manufacturas   de   Estas</t>
  </si>
  <si>
    <t>Materias, Caucho y Manufacturas de Caucho</t>
  </si>
  <si>
    <t>Sección   VIII</t>
  </si>
  <si>
    <t>Pieles,  Cueros, Peletería y Manufacturas de Estas</t>
  </si>
  <si>
    <t>Materias;   Artículos   de   Guarnicionería  y  de</t>
  </si>
  <si>
    <t>Talabartería, Artículos de Viaje, Bolsos de Mano y</t>
  </si>
  <si>
    <t>Sección     IX</t>
  </si>
  <si>
    <t>Madera, Carbón Vegetal  y  Manufacturas, Corcho</t>
  </si>
  <si>
    <t xml:space="preserve">Y Manufacturas de Corcho,  Espartería o de </t>
  </si>
  <si>
    <t>Cestería</t>
  </si>
  <si>
    <t>Sección      X</t>
  </si>
  <si>
    <t>Celulosicas,  Desperdicios  y  Desechos de Papel o</t>
  </si>
  <si>
    <t>Cartón, Papel Cartón y sus Aplicaciones</t>
  </si>
  <si>
    <t>Sección     XI</t>
  </si>
  <si>
    <t>Materias Textiles y sus Manufacturas</t>
  </si>
  <si>
    <t>Sección    XII</t>
  </si>
  <si>
    <t>Calzado,    Sombrerería,    Paraguas,   Quitasoles,</t>
  </si>
  <si>
    <t>Bastones,  Látigos,  Fustas  y  sus Partes, Plumas</t>
  </si>
  <si>
    <t>Preparadas  y  Artículos de Plumas, Flores Artificiales</t>
  </si>
  <si>
    <t xml:space="preserve"> Manufacturas de Cabellos</t>
  </si>
  <si>
    <t>Sección   XIII</t>
  </si>
  <si>
    <t>Manufacturas  de Piedra, Yeso,  Cemento, Amianto,</t>
  </si>
  <si>
    <t>Mica  o  Materias  Análogas,  Productos Cerámicos,</t>
  </si>
  <si>
    <t>Vidrio y Manufacturas de Vidrio</t>
  </si>
  <si>
    <t>Sección    XIV</t>
  </si>
  <si>
    <t>Perlas   Finas  o  Cultivadas  Piedras Preciosas y</t>
  </si>
  <si>
    <t>Semipreciosas   o   Similares  Metales  Preciosos,</t>
  </si>
  <si>
    <t>Chapados de  Metales  Preciosos y Manufacturas de</t>
  </si>
  <si>
    <t>Estas Materias, Bisutería, Monedas</t>
  </si>
  <si>
    <t>Sección     XV</t>
  </si>
  <si>
    <t>Sección    XVI</t>
  </si>
  <si>
    <t>Maquinas  y Aparatos,  Material  Eléctrico  y  sus</t>
  </si>
  <si>
    <t>Partes,   Aparatos   para  la   Grabación   o  la</t>
  </si>
  <si>
    <t>Reproducción de Sonido, Aparatos para la Grabación</t>
  </si>
  <si>
    <t xml:space="preserve">o la Reproducción de  Imágenes y Sonido </t>
  </si>
  <si>
    <t>Sección   XVII</t>
  </si>
  <si>
    <t>Material de Transporte</t>
  </si>
  <si>
    <t>Sección  XVIII</t>
  </si>
  <si>
    <t>Instrumentos y  Aparatos  de  Óptica, Fotografía o</t>
  </si>
  <si>
    <t>Cinematografía, de Medida, control o de Precisión,</t>
  </si>
  <si>
    <t>Instrumentos y Aparatos Medico-Quirúrgicos Relojería</t>
  </si>
  <si>
    <t>Instrumentos de Música Partes y Accesorios de</t>
  </si>
  <si>
    <t>Sección    XIX</t>
  </si>
  <si>
    <t>Sección     XX</t>
  </si>
  <si>
    <t>Cuadro 8</t>
  </si>
  <si>
    <t xml:space="preserve">    Balanza  Comercial con el Mercado Común  Centroaméricano,</t>
  </si>
  <si>
    <t>País</t>
  </si>
  <si>
    <t>Exportaciones        F . O . B.</t>
  </si>
  <si>
    <t>Porcentaje      %</t>
  </si>
  <si>
    <t>Importaciones        C . I . F .</t>
  </si>
  <si>
    <t>Cuadro  9</t>
  </si>
  <si>
    <t>País de destino</t>
  </si>
  <si>
    <t xml:space="preserve">Exportaciones    F . O . B .                     </t>
  </si>
  <si>
    <t>Valor Absoluto</t>
  </si>
  <si>
    <t>Valor Relativo</t>
  </si>
  <si>
    <t xml:space="preserve">    Valor  Absoluto y  Relativo de las Exportaciones,</t>
  </si>
  <si>
    <t>Cuadro  10</t>
  </si>
  <si>
    <t xml:space="preserve">   Volumen y Valor de las Exportaciones</t>
  </si>
  <si>
    <t>D e s c r i p c i ó n</t>
  </si>
  <si>
    <t>Exportaciones   F.O.B.</t>
  </si>
  <si>
    <t>Peso en Kilos</t>
  </si>
  <si>
    <t>Sección      I</t>
  </si>
  <si>
    <t>Grasas y Aceites (Animales Y Vegetales)  Productos</t>
  </si>
  <si>
    <t>de   su   Desdoblamiento;     Grasas  Alimenticias</t>
  </si>
  <si>
    <t>Elaboradas;  Ceras de Origen Animal o Vegetal</t>
  </si>
  <si>
    <t>Sucedaneos del Tabaco Elaborados</t>
  </si>
  <si>
    <t>Productos  de  Las  Industrias Químicas  o  de las</t>
  </si>
  <si>
    <t>Materias   Plásticas  y  Manufacturas   de   estas</t>
  </si>
  <si>
    <t>Pieles,  Cueros, Peletería y Manufacturas de estas</t>
  </si>
  <si>
    <t>Materias;   Artículos   de   Guarnicioneria  y  de</t>
  </si>
  <si>
    <t>Continentes Similares, Manufacturas de Tripa</t>
  </si>
  <si>
    <t>Madera, Carbón Vegetal  y  Manufacturas de Madera</t>
  </si>
  <si>
    <t>Corcho y Manufacturas de Corcho,  Manufacturas  de</t>
  </si>
  <si>
    <t>Espartería o de Cestería</t>
  </si>
  <si>
    <t>Pastas de Madera  o  de otras   Materias  Fibrosas</t>
  </si>
  <si>
    <t>Manufacturas  de Piedra, Yeso,  Cemento, Ammianto,</t>
  </si>
  <si>
    <t>Chapados  de  Metales  Preciosos y Manufacturas de</t>
  </si>
  <si>
    <t>Metales Comunes y Manufacturas de estos Metales</t>
  </si>
  <si>
    <t>Máquinas  y Aparatos,  Material  Eléctrico  y  sus</t>
  </si>
  <si>
    <t>Partes,   Aparatos   para   la   Grabación   o la</t>
  </si>
  <si>
    <t>o la Reproducción de  Imagenes y Sonido en Televisión</t>
  </si>
  <si>
    <t>y las Partes y Accesorios de estos</t>
  </si>
  <si>
    <t>Cinematrografía, de Medida,Control o de Precisión,</t>
  </si>
  <si>
    <t>Instrumentos de Música Partes y Accesorios de estos</t>
  </si>
  <si>
    <t>Antigûedades</t>
  </si>
  <si>
    <t>Cuadro 11</t>
  </si>
  <si>
    <t xml:space="preserve">   Volumen y Valor de las Exportaciones, Según Sección y Capítulo</t>
  </si>
  <si>
    <t>Sección y Capítulo</t>
  </si>
  <si>
    <t>Exportaciones  F.O.B.</t>
  </si>
  <si>
    <t>Peso  Kilos</t>
  </si>
  <si>
    <t>Capítulo   1</t>
  </si>
  <si>
    <t>Capítulo   2</t>
  </si>
  <si>
    <t>Capítulo   3</t>
  </si>
  <si>
    <t>Pescados y Crustaceos, Moluscos y demas Invertebrados Acuáticos</t>
  </si>
  <si>
    <t>Capítulo   4</t>
  </si>
  <si>
    <t>Leche y Productos Lacteos; Huevos de Ave; Miel Natural; Productos Comestibles de Origen Animal, no Expresados ni Comprendidos en otra parte</t>
  </si>
  <si>
    <t>Capítulo   5</t>
  </si>
  <si>
    <t>Los Demas Productos de Origen Animal, no Expresados</t>
  </si>
  <si>
    <t xml:space="preserve">Capítulo   6 </t>
  </si>
  <si>
    <t>Capítulo   7</t>
  </si>
  <si>
    <t>Hortalizas, Plantas, Raíces y Tubérculos Alimenticios</t>
  </si>
  <si>
    <t>Capítulo   8</t>
  </si>
  <si>
    <t>Frutas y Frutos Comestibles; Cortezas de Agrios (Cítricos), Melones o Sandias</t>
  </si>
  <si>
    <t>Capítulo   9</t>
  </si>
  <si>
    <t>Café, Te, Yerba Mate y Especias</t>
  </si>
  <si>
    <t>Productos de la Molinería; Malta; Almidón y Fécula; Inulína; Gluten de Trigo</t>
  </si>
  <si>
    <t>Semillas Y Frutos Oleaginosos; Semillas y Frutos Diversos; Plantas Industriales o Medicinales; Paja y Forraje</t>
  </si>
  <si>
    <t>Gomas, Resinas y demas Jugos y Extractos Vegetales</t>
  </si>
  <si>
    <t>Materias Trenzables y demas Productos de Origen Vegetal, no Expresados ni Comprendidos en otra parte</t>
  </si>
  <si>
    <t>Grasas y Aceites (Animales y Vegetales)  Productos</t>
  </si>
  <si>
    <t>Capítulo  15</t>
  </si>
  <si>
    <t>Grasas y Aceites Animales o Vegetales; Productos de su Desdoblamiento; Grasas Alimenticias Elaboradas; Ceras de Origen Animal o Vegetal</t>
  </si>
  <si>
    <t>Capítulo   16</t>
  </si>
  <si>
    <t>Preparaciones de Carne, Pescado o  de Crustaceos, Moluscos o demas Invertebrados Acuáticos</t>
  </si>
  <si>
    <t>Capítulo  17</t>
  </si>
  <si>
    <t>Capítulo  18</t>
  </si>
  <si>
    <t>Capítulo  19</t>
  </si>
  <si>
    <t>Preparaciones a Base de Cereales, Harina, Almidón, Fécula o Leche; Productos de Pastelería</t>
  </si>
  <si>
    <t>Capítulo  20</t>
  </si>
  <si>
    <t>Preparaciones de Hortalizas, Frutas U otros Frutos o demas partes de Plantas</t>
  </si>
  <si>
    <t>Capítulo  21</t>
  </si>
  <si>
    <t>Capítulo  22</t>
  </si>
  <si>
    <t>Capítulo  23</t>
  </si>
  <si>
    <t>Residuos y Desperdicios de las Industrias Alimentarias; Alimentos Preparados para Animales</t>
  </si>
  <si>
    <t>Capítulo  24</t>
  </si>
  <si>
    <t>Tabaco y Sucedaneos del Tabaco, Elaborados</t>
  </si>
  <si>
    <t>Capítulo  25</t>
  </si>
  <si>
    <t>Sal; Azufre; Tierras y Piedras; Yesos, Cales y Cementos</t>
  </si>
  <si>
    <t>Capítulo  26</t>
  </si>
  <si>
    <t>Capítulo  27</t>
  </si>
  <si>
    <t>Combustibles Minerales, Aceites Minerales y Productos de su Destilación; Materias Bituminosas; Ceras Minerales</t>
  </si>
  <si>
    <t>Capítulo  28</t>
  </si>
  <si>
    <t>Productos Químicos Inorgánicos; Compuestos Inorgánicos U Inorgánicos de los Metales Preciosos, de los Elementos Radiactivos, de Metales de Las T</t>
  </si>
  <si>
    <t>Capítulo  29</t>
  </si>
  <si>
    <t>Capítulo  30</t>
  </si>
  <si>
    <t>Capítulo  31</t>
  </si>
  <si>
    <t>Capítulo  32</t>
  </si>
  <si>
    <t>Extractos Curtientes O Tintoreos;Taninos y sus Derivados; Pigmentos y demas Materias Colorantes; Pinturas y Barnices; Mastiques; Tintas</t>
  </si>
  <si>
    <t>Capítulo  33</t>
  </si>
  <si>
    <t>Capítulo  34</t>
  </si>
  <si>
    <t>Jabon, Agentes de Superficie Orgánicos, Preparaciones para Lavar, Preparaciones Lubricantes, Ceras Artificiales, Ceras Preparadas, Productos de Limpieza, Velas y Artículos Similares, Pastas Para Modelar, Ceras Para Odontología y Preparaciones para Odontólogo</t>
  </si>
  <si>
    <t>Capítulo  35</t>
  </si>
  <si>
    <t>Materias Albuminosas; Productos a Base de Almidón o de Fécula Modificados; Colas; Enzímas</t>
  </si>
  <si>
    <t>Capítulo  36</t>
  </si>
  <si>
    <t>Polvoras y Explosivos; Articulos de Pirotecnia; Fósforos (Cerillas); Aleaciones Pirofóricas; Materias Inflamables</t>
  </si>
  <si>
    <t>Capítulo   37</t>
  </si>
  <si>
    <t>Capítulo   38</t>
  </si>
  <si>
    <t>Capítulo  39</t>
  </si>
  <si>
    <t>Plásticos y sus Manufacturas</t>
  </si>
  <si>
    <t>Capítulo  40</t>
  </si>
  <si>
    <t>Materias;   Artículos  de   Guarnicionería  y  de</t>
  </si>
  <si>
    <t>Capítulo   41</t>
  </si>
  <si>
    <t>Manufacturas de Cuero; Artículos de Talabartería o Guarnicionería; Artículos de Viaje, Bolsos de Mano (Carteras) y Continentes Similares.</t>
  </si>
  <si>
    <t>Capítulo   43</t>
  </si>
  <si>
    <t>Madera, Carbón Vegetal  y  Manufacturas de Madera,</t>
  </si>
  <si>
    <t>Capítulo   44</t>
  </si>
  <si>
    <t>Capítulo   45</t>
  </si>
  <si>
    <t>Capítulo   46</t>
  </si>
  <si>
    <t>Pastas de Madera  o  de Otras   Materias  Fibrosas</t>
  </si>
  <si>
    <t>Celulósicas,  Desperdicios  y  Desechos de Papel o</t>
  </si>
  <si>
    <t>Capítulo   47</t>
  </si>
  <si>
    <t>Pasta de Madera o de las demas Materias Fibrosas Celulósicas; Papel o Cartón para Reciclar (Desperdicios Y Desechos)</t>
  </si>
  <si>
    <t>Capítulo   48</t>
  </si>
  <si>
    <t>Capítulo   49</t>
  </si>
  <si>
    <t>Productos Editoriales, de la Prensa y de las demas Industrias Gráficas; Textos y Manuscritos o Mecanografiados y Planos</t>
  </si>
  <si>
    <t>Las Demas Fibras Textiles Vegetales; Hilados de Papel y Tejidos de Hilados de Papel</t>
  </si>
  <si>
    <t>Filamentos Sinteticos o Artificiales</t>
  </si>
  <si>
    <t>Fibras Sinteticas o Artificiales Discontinuas</t>
  </si>
  <si>
    <t>Guata, Fieltro y Tela Sin Tejer; Hilados Especiales; Cordeles, Cuerdas y Cordajes; Artículos de Cordelería</t>
  </si>
  <si>
    <t>Alfombras y Demas Revestimientos para el Suelo de Materia Textil</t>
  </si>
  <si>
    <t>Tejidos Especiales; Superficies Textiles con Mecho Insertado; Encajes; Tapicería; Pasamanería; Bordados</t>
  </si>
  <si>
    <t>Prendas y Complementos (Accesorios), de Vestir, excepto los de Punto</t>
  </si>
  <si>
    <t>Los Demas Artículos Textiles Confeccionados; Juegos; Prendería y Trapos</t>
  </si>
  <si>
    <t>Calzado,    Sombrerería,    Paraguas,   Quitasoles</t>
  </si>
  <si>
    <t>Bastónes,  Látigos,  Fustas  y  sus Partes, Plumas</t>
  </si>
  <si>
    <t>Manufacturas de Cabellos</t>
  </si>
  <si>
    <t>Calzado, Polainas y Artículos Análogos; Partes de estos Articulos</t>
  </si>
  <si>
    <t>Sombreros, Demas Tocados, y sus Partes</t>
  </si>
  <si>
    <t>Vidrio Y Manufacturas de Vidrio</t>
  </si>
  <si>
    <t>Seccion    XIV</t>
  </si>
  <si>
    <t>estas Materias, Bisutería, Monedas</t>
  </si>
  <si>
    <t>Capítulo   71</t>
  </si>
  <si>
    <t>Perlas Finas (Naturales) o Cultivadas, Piedras Preciosas o Semipreciosas, Metales Preciosos, Chapados de Metal Precioso (Plaque) y Manufacturas</t>
  </si>
  <si>
    <t>Capítulo   72</t>
  </si>
  <si>
    <t>Seccion     XV</t>
  </si>
  <si>
    <t>Capítulo   73</t>
  </si>
  <si>
    <t>Capítulo   74</t>
  </si>
  <si>
    <t>Capítulo   75</t>
  </si>
  <si>
    <t>Niquel y sus Manufacturas</t>
  </si>
  <si>
    <t>Capítulo   76</t>
  </si>
  <si>
    <t>Los Demas Metales Comunes; Cermet; Manufacturas de estas Materias</t>
  </si>
  <si>
    <t>Capítulo   82</t>
  </si>
  <si>
    <t>Herramientas Y Útiles, Artículos de Cuchillería y Cubiertos de Mesa de Metal Común; Partes de Estos Artículos, de Metal Común</t>
  </si>
  <si>
    <t>Capítulo   83</t>
  </si>
  <si>
    <t>Partes,   Aparatos   para   la   Grabación   o  la</t>
  </si>
  <si>
    <t>y las partes y accesorios de estos</t>
  </si>
  <si>
    <t>Capítulo   84</t>
  </si>
  <si>
    <t>Reactores Nucleares, Calderas, Máquinas, Aparatos y Artefactos Mecánicos; Partes de estas Maquinas o Aparatos</t>
  </si>
  <si>
    <t>Capítulo   85</t>
  </si>
  <si>
    <t>Maquinas, Aparatos y Material Eléctrico, y sus Partes; Aparatos de Grabación o Reproducción de Sonido, Aparatos de Grabación o Reproducción</t>
  </si>
  <si>
    <t>Capítulo 86</t>
  </si>
  <si>
    <t>Vehículos y Material Para Vías Ferreas o Similares, y sus Partes; Aparatos Mecánicos (Incluso Electromecánicos) de Señalizacion para Vías.</t>
  </si>
  <si>
    <t>Capítulo 87</t>
  </si>
  <si>
    <t>Vehículos Automóviles, Tractores, Velocípedos y Demas Vehículos Terrestres; sus Partes y Accesorios</t>
  </si>
  <si>
    <t>Capítulo 88</t>
  </si>
  <si>
    <t>Aéronaves, Vehículos Espaciales y sus Partes</t>
  </si>
  <si>
    <t>Capítulo 89</t>
  </si>
  <si>
    <t>Barcos y Demas Artefactos Flotantes</t>
  </si>
  <si>
    <t>Cinematrografía, de Medida, Control o de Precisión,</t>
  </si>
  <si>
    <t>Instrumentos y Aparatos Médico-Quirúrgicos Relojería</t>
  </si>
  <si>
    <t>Instrumentos de Música Partes y Accesorios de Estos.</t>
  </si>
  <si>
    <t>Capítulo  90</t>
  </si>
  <si>
    <t>Capítulo  91</t>
  </si>
  <si>
    <t>Capítulo  92</t>
  </si>
  <si>
    <t>Capítulo 93</t>
  </si>
  <si>
    <t>Seccion     XX</t>
  </si>
  <si>
    <t>Capítulo  94</t>
  </si>
  <si>
    <t>Capítulo  95</t>
  </si>
  <si>
    <t>Capítulo  96</t>
  </si>
  <si>
    <t>Capítulo  97</t>
  </si>
  <si>
    <t>Objetos de Arte o Colección y Antigûedades</t>
  </si>
  <si>
    <t>Cuadro 12</t>
  </si>
  <si>
    <t xml:space="preserve">    Volumen  y   Valor de  las   Exportaciones  al  Mercado   Común   Centroaméricano </t>
  </si>
  <si>
    <t>Exportación   F . O . B .</t>
  </si>
  <si>
    <t>Sección   I</t>
  </si>
  <si>
    <t>Sección   II</t>
  </si>
  <si>
    <t>Sección   III</t>
  </si>
  <si>
    <t>Sección   IV</t>
  </si>
  <si>
    <t>Productos  de  las  Industrias Químicas  o  de las</t>
  </si>
  <si>
    <t>Sección  VII</t>
  </si>
  <si>
    <t>Materías;   Artículos   de   Guarnicioneria  y de</t>
  </si>
  <si>
    <t>Sección   IX</t>
  </si>
  <si>
    <t>Preparadas  y  Artículos de Plumas, Flores Artifciales</t>
  </si>
  <si>
    <t>Sección XIV</t>
  </si>
  <si>
    <t>Máquinas  y Aparatos,  Material  Electrico  y  sus</t>
  </si>
  <si>
    <t>Sección XVII</t>
  </si>
  <si>
    <t>estos</t>
  </si>
  <si>
    <t>Sección XIX</t>
  </si>
  <si>
    <t>Sección  XXI</t>
  </si>
  <si>
    <t>Exportación  F . O . B .</t>
  </si>
  <si>
    <t>Exportación    F .  O .  B .</t>
  </si>
  <si>
    <t>Cuadro 13</t>
  </si>
  <si>
    <t>Cuadro 14</t>
  </si>
  <si>
    <t xml:space="preserve">     Volumen de los Principales Productos de Exportación, Según País</t>
  </si>
  <si>
    <t>Cuadro  15</t>
  </si>
  <si>
    <t xml:space="preserve">   Valor Absoluto y Relativo de las  Importaciones,</t>
  </si>
  <si>
    <t>Importaciones   C . I . F .</t>
  </si>
  <si>
    <t>Cuadro  16</t>
  </si>
  <si>
    <t xml:space="preserve">   Volumen y Valor de las   Importaciones,  Según Sección</t>
  </si>
  <si>
    <t>D  e s c r i p c i ó n</t>
  </si>
  <si>
    <t xml:space="preserve"> Importaciones  C . I  . F .</t>
  </si>
  <si>
    <t>Peso  ( Kilos )</t>
  </si>
  <si>
    <t>US$   Dólares</t>
  </si>
  <si>
    <t>Materías;   Artículos   de   Guarnicioneria  y  de</t>
  </si>
  <si>
    <t>estos.</t>
  </si>
  <si>
    <t>Armas y  Municiones</t>
  </si>
  <si>
    <t>Cuadro  17</t>
  </si>
  <si>
    <t xml:space="preserve">       Volumen y  Valor de las Importaciones, Según Sección y Capítulo</t>
  </si>
  <si>
    <t>Importaciones    C . I . F .</t>
  </si>
  <si>
    <t>Cuadro 18</t>
  </si>
  <si>
    <t xml:space="preserve">      Volumen   y   Valor    de   las   Importaciones,   del  Mercado  Común Centroaméricano</t>
  </si>
  <si>
    <t>EL  Salvador</t>
  </si>
  <si>
    <t xml:space="preserve">Peso (Kilos)    </t>
  </si>
  <si>
    <t>Importación  C . I . F .</t>
  </si>
  <si>
    <t xml:space="preserve"> N i c a r a g u a </t>
  </si>
  <si>
    <t>Costa  Rica</t>
  </si>
  <si>
    <t>Cuadro 19</t>
  </si>
  <si>
    <t xml:space="preserve">  Valor de los Principales  Productos   de   Importación, Según País</t>
  </si>
  <si>
    <t xml:space="preserve"> ( Cifras expresadas en  US dólares )</t>
  </si>
  <si>
    <t>Gasolina</t>
  </si>
  <si>
    <t>Cuadro 20</t>
  </si>
  <si>
    <t xml:space="preserve">           Volumen  de los  Principales  Productos  de  Importación,  Según País</t>
  </si>
  <si>
    <t>Antillas Holandesas</t>
  </si>
  <si>
    <t>Septentrional</t>
  </si>
  <si>
    <t>Oriental</t>
  </si>
  <si>
    <t>Sub-Oriental</t>
  </si>
  <si>
    <t>Central</t>
  </si>
  <si>
    <t>Sub-Occidental</t>
  </si>
  <si>
    <t>Occidental</t>
  </si>
  <si>
    <t>Meridional</t>
  </si>
  <si>
    <t xml:space="preserve">A m é r i c a </t>
  </si>
  <si>
    <t>América del Norte</t>
  </si>
  <si>
    <t>Asociación Caribeña  de  Libre</t>
  </si>
  <si>
    <t>América del Sur</t>
  </si>
  <si>
    <t xml:space="preserve">E u r o p a </t>
  </si>
  <si>
    <t xml:space="preserve">A s i a </t>
  </si>
  <si>
    <t xml:space="preserve">Á f r i c a </t>
  </si>
  <si>
    <t xml:space="preserve">O c e a n í a </t>
  </si>
  <si>
    <t>Cuadro  3</t>
  </si>
  <si>
    <t xml:space="preserve">     Valor del Comercio Exterior, Según Sección y Capítulo</t>
  </si>
  <si>
    <t>( Cifras expresadas en  kilos )</t>
  </si>
  <si>
    <t>.</t>
  </si>
  <si>
    <t>( Cifras expresadas en  kilos)</t>
  </si>
  <si>
    <t xml:space="preserve"> </t>
  </si>
  <si>
    <t>TOTAL</t>
  </si>
  <si>
    <t>1/  El signo menos (-), indica un saldo desfavorable a Guatemala.</t>
  </si>
  <si>
    <t xml:space="preserve">  US$ Dólares</t>
  </si>
  <si>
    <t>Fuente: Banco de Guatemala.</t>
  </si>
  <si>
    <t>Todas las cifras están expresadas en dólares ($)</t>
  </si>
  <si>
    <t xml:space="preserve"> ( Cifras expresadas en US dólares )</t>
  </si>
  <si>
    <t>( Cifras expresadas en US  dólares )</t>
  </si>
  <si>
    <t xml:space="preserve">  ( Cifras expresadas en US dólares  )</t>
  </si>
  <si>
    <t>( Cifras expresadas en  US dólares )</t>
  </si>
  <si>
    <t>US$ Dólares</t>
  </si>
  <si>
    <t>US$  Dólares</t>
  </si>
  <si>
    <t>( Cifras expresadas en US dólares )</t>
  </si>
  <si>
    <t>Cuadro 1</t>
  </si>
  <si>
    <t>Instituto Nacional de Estadística   -INE-</t>
  </si>
  <si>
    <t>Año</t>
  </si>
  <si>
    <t xml:space="preserve">   Intercambio    Comercial  Total</t>
  </si>
  <si>
    <t xml:space="preserve">Saldo  1/    </t>
  </si>
  <si>
    <t>% de la  Exportación s/Importación</t>
  </si>
  <si>
    <t>Gráfica 1</t>
  </si>
  <si>
    <t>Cuadro  2</t>
  </si>
  <si>
    <t xml:space="preserve">     Balanza Comercial, Según Continente, Zona  Económica, País de Intercambio</t>
  </si>
  <si>
    <t>Continente, Zona Económica, Paìs de Intercambio</t>
  </si>
  <si>
    <t>Exportación</t>
  </si>
  <si>
    <t>Importación</t>
  </si>
  <si>
    <t>Saldo  1/</t>
  </si>
  <si>
    <t>F.O.B.</t>
  </si>
  <si>
    <t>C.I.F.</t>
  </si>
  <si>
    <t xml:space="preserve">Total </t>
  </si>
  <si>
    <t>Istmo Centroamericano, El Caribe</t>
  </si>
  <si>
    <t>y las Indias Occidentales</t>
  </si>
  <si>
    <t xml:space="preserve">Mercado Común  </t>
  </si>
  <si>
    <t>Centroamericano</t>
  </si>
  <si>
    <t>Costa Rica</t>
  </si>
  <si>
    <t>El Salvador</t>
  </si>
  <si>
    <t>Honduras</t>
  </si>
  <si>
    <t>Nicaragua</t>
  </si>
  <si>
    <t>Otros   Istmo  Centroaméricano</t>
  </si>
  <si>
    <t>Comercio (Caricom)</t>
  </si>
  <si>
    <t>Indias Occidentales Británicas</t>
  </si>
  <si>
    <t>Sección  y Capítulo</t>
  </si>
  <si>
    <t xml:space="preserve"> D e s c r i p c i ó n</t>
  </si>
  <si>
    <t>Exportación F.O.B.</t>
  </si>
  <si>
    <t>Total</t>
  </si>
  <si>
    <t>Sección  I</t>
  </si>
  <si>
    <t>Animales Vivos y  Productos del Reino Animal</t>
  </si>
  <si>
    <t>Capítulo   01</t>
  </si>
  <si>
    <t>Animales Vivos</t>
  </si>
  <si>
    <t>Capítulo   02</t>
  </si>
  <si>
    <t>Carne y Despojos Comestibles</t>
  </si>
  <si>
    <t>Capítulo   03</t>
  </si>
  <si>
    <t>Capítulo   04</t>
  </si>
  <si>
    <t>Capítulo   05</t>
  </si>
  <si>
    <t>ni Comprendidos en Ninguna otra parte</t>
  </si>
  <si>
    <t>Sección  II</t>
  </si>
  <si>
    <t>Productos del Reino Vegetal</t>
  </si>
  <si>
    <t>Capítulo   06</t>
  </si>
  <si>
    <t>Plantas Vivas y Productos de la Floricultura</t>
  </si>
  <si>
    <t>Capítulo   07</t>
  </si>
  <si>
    <t>Capítulo   08</t>
  </si>
  <si>
    <t>Capítulo:  09</t>
  </si>
  <si>
    <t>Reactores Nucleares, Calderas, Maquinas, Aparatos y Artefactos Mecánicos; Partes de estas Máquinas o Aparatos</t>
  </si>
  <si>
    <t>Fuente:  INE,  con datos del Banguat.</t>
  </si>
  <si>
    <t>Sección VIII</t>
  </si>
  <si>
    <t>Sección XVI</t>
  </si>
  <si>
    <t>Sección   XX</t>
  </si>
  <si>
    <t>Sección   XXI</t>
  </si>
  <si>
    <t xml:space="preserve">Indias Occidentales  </t>
  </si>
  <si>
    <t>Norteaméricanas</t>
  </si>
  <si>
    <t>Socialistas</t>
  </si>
  <si>
    <t>Unión de Repúblicas Soviéticas</t>
  </si>
  <si>
    <t>Extractos Curtientes o Tintóreos; Taninos y sus Derivados; Pigmentos y Demás Materias Colorantes; Pinturas y Barnices; Mastiques; Tintas</t>
  </si>
  <si>
    <t>Calzado, Polainas y Artículos Análogos; Partes de estos Artículos</t>
  </si>
  <si>
    <t>en Televisión y las Partes y Accesorios de estos.</t>
  </si>
  <si>
    <t>Instrumentos de Música Partes y Accesorios de estos.</t>
  </si>
  <si>
    <t>Capítulo   42</t>
  </si>
  <si>
    <t>Capítulo   78</t>
  </si>
  <si>
    <t>Capítulo   79</t>
  </si>
  <si>
    <t>Capítulo   80</t>
  </si>
  <si>
    <t>Capítulo   81</t>
  </si>
  <si>
    <t xml:space="preserve">            Balanza Comercial con Centroamérica por País</t>
  </si>
  <si>
    <t xml:space="preserve">Exportación  FOB                   </t>
  </si>
  <si>
    <t xml:space="preserve">                                                                                                                                                                                         </t>
  </si>
  <si>
    <t>Diesel</t>
  </si>
  <si>
    <t>Herramientas y Útiles, Artículos de Cuchillería y Cubiertos de Mesa de Metal Común; Partes de Estos Artículos, de Metal Común</t>
  </si>
  <si>
    <t>Importación ( ENTRADA )</t>
  </si>
  <si>
    <t xml:space="preserve">  Exportación ( SALIDA )</t>
  </si>
  <si>
    <t>Peso (kilos)</t>
  </si>
  <si>
    <t>C . I . F.   US$</t>
  </si>
  <si>
    <t>F . O . B . US$</t>
  </si>
  <si>
    <t xml:space="preserve">US$ Dólares           </t>
  </si>
  <si>
    <t>o la Reproducción de  Imágenes y Sonido en Televisión</t>
  </si>
  <si>
    <t xml:space="preserve">          Balanza  Comercial,  Comercio Total</t>
  </si>
  <si>
    <t>Comercio Total</t>
  </si>
  <si>
    <t xml:space="preserve"> Comercio Total</t>
  </si>
  <si>
    <t xml:space="preserve">   de  Salida o Entrada, Comercio Total</t>
  </si>
  <si>
    <t>Según Sección, Comercio Total</t>
  </si>
  <si>
    <t>Según  País,   Comercio Total</t>
  </si>
  <si>
    <t>Según País de Destino,   Comercio Total</t>
  </si>
  <si>
    <t>Según   Sección,    Comercio Total</t>
  </si>
  <si>
    <t>Semillas y Frutos Oleaginosos; Semillas y Frutos Diversos; Plantas Industriales o Medicinales; Paja y Forraje</t>
  </si>
  <si>
    <t>Capítulo  16</t>
  </si>
  <si>
    <t>Productos  De  Las  Industrias Químicas  o  de las</t>
  </si>
  <si>
    <t>Materias   Plásticas  Y  Manufacturas   De   Estas</t>
  </si>
  <si>
    <t>Materias, Caucho Y Manufacturas De Caucho</t>
  </si>
  <si>
    <t>Manufacturas  De Piedra, Yeso,  Cemento, Ammianto,</t>
  </si>
  <si>
    <t xml:space="preserve">o la Reproducción de  Imagenes y Sonido en        </t>
  </si>
  <si>
    <t>Televisión y las partes y accesorios de estos</t>
  </si>
  <si>
    <t>Muebles; Mobiliarios Medicoquirúrgico; Artículos de Cama y Similares; Aparatos de Alumbrado no Expresados ni Comprendidos En otra Parte; Anuncio</t>
  </si>
  <si>
    <t>Fuente: INE, con datos del Banguat</t>
  </si>
  <si>
    <t>Por   País,   Según    Sección, Comercio Total</t>
  </si>
  <si>
    <t>Por   País,   Según    Sección , Comercio Total</t>
  </si>
  <si>
    <t>Café Oro</t>
  </si>
  <si>
    <t>Según País de Origen, Comercio Total</t>
  </si>
  <si>
    <t>Seccion   XIII</t>
  </si>
  <si>
    <t xml:space="preserve">  Comercio Total</t>
  </si>
  <si>
    <t>Leche y Productos Lacteos; Huevos de Ave; Miel Natural; Productos Comestibles de Origen Animal, no Expresados ni  comprendidos en otra parte</t>
  </si>
  <si>
    <t>Extractos Curtientes o Tintoreos;Taninos y sus Derivados; Pigmentos y demas Materias Colorantes; Pinturas y Barnices; Mastiques; Tintas</t>
  </si>
  <si>
    <t>Pasta de Madera o de las demas Materias Fibrosas Celulósicas; Papel o Cartón para Reciclar (Desperdicios y Desechos)</t>
  </si>
  <si>
    <t xml:space="preserve">Prendas y Complementos  (Accesorios)  de Vestir,           </t>
  </si>
  <si>
    <t>de Punto</t>
  </si>
  <si>
    <t xml:space="preserve">Manufacturas  de Piedra, Yeso,  Cemento, </t>
  </si>
  <si>
    <t xml:space="preserve">Ammianto, Mica  o  Materias  Análogas,  Productos </t>
  </si>
  <si>
    <t>Cerámicos, vidrio y manufacturas de Vidrio</t>
  </si>
  <si>
    <t xml:space="preserve">Reproducción de Sonido, Aparatos para la </t>
  </si>
  <si>
    <t>Grabación o la Reproducción de  Imagenes y Sonido</t>
  </si>
  <si>
    <t>en Televisión y las partes y accesorios de estos</t>
  </si>
  <si>
    <t xml:space="preserve">Muebles; Mobiliarios Medicoquirúrgico; Artículos de Cama y Similares; Aparatos de Alumbrado no Expresados ni Comprendidos en otra parte; </t>
  </si>
  <si>
    <t>Por  País,  Según  Sección,  Comercio  Total</t>
  </si>
  <si>
    <t>Por  País,  Según  Sección,  Comercio Total</t>
  </si>
  <si>
    <t>Gas Propano</t>
  </si>
  <si>
    <t>Maíz Amarillo</t>
  </si>
  <si>
    <t>Antillas Francesas</t>
  </si>
  <si>
    <t>Belice</t>
  </si>
  <si>
    <t>Panamá</t>
  </si>
  <si>
    <t>Pescados  y  Crustáceos,  Moluscos  y  demás    invertebrados Acuáticos</t>
  </si>
  <si>
    <t>Leche y Productos Lácteos; Huevos De Ave; Miel  Natural y productos comestibles de Origen animal no expresados ni comprendidos en otra parte</t>
  </si>
  <si>
    <t>Los Demás Productos de Origen Animal, no Expresados</t>
  </si>
  <si>
    <t>Hortalizas, Plantas, Raíces y Tubérculos alimenticios</t>
  </si>
  <si>
    <t>Frutas y Frutos Comestibles; Cortezas de Agrios (cítricos) melones o sandías.</t>
  </si>
  <si>
    <t>Productos de la Molinería; Malta; Almidón  y fécula, inulina, gluten de trigo</t>
  </si>
  <si>
    <t>Semillas y Frutos Oleaginosos; Semillas y Frutos diversos plantas industriales o medicinales,paja y forraje</t>
  </si>
  <si>
    <t>Gomas, Resinas y demás Jugos y Extractos naturales</t>
  </si>
  <si>
    <t>Materias Trenzables  y demás Productos de origen vegetal no expresado ni comprendidos en otra parte</t>
  </si>
  <si>
    <t>Grasas y Aceites Animales o Vegetales; Productos  de su desdoblamiento; Grasas alimenticias elaboradas; Ceras de Origen Animal o Vegetal</t>
  </si>
  <si>
    <t>Preparaciones de Carne, Pescado o de Crustáceos, moluscos o demás invertebrados acuáticos</t>
  </si>
  <si>
    <t>Preparaciones a Base de Cereales, Harina, Almidón, fécula o leche, productos de pastelería</t>
  </si>
  <si>
    <t>Preparaciones de Hortalizas, Frutas U Otros  frutos o demás partes de planta</t>
  </si>
  <si>
    <t>Residuos y Desperdicios de las Industrias alimentarias; alimentos preparados para anímales</t>
  </si>
  <si>
    <t>Sal; Azufre; Tierras y Piedras; Yesos, Cales  y cementos</t>
  </si>
  <si>
    <t>Combustibles Minerales, Aceites Minerales  y pruductos de su destilación; materias bituminosas; ceras minerales</t>
  </si>
  <si>
    <t>Productos Químicos Inorgánicos; Compuestos inorgánicos y orgánicos de metal precioso de elementos radioactivos, de metales de las tierras raras o de isótopos</t>
  </si>
  <si>
    <t>Jabón, Agentes de Superficie Orgánicos, Preparaciones para Lavar, Preparaciones Lubricantes, Ceras Artificiales, Ceras Preparadas, Productos de Limpieza, Velas y Artículos Similares, Pastas para Modelar, Ceras para Odontología y Preparaciones para Odontólogia a base de yeso fraguable</t>
  </si>
  <si>
    <t>Materias Albuminoideas; Productos a Base de Almidón o de Fécula Modificados; Colas; Enzimas</t>
  </si>
  <si>
    <t>Plástico y sus Manufacturas; Caucho y sus Manufacturas</t>
  </si>
  <si>
    <t>Pieles, cuero, peletería  y Manufacturas de estas materias;Artículos de talabartería o guarnicionería; Artículos de viaje, bolsos de mano,(carteras) y continentes similares; Manufacturas de Tripa</t>
  </si>
  <si>
    <t xml:space="preserve">Manufacturas de Cuero; Artículos de Talabartería o Guarnicionería; Artículos de Viaje, bolsos de mano (carteras) y continentes similares; Manufacturas de Tripa </t>
  </si>
  <si>
    <t>Peletería y Confecciones de Peletería; Peletería Facticia o Artificial</t>
  </si>
  <si>
    <t>Madera, Carbón Vegetal y Manufacturas de Madera, Corcho y sus manufacturas; Manufactura de Espartería o de Cestería</t>
  </si>
  <si>
    <t>Pasta de Madera o de las Demás Materias Fibrosas Celulósicas; Papel o Cartón para Reciclar (Desperdicios y Desechos); Papel y Cartón y sus Aplicaciones</t>
  </si>
  <si>
    <t>Pasta de Madera o de las Demás Materias Fibrosas Celulósicas; Papel o Cartón para Reciclar (Desperdicios y Desechos)</t>
  </si>
  <si>
    <t>Filamentos Sintéticos o Artificiales;Tiras y formas similares de materia téxtil sintéticas o Artificial</t>
  </si>
  <si>
    <t xml:space="preserve">Alfombras y Demás Revestimientos para el Suelo, de Materia Textil </t>
  </si>
  <si>
    <t>Tejidos Especiales; Superficies Textiles con Mechon insertado; Encajes; Tapicería; Pasamanería: Bordados</t>
  </si>
  <si>
    <t>Calzado,  Sombreros  y  demás  Tocados, Paraguas, Quitasoles,  Bastones,  Látigos,   Fustas, y  sus  Partes;    Plumas  Preparadas y Artículos de plumas;     Flores Artificiales;   Manufacturas de Cabello</t>
  </si>
  <si>
    <t>Sombreros, demás Tocados, y sus Partes</t>
  </si>
  <si>
    <t>Paraguas, Sombrillas, Quitasoles, Bastones, Bastones Asiento, Látigos, Fustas, y sus Partes</t>
  </si>
  <si>
    <t>Manufacturas de Piedra, Yeso Fraguable, Cemento, Amianto (Asbesto), Mica o Materias Análogas;  Productos Cerámicos; Vidrios y sus manufacturas</t>
  </si>
  <si>
    <t xml:space="preserve">Perlas Finas (Naturales) o Cultivadas, Piedras  Preciosas o Semipreciosas, Metales Preciosos, Chapados de Metal Precioso     ( Plaqué ) y Manufacturas de estas Materias; Bisutería;  Monedas </t>
  </si>
  <si>
    <t xml:space="preserve">Perlas Finas (Naturales) o Cultivadas, Piedras  Preciosas o Semipreciosas, Metales Preciosos, Chapados de Metal Precioso               ( Plaqué ) y Manufacturas de estas Materias; Bisutería;  Monedas </t>
  </si>
  <si>
    <t>Metales Comunes y Manufacturas de estos metales</t>
  </si>
  <si>
    <t>Cinc y sus Manufacturas</t>
  </si>
  <si>
    <t>Muebles; Mobiliarios Medicoquirúrgico; Artículos de Cama y Similares; Aparatos de Alumbrado no Expresados ni Comprendidos en otra Parte</t>
  </si>
  <si>
    <t>Teléfonos Móviles</t>
  </si>
  <si>
    <t>Importaciones                                 C . I . F .</t>
  </si>
  <si>
    <t>Importación       C.I.F.</t>
  </si>
  <si>
    <t>Sección   V</t>
  </si>
  <si>
    <t>Sección   VI</t>
  </si>
  <si>
    <t>Sección   XII</t>
  </si>
  <si>
    <t>Seccion   XIV</t>
  </si>
  <si>
    <t>Sección   XV</t>
  </si>
  <si>
    <t>Sección   XVI</t>
  </si>
  <si>
    <t>Sección   XVIII</t>
  </si>
  <si>
    <t>Sección   XIX</t>
  </si>
  <si>
    <t>Sección    I</t>
  </si>
  <si>
    <t>Capítulo    1</t>
  </si>
  <si>
    <t>Capítulo    2</t>
  </si>
  <si>
    <t>Capítulo    3</t>
  </si>
  <si>
    <t>Capítulo    4</t>
  </si>
  <si>
    <t>Capítulo    5</t>
  </si>
  <si>
    <t xml:space="preserve">Capítulo    6 </t>
  </si>
  <si>
    <t>Capítulo    7</t>
  </si>
  <si>
    <t>Capítulo    8</t>
  </si>
  <si>
    <t>Capítulo    9</t>
  </si>
  <si>
    <t>Capítulo   17</t>
  </si>
  <si>
    <t>Capítulo   18</t>
  </si>
  <si>
    <t>Capítulo   19</t>
  </si>
  <si>
    <t>Capítulo   20</t>
  </si>
  <si>
    <t>Capítulo   21</t>
  </si>
  <si>
    <t>Capítulo   22</t>
  </si>
  <si>
    <t>Capítulo   23</t>
  </si>
  <si>
    <t>Capítulo   24</t>
  </si>
  <si>
    <t>Sección    V</t>
  </si>
  <si>
    <t>Capítulo   25</t>
  </si>
  <si>
    <t>Capítulo   26</t>
  </si>
  <si>
    <t>Capítulo   27</t>
  </si>
  <si>
    <t>Capítulo   28</t>
  </si>
  <si>
    <t>Capítulo   29</t>
  </si>
  <si>
    <t>Capítulo   30</t>
  </si>
  <si>
    <t>Capítulo   31</t>
  </si>
  <si>
    <t>Capítulo   32</t>
  </si>
  <si>
    <t>Capítulo   33</t>
  </si>
  <si>
    <t>Capítulo   34</t>
  </si>
  <si>
    <t>Capítulo   35</t>
  </si>
  <si>
    <t>Capítulo   36</t>
  </si>
  <si>
    <t>Capítulo   39</t>
  </si>
  <si>
    <t>Capítulo   40</t>
  </si>
  <si>
    <t>Seccion   XV</t>
  </si>
  <si>
    <t>Seccion  XX</t>
  </si>
  <si>
    <t>Sección XXI</t>
  </si>
  <si>
    <t>Sucedaneos del Tabaco elaborados</t>
  </si>
  <si>
    <r>
      <t xml:space="preserve">Importación  </t>
    </r>
    <r>
      <rPr>
        <b/>
        <sz val="10"/>
        <rFont val="Arial Narrow"/>
        <family val="2"/>
      </rPr>
      <t>CIF</t>
    </r>
    <r>
      <rPr>
        <b/>
        <sz val="9"/>
        <rFont val="Arial Narrow"/>
        <family val="2"/>
      </rPr>
      <t xml:space="preserve">                   </t>
    </r>
  </si>
  <si>
    <t xml:space="preserve">Exportación            F . O . B .  </t>
  </si>
  <si>
    <t>Importación            C .  I  . F .</t>
  </si>
  <si>
    <t>capítulo   49</t>
  </si>
  <si>
    <t>País Origen</t>
  </si>
  <si>
    <t>Aceite de palma</t>
  </si>
  <si>
    <t>Cardamomo</t>
  </si>
  <si>
    <t>Medicamentos p/humanos</t>
  </si>
  <si>
    <r>
      <t xml:space="preserve">Saldo </t>
    </r>
    <r>
      <rPr>
        <sz val="10"/>
        <color indexed="8"/>
        <rFont val="Arial Narrow"/>
        <family val="2"/>
      </rPr>
      <t xml:space="preserve"> 1/</t>
    </r>
  </si>
  <si>
    <t>Medicamentos P/humanos</t>
  </si>
  <si>
    <t xml:space="preserve"> Valor de los Principales (10) Productos de Exportación, Según  País</t>
  </si>
  <si>
    <t>Energía Eléctrica</t>
  </si>
  <si>
    <t xml:space="preserve"> Exportación        F . O . B.</t>
  </si>
  <si>
    <t xml:space="preserve">  Importación       C . I . F.  </t>
  </si>
  <si>
    <t xml:space="preserve">  Exportación       F .O. B. </t>
  </si>
  <si>
    <t xml:space="preserve">  Importación       C . I . F.</t>
  </si>
  <si>
    <t xml:space="preserve"> Exportación        F . O . B</t>
  </si>
  <si>
    <t xml:space="preserve"> Importación       C . I . F.  </t>
  </si>
  <si>
    <t xml:space="preserve">  Importación       C . I . F. </t>
  </si>
  <si>
    <t xml:space="preserve"> Exportación          F .O . B.  </t>
  </si>
  <si>
    <t>Años   2002  -  2019</t>
  </si>
  <si>
    <t>Años   2009  -  2019</t>
  </si>
  <si>
    <t>Años   2018  -   2019</t>
  </si>
  <si>
    <t>Año 2019</t>
  </si>
  <si>
    <t xml:space="preserve"> Año   2019</t>
  </si>
  <si>
    <t>Años   2010  -  2019</t>
  </si>
  <si>
    <t>Años   2010  -   2019</t>
  </si>
  <si>
    <t>Años 2012 - 2019</t>
  </si>
  <si>
    <t>Año  2019</t>
  </si>
  <si>
    <t>Año   2019</t>
  </si>
  <si>
    <t xml:space="preserve"> Año 2019</t>
  </si>
  <si>
    <t>Año     2019</t>
  </si>
  <si>
    <t>Comercio Total  Año   2019</t>
  </si>
  <si>
    <t xml:space="preserve"> Comercio Total, Año 2019</t>
  </si>
  <si>
    <t>Canadá</t>
  </si>
  <si>
    <t xml:space="preserve">Estados Unidos </t>
  </si>
  <si>
    <t>México</t>
  </si>
  <si>
    <t>San Pedro y  Miguelon</t>
  </si>
  <si>
    <t>Barbados</t>
  </si>
  <si>
    <t>Cuba</t>
  </si>
  <si>
    <t>Haití</t>
  </si>
  <si>
    <t>Jamaica</t>
  </si>
  <si>
    <t>República Dominicana</t>
  </si>
  <si>
    <t>Trinidad y Tobago</t>
  </si>
  <si>
    <t>Antigua y Barbuda</t>
  </si>
  <si>
    <t>Bahamas</t>
  </si>
  <si>
    <t>Bermudas ( Reino Unido )</t>
  </si>
  <si>
    <t>Islas Caimán ( Reino Unido )</t>
  </si>
  <si>
    <t>Dominica</t>
  </si>
  <si>
    <t>Granada</t>
  </si>
  <si>
    <t>Montserrat ( Reino Unido )</t>
  </si>
  <si>
    <t>San Cristóbal y Nevis</t>
  </si>
  <si>
    <t>Santa Lucia</t>
  </si>
  <si>
    <t>San Vicente y Las Granadinas</t>
  </si>
  <si>
    <t>Anguila ( Reino Unido )</t>
  </si>
  <si>
    <t>Islas Turcas Y Caicos ( Reino Unido )</t>
  </si>
  <si>
    <t>Islas Vírgenes Británicas ( Reino Unido )</t>
  </si>
  <si>
    <t>San Martin</t>
  </si>
  <si>
    <t>Guadalupe ( Francia )</t>
  </si>
  <si>
    <t>Martinica ( Francia )</t>
  </si>
  <si>
    <t>San Martín ( Francia)</t>
  </si>
  <si>
    <t>Aruba ( Países Bajos )</t>
  </si>
  <si>
    <t>Curazao, Antillas Neerlandesas ( Países Bajos )</t>
  </si>
  <si>
    <t>Curacao</t>
  </si>
  <si>
    <t>Islas Vírgenes ( Estados Unidos De América )</t>
  </si>
  <si>
    <t>Puerto Rico ( Estados Unidos De América )</t>
  </si>
  <si>
    <t>Colombia</t>
  </si>
  <si>
    <t>Ecuador</t>
  </si>
  <si>
    <t xml:space="preserve">Guyana                                                      </t>
  </si>
  <si>
    <t>Surinam</t>
  </si>
  <si>
    <t>Venezuela</t>
  </si>
  <si>
    <t>Brasil</t>
  </si>
  <si>
    <t>Argentina</t>
  </si>
  <si>
    <t xml:space="preserve">Islas Malvinas O Falkland                                   </t>
  </si>
  <si>
    <t>Uruguay</t>
  </si>
  <si>
    <t>Islas Georgia Del Sur Y Sandwich Del Sur (Reino Unido)</t>
  </si>
  <si>
    <t>Bolivia</t>
  </si>
  <si>
    <t>Paraguay</t>
  </si>
  <si>
    <t>Chile</t>
  </si>
  <si>
    <t>Perú</t>
  </si>
  <si>
    <t>Andorra</t>
  </si>
  <si>
    <t>Alemania</t>
  </si>
  <si>
    <t>Austria</t>
  </si>
  <si>
    <t>Bélgica</t>
  </si>
  <si>
    <t xml:space="preserve">Santa Sede                                                  </t>
  </si>
  <si>
    <t>Dinamarca</t>
  </si>
  <si>
    <t>España</t>
  </si>
  <si>
    <t>Francia</t>
  </si>
  <si>
    <t>Gibraltar ( Reino Unido )</t>
  </si>
  <si>
    <t>Irlanda</t>
  </si>
  <si>
    <t>Islandia</t>
  </si>
  <si>
    <t>Italia</t>
  </si>
  <si>
    <t>Malta</t>
  </si>
  <si>
    <t>Mónaco</t>
  </si>
  <si>
    <t>Noruega</t>
  </si>
  <si>
    <t>Países Bajos</t>
  </si>
  <si>
    <t>Portugal</t>
  </si>
  <si>
    <t>Reino Unido</t>
  </si>
  <si>
    <t>Suecia</t>
  </si>
  <si>
    <t>Suiza</t>
  </si>
  <si>
    <t>Luxemburgo</t>
  </si>
  <si>
    <t>San Marino</t>
  </si>
  <si>
    <t>Albania</t>
  </si>
  <si>
    <t>Bulgaria</t>
  </si>
  <si>
    <t>Finlandia</t>
  </si>
  <si>
    <t>Grecia</t>
  </si>
  <si>
    <t>Hungría</t>
  </si>
  <si>
    <t>Polonia</t>
  </si>
  <si>
    <t>Rumania</t>
  </si>
  <si>
    <t xml:space="preserve">Yugoslavia                                                  </t>
  </si>
  <si>
    <t>República Checa</t>
  </si>
  <si>
    <t>Eslovenia</t>
  </si>
  <si>
    <t>Bosnia-Herzegovina</t>
  </si>
  <si>
    <t>Macedonia</t>
  </si>
  <si>
    <t>Moldavia</t>
  </si>
  <si>
    <t>Estonia</t>
  </si>
  <si>
    <t>Letonia</t>
  </si>
  <si>
    <t>Bielorrusia</t>
  </si>
  <si>
    <t>Eslovaquia</t>
  </si>
  <si>
    <t>Liechtenstein</t>
  </si>
  <si>
    <t xml:space="preserve">Croacia                                                     </t>
  </si>
  <si>
    <t xml:space="preserve">Lituania                                                    </t>
  </si>
  <si>
    <t xml:space="preserve">Ucrania                                                     </t>
  </si>
  <si>
    <t>Serbia y Montenegro</t>
  </si>
  <si>
    <t xml:space="preserve">Serbia </t>
  </si>
  <si>
    <t>Arabia Saudita</t>
  </si>
  <si>
    <t>Estado de Bahrein</t>
  </si>
  <si>
    <t>Chipre</t>
  </si>
  <si>
    <t>Emiratos Árabes Unidos</t>
  </si>
  <si>
    <t>Irak</t>
  </si>
  <si>
    <t>Irán</t>
  </si>
  <si>
    <t>Israel</t>
  </si>
  <si>
    <t>Jordania</t>
  </si>
  <si>
    <t>Kuwait</t>
  </si>
  <si>
    <t>Líbano</t>
  </si>
  <si>
    <t>Omán</t>
  </si>
  <si>
    <t>Qatar</t>
  </si>
  <si>
    <t>Siria</t>
  </si>
  <si>
    <t>Turquía</t>
  </si>
  <si>
    <t xml:space="preserve">República de Yemen                                          </t>
  </si>
  <si>
    <t>Armenia</t>
  </si>
  <si>
    <t xml:space="preserve">Azerbaiyan                                                  </t>
  </si>
  <si>
    <t xml:space="preserve">Georgia                                                     </t>
  </si>
  <si>
    <t>Afganistán</t>
  </si>
  <si>
    <t>Bhutan</t>
  </si>
  <si>
    <t>Sri Lanka</t>
  </si>
  <si>
    <t>India</t>
  </si>
  <si>
    <t>Maldivas</t>
  </si>
  <si>
    <t>Nepal</t>
  </si>
  <si>
    <t>Pakistán</t>
  </si>
  <si>
    <t>Bangladesh</t>
  </si>
  <si>
    <t xml:space="preserve">Kazajstán                                                   </t>
  </si>
  <si>
    <t xml:space="preserve">Kirguistán                                                  </t>
  </si>
  <si>
    <t xml:space="preserve">Tayikistán                                                  </t>
  </si>
  <si>
    <t xml:space="preserve">Turkmenistán                                                </t>
  </si>
  <si>
    <t xml:space="preserve">Uzbekistán                                                  </t>
  </si>
  <si>
    <t>Myanmar</t>
  </si>
  <si>
    <t>Brunei</t>
  </si>
  <si>
    <t>Camboya</t>
  </si>
  <si>
    <t>Filipinas</t>
  </si>
  <si>
    <t>Indonesia</t>
  </si>
  <si>
    <t>República Democrática Popular de Laos</t>
  </si>
  <si>
    <t>Malasia</t>
  </si>
  <si>
    <t>Isla de Navidad ( Australia )</t>
  </si>
  <si>
    <t>Singapur</t>
  </si>
  <si>
    <t>Tailandia</t>
  </si>
  <si>
    <t>Vietnam</t>
  </si>
  <si>
    <t>Corea del Norte</t>
  </si>
  <si>
    <t>Corea del Sur</t>
  </si>
  <si>
    <t>China</t>
  </si>
  <si>
    <t>Taiwán</t>
  </si>
  <si>
    <t xml:space="preserve">Hong Kong </t>
  </si>
  <si>
    <t>Japón</t>
  </si>
  <si>
    <t xml:space="preserve">Macao                                          </t>
  </si>
  <si>
    <t>Mongolia</t>
  </si>
  <si>
    <t>Rusia</t>
  </si>
  <si>
    <t>Argelia</t>
  </si>
  <si>
    <t>Libia</t>
  </si>
  <si>
    <t>Marruecos</t>
  </si>
  <si>
    <t>Egipto</t>
  </si>
  <si>
    <t>Sudan</t>
  </si>
  <si>
    <t>Túnez</t>
  </si>
  <si>
    <t>Angola</t>
  </si>
  <si>
    <t>Burundi</t>
  </si>
  <si>
    <t>Burkina Faso</t>
  </si>
  <si>
    <t>Cabo Verde</t>
  </si>
  <si>
    <t>Camerún</t>
  </si>
  <si>
    <t>Congo</t>
  </si>
  <si>
    <t>Republica Democrática del Congo ( Zaire )</t>
  </si>
  <si>
    <t>Cote Divoire ( Costa De Marfil / 1997 )</t>
  </si>
  <si>
    <t>Chad</t>
  </si>
  <si>
    <t>Benín</t>
  </si>
  <si>
    <t>Gabón</t>
  </si>
  <si>
    <t>Gambia</t>
  </si>
  <si>
    <t>Ghana</t>
  </si>
  <si>
    <t>Guinea</t>
  </si>
  <si>
    <t>Guinea Ecuatorial</t>
  </si>
  <si>
    <t>Guinea Bissau</t>
  </si>
  <si>
    <t>Liberia</t>
  </si>
  <si>
    <t>Mali</t>
  </si>
  <si>
    <t>Mauritania</t>
  </si>
  <si>
    <t>Níger</t>
  </si>
  <si>
    <t>Nigeria</t>
  </si>
  <si>
    <t>Republica Centroafricana</t>
  </si>
  <si>
    <t>Rwanda</t>
  </si>
  <si>
    <t>Santa Elena ( Reino Unido )</t>
  </si>
  <si>
    <t>Santo Tome y Príncipe</t>
  </si>
  <si>
    <t>Senegal</t>
  </si>
  <si>
    <t>Sierra Leona</t>
  </si>
  <si>
    <t>Togo</t>
  </si>
  <si>
    <t>Comoras</t>
  </si>
  <si>
    <t>Eritrea</t>
  </si>
  <si>
    <t>Etiopia</t>
  </si>
  <si>
    <t>Kenya</t>
  </si>
  <si>
    <t>Madagascar</t>
  </si>
  <si>
    <t>Mauricio</t>
  </si>
  <si>
    <t>Mozambique</t>
  </si>
  <si>
    <t>Reunión ( Francia )</t>
  </si>
  <si>
    <t>Seychelles</t>
  </si>
  <si>
    <t>Somalia</t>
  </si>
  <si>
    <t>Tanzania</t>
  </si>
  <si>
    <t>Uganda</t>
  </si>
  <si>
    <t>Botswana</t>
  </si>
  <si>
    <t>Lesotho</t>
  </si>
  <si>
    <t>Malawi</t>
  </si>
  <si>
    <t>Namibia</t>
  </si>
  <si>
    <t>Sudáfrica</t>
  </si>
  <si>
    <t>Swazilandia</t>
  </si>
  <si>
    <t>Zimbabwe</t>
  </si>
  <si>
    <t>Zambia</t>
  </si>
  <si>
    <t>Australia</t>
  </si>
  <si>
    <t>Islas Marshall (Australia)</t>
  </si>
  <si>
    <t>Islas Heard Y Mc Donald (Australia)</t>
  </si>
  <si>
    <t>Islas De Cocos O Keeling ( Australia )</t>
  </si>
  <si>
    <t>Islas Cook ( Nueva Zelandia )</t>
  </si>
  <si>
    <t>Guam ( Estados Unidos De América )</t>
  </si>
  <si>
    <t>Kiribati</t>
  </si>
  <si>
    <t>Nauru</t>
  </si>
  <si>
    <t>Niue ( Nueva Zelandia )</t>
  </si>
  <si>
    <t>Isla De Norfolk ( Australia )</t>
  </si>
  <si>
    <t>Nueva Caledonia ( Francia )</t>
  </si>
  <si>
    <t>Mayotte O Mahore (Francia)</t>
  </si>
  <si>
    <t>República de Vanuatu</t>
  </si>
  <si>
    <t>Nueva Zelandia</t>
  </si>
  <si>
    <t>Palau</t>
  </si>
  <si>
    <t>Papua Nueva Guinea</t>
  </si>
  <si>
    <t>Isla Pitcairn ( Reino Unido )</t>
  </si>
  <si>
    <t>Polinesia Francesa ( Francia )</t>
  </si>
  <si>
    <t>Territorios Franceses del Sur</t>
  </si>
  <si>
    <t>Samoa Occidental</t>
  </si>
  <si>
    <t>Samoa Americana (Estados Unidos De América)</t>
  </si>
  <si>
    <t>Tokelau ( Nueva Zelandia )</t>
  </si>
  <si>
    <t>Tonga</t>
  </si>
  <si>
    <t>Tuvalu</t>
  </si>
  <si>
    <t>República de Fiji</t>
  </si>
  <si>
    <t>Wallis Y Futuna ( Francia )</t>
  </si>
  <si>
    <t>Islas Marianas del Norte (Estados Unidos De América)</t>
  </si>
  <si>
    <t>Islas Salomón</t>
  </si>
  <si>
    <t xml:space="preserve">Varios Países (Cod. Sat)                                    </t>
  </si>
  <si>
    <t>Islas Vírgenes ( USA)</t>
  </si>
  <si>
    <t xml:space="preserve">Curazao, Antillas Neerlandesas </t>
  </si>
  <si>
    <t>Bananas Frescas</t>
  </si>
  <si>
    <t>Sueteres de algodón</t>
  </si>
  <si>
    <t>Ferroniquel</t>
  </si>
  <si>
    <t>Azúcar de caña</t>
  </si>
  <si>
    <t>Los demás azúcares</t>
  </si>
  <si>
    <t xml:space="preserve">Islas Vírgenes Británicas </t>
  </si>
  <si>
    <t>Puerto Rico ( USA)</t>
  </si>
  <si>
    <t xml:space="preserve">Guyana                                          </t>
  </si>
  <si>
    <t xml:space="preserve">República de Yemen            </t>
  </si>
  <si>
    <t xml:space="preserve">Republica Democrática del Congo </t>
  </si>
  <si>
    <t>San Vicente Las Granadinas</t>
  </si>
  <si>
    <t>Islas Vírgenes Británicas</t>
  </si>
  <si>
    <t>Curazao, Antillas Neerlandesas</t>
  </si>
  <si>
    <t xml:space="preserve">Guyana                               </t>
  </si>
  <si>
    <t xml:space="preserve">Croacia                       </t>
  </si>
  <si>
    <t xml:space="preserve">República de Yemen         </t>
  </si>
  <si>
    <t xml:space="preserve">Macao                   </t>
  </si>
  <si>
    <t>Republica Democrática del Congo</t>
  </si>
  <si>
    <t>Peso Kilos</t>
  </si>
  <si>
    <t>Valor US$</t>
  </si>
  <si>
    <t>Importaciones</t>
  </si>
  <si>
    <t xml:space="preserve">Aduana Central                                              </t>
  </si>
  <si>
    <t>Cormar Guatemala, Sociedad Anónima</t>
  </si>
  <si>
    <t>Almacenadora Y Servicios, S.A./Alsersa</t>
  </si>
  <si>
    <t>Almacenadora Integrada, S.A.</t>
  </si>
  <si>
    <t>La Ermita</t>
  </si>
  <si>
    <t>Tecun Uman</t>
  </si>
  <si>
    <t>El Carmen</t>
  </si>
  <si>
    <t>San Cristóbal Frontera</t>
  </si>
  <si>
    <t>Pedro de Alvarado</t>
  </si>
  <si>
    <t>Aduana El Ceibo</t>
  </si>
  <si>
    <t>Logística de Servicios, S.A.</t>
  </si>
  <si>
    <t>Almacenadora Corporativa  S.A.  ( Alcorsa )</t>
  </si>
  <si>
    <t>Valle Nuevo</t>
  </si>
  <si>
    <t>Centroaméricana de Almacenes S.A. (CENTRALSA)</t>
  </si>
  <si>
    <t>CROPA</t>
  </si>
  <si>
    <t>La Mesilla</t>
  </si>
  <si>
    <t>Melchor de Mencos</t>
  </si>
  <si>
    <t>Aduana De Vehiculos. Ciudad</t>
  </si>
  <si>
    <t>Aduana Central, Almacenadora Integrada</t>
  </si>
  <si>
    <t>Aduana Central, Almacenadora Alpasa</t>
  </si>
  <si>
    <t>Aduana Central, Almacenadora Almaguate</t>
  </si>
  <si>
    <t>Aduana Periferica, Amatillo</t>
  </si>
  <si>
    <t xml:space="preserve">Alsersa                                                     </t>
  </si>
  <si>
    <t xml:space="preserve">Cealsa                                                      </t>
  </si>
  <si>
    <t xml:space="preserve">Alcorsa                                                     </t>
  </si>
  <si>
    <t xml:space="preserve">Centralsa                                                   </t>
  </si>
  <si>
    <t>Almacenadora Guatemalteca, S.A. Almaguate</t>
  </si>
  <si>
    <t>Credito Hipotecario Nacional, Almacen Fiscal</t>
  </si>
  <si>
    <t>Central Almacenadora. S.A. CEALSA</t>
  </si>
  <si>
    <t>Aduana Integrada Corinto</t>
  </si>
  <si>
    <t>Aduana Integrada Agua Caliente</t>
  </si>
  <si>
    <t>Aduana Integrada El Florido</t>
  </si>
  <si>
    <t>Express Aéreo</t>
  </si>
  <si>
    <t>Central de Aviación</t>
  </si>
  <si>
    <t>Grupo CLC,  S.A./Deposito Aduanero</t>
  </si>
  <si>
    <t>Santa Elena</t>
  </si>
  <si>
    <t>Puerto Barrios.</t>
  </si>
  <si>
    <t>Sto. Tomas de Castilla</t>
  </si>
  <si>
    <t>Puerto Quetzal</t>
  </si>
  <si>
    <t>Almacenes, S.A./ALGESA</t>
  </si>
  <si>
    <t>Almacenadora del País, S.A. /ALPASA</t>
  </si>
  <si>
    <t xml:space="preserve">Pendiente                                                   </t>
  </si>
  <si>
    <t>Zetagas de C.A.S.A.</t>
  </si>
  <si>
    <t>Hulla Vituminosa</t>
  </si>
  <si>
    <t>Vehículos de carga 2.5</t>
  </si>
  <si>
    <t>Vehículos tipo Panel</t>
  </si>
  <si>
    <t>Harina de Soya</t>
  </si>
  <si>
    <t>Curazao, Antillas</t>
  </si>
  <si>
    <t xml:space="preserve">Curazao, Antillas </t>
  </si>
  <si>
    <t>Puerto Rico (USA)</t>
  </si>
  <si>
    <t xml:space="preserve">Croacia                 </t>
  </si>
  <si>
    <t>Estados Federados De Micronesia (USA)</t>
  </si>
  <si>
    <t>Samoa Americana (USA)</t>
  </si>
  <si>
    <t>Estados Federados De Micronesia(USA)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</si>
</sst>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#,##0;\-#,##0;0"/>
    <numFmt numFmtId="166" formatCode="#,##0.00;\-#,##0.00;0.00"/>
    <numFmt numFmtId="167" formatCode="#,##0.00;[Red]#,##0.00"/>
  </numFmts>
  <fonts count="28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1"/>
      <name val="Arial Narrow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sz val="14"/>
      <color indexed="8"/>
      <name val="Arial Narrow"/>
      <family val="2"/>
    </font>
    <font>
      <b/>
      <sz val="12"/>
      <color indexed="8"/>
      <name val="Arial Narrow"/>
      <family val="2"/>
    </font>
    <font>
      <b/>
      <sz val="8"/>
      <name val="Arial Narrow"/>
      <family val="2"/>
    </font>
    <font>
      <b/>
      <sz val="9"/>
      <name val="Arial Narrow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sz val="11"/>
      <color indexed="8"/>
      <name val="Arial Narrow"/>
      <family val="2"/>
    </font>
    <font>
      <b/>
      <sz val="8"/>
      <color indexed="8"/>
      <name val="Arial Narrow"/>
      <family val="2"/>
    </font>
    <font>
      <b/>
      <sz val="11"/>
      <name val="Arial Narrow"/>
      <family val="2"/>
    </font>
    <font>
      <b/>
      <sz val="11"/>
      <color indexed="8"/>
      <name val="Arial Narrow"/>
      <family val="2"/>
    </font>
    <font>
      <b/>
      <sz val="16"/>
      <color indexed="8"/>
      <name val="Arial Narrow"/>
      <family val="2"/>
    </font>
    <font>
      <sz val="9"/>
      <name val="Arial Narrow"/>
      <family val="2"/>
    </font>
    <font>
      <sz val="9"/>
      <color indexed="8"/>
      <name val="Arial Narrow"/>
      <family val="2"/>
    </font>
    <font>
      <sz val="1"/>
      <name val="Arial Narrow"/>
      <family val="2"/>
    </font>
    <font>
      <sz val="10"/>
      <color indexed="9"/>
      <name val="Arial Narrow"/>
      <family val="2"/>
    </font>
    <font>
      <u/>
      <sz val="10"/>
      <color theme="10"/>
      <name val="Arial"/>
      <family val="2"/>
    </font>
    <font>
      <u/>
      <sz val="10"/>
      <color theme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124">
    <border>
      <left/>
      <right/>
      <top/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/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8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8"/>
      </left>
      <right style="medium">
        <color indexed="8"/>
      </right>
      <top/>
      <bottom style="thin">
        <color auto="1"/>
      </bottom>
      <diagonal/>
    </border>
    <border>
      <left style="medium">
        <color indexed="8"/>
      </left>
      <right/>
      <top/>
      <bottom style="thin">
        <color auto="1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8"/>
      </left>
      <right style="medium">
        <color indexed="8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5">
    <xf numFmtId="0" fontId="0" fillId="0" borderId="0">
      <alignment vertical="top"/>
    </xf>
    <xf numFmtId="164" fontId="1" fillId="0" borderId="0" applyFont="0" applyFill="0" applyBorder="0" applyAlignment="0" applyProtection="0"/>
    <xf numFmtId="0" fontId="2" fillId="0" borderId="0">
      <alignment vertical="top"/>
    </xf>
    <xf numFmtId="0" fontId="2" fillId="0" borderId="0">
      <alignment vertical="top"/>
    </xf>
    <xf numFmtId="0" fontId="26" fillId="0" borderId="0" applyNumberFormat="0" applyFill="0" applyBorder="0" applyAlignment="0" applyProtection="0">
      <alignment vertical="top"/>
      <protection locked="0"/>
    </xf>
  </cellStyleXfs>
  <cellXfs count="999">
    <xf numFmtId="0" fontId="0" fillId="0" borderId="0" xfId="0" applyAlignment="1"/>
    <xf numFmtId="0" fontId="0" fillId="3" borderId="0" xfId="0" applyFill="1" applyAlignment="1"/>
    <xf numFmtId="0" fontId="2" fillId="2" borderId="0" xfId="0" applyFont="1" applyFill="1">
      <alignment vertical="top"/>
    </xf>
    <xf numFmtId="3" fontId="5" fillId="3" borderId="86" xfId="0" applyNumberFormat="1" applyFont="1" applyFill="1" applyBorder="1" applyAlignment="1">
      <alignment horizontal="center" vertical="top"/>
    </xf>
    <xf numFmtId="3" fontId="5" fillId="3" borderId="18" xfId="0" applyNumberFormat="1" applyFont="1" applyFill="1" applyBorder="1" applyAlignment="1">
      <alignment horizontal="center" vertical="top"/>
    </xf>
    <xf numFmtId="0" fontId="7" fillId="3" borderId="46" xfId="0" applyFont="1" applyFill="1" applyBorder="1" applyAlignment="1"/>
    <xf numFmtId="0" fontId="7" fillId="0" borderId="46" xfId="0" applyNumberFormat="1" applyFont="1" applyBorder="1" applyAlignment="1">
      <alignment horizontal="left"/>
    </xf>
    <xf numFmtId="0" fontId="7" fillId="0" borderId="0" xfId="0" applyNumberFormat="1" applyFont="1" applyBorder="1" applyAlignment="1">
      <alignment horizontal="left"/>
    </xf>
    <xf numFmtId="0" fontId="7" fillId="0" borderId="0" xfId="0" applyNumberFormat="1" applyFont="1" applyAlignment="1">
      <alignment horizontal="left"/>
    </xf>
    <xf numFmtId="3" fontId="8" fillId="3" borderId="85" xfId="0" applyNumberFormat="1" applyFont="1" applyFill="1" applyBorder="1" applyAlignment="1">
      <alignment horizontal="right"/>
    </xf>
    <xf numFmtId="3" fontId="7" fillId="3" borderId="54" xfId="0" applyNumberFormat="1" applyFont="1" applyFill="1" applyBorder="1" applyAlignment="1">
      <alignment horizontal="right"/>
    </xf>
    <xf numFmtId="3" fontId="8" fillId="3" borderId="62" xfId="0" applyNumberFormat="1" applyFont="1" applyFill="1" applyBorder="1" applyAlignment="1">
      <alignment horizontal="right"/>
    </xf>
    <xf numFmtId="3" fontId="7" fillId="0" borderId="54" xfId="0" applyNumberFormat="1" applyFont="1" applyBorder="1" applyAlignment="1"/>
    <xf numFmtId="3" fontId="7" fillId="3" borderId="54" xfId="0" applyNumberFormat="1" applyFont="1" applyFill="1" applyBorder="1" applyAlignment="1"/>
    <xf numFmtId="3" fontId="7" fillId="3" borderId="62" xfId="0" applyNumberFormat="1" applyFont="1" applyFill="1" applyBorder="1" applyAlignment="1"/>
    <xf numFmtId="3" fontId="8" fillId="3" borderId="62" xfId="0" applyNumberFormat="1" applyFont="1" applyFill="1" applyBorder="1" applyAlignment="1"/>
    <xf numFmtId="3" fontId="8" fillId="0" borderId="62" xfId="0" applyNumberFormat="1" applyFont="1" applyBorder="1" applyAlignment="1"/>
    <xf numFmtId="3" fontId="7" fillId="0" borderId="71" xfId="0" applyNumberFormat="1" applyFont="1" applyBorder="1" applyAlignment="1"/>
    <xf numFmtId="3" fontId="7" fillId="3" borderId="71" xfId="0" applyNumberFormat="1" applyFont="1" applyFill="1" applyBorder="1" applyAlignment="1">
      <alignment horizontal="right"/>
    </xf>
    <xf numFmtId="3" fontId="7" fillId="3" borderId="72" xfId="0" applyNumberFormat="1" applyFont="1" applyFill="1" applyBorder="1" applyAlignment="1">
      <alignment horizontal="right"/>
    </xf>
    <xf numFmtId="3" fontId="7" fillId="3" borderId="39" xfId="0" applyNumberFormat="1" applyFont="1" applyFill="1" applyBorder="1" applyAlignment="1"/>
    <xf numFmtId="3" fontId="7" fillId="3" borderId="40" xfId="0" applyNumberFormat="1" applyFont="1" applyFill="1" applyBorder="1" applyAlignment="1"/>
    <xf numFmtId="3" fontId="7" fillId="0" borderId="0" xfId="0" applyNumberFormat="1" applyFont="1" applyAlignment="1"/>
    <xf numFmtId="3" fontId="7" fillId="3" borderId="71" xfId="0" applyNumberFormat="1" applyFont="1" applyFill="1" applyBorder="1" applyAlignment="1"/>
    <xf numFmtId="3" fontId="7" fillId="3" borderId="43" xfId="0" applyNumberFormat="1" applyFont="1" applyFill="1" applyBorder="1" applyAlignment="1"/>
    <xf numFmtId="3" fontId="7" fillId="3" borderId="72" xfId="0" applyNumberFormat="1" applyFont="1" applyFill="1" applyBorder="1" applyAlignment="1"/>
    <xf numFmtId="2" fontId="11" fillId="2" borderId="0" xfId="0" applyNumberFormat="1" applyFont="1" applyFill="1" applyAlignment="1">
      <alignment horizontal="left" vertical="top" readingOrder="1"/>
    </xf>
    <xf numFmtId="0" fontId="8" fillId="3" borderId="0" xfId="2" applyFont="1" applyFill="1" applyAlignment="1">
      <alignment horizontal="right"/>
    </xf>
    <xf numFmtId="0" fontId="6" fillId="3" borderId="0" xfId="2" applyFont="1" applyFill="1" applyAlignment="1">
      <alignment horizontal="right"/>
    </xf>
    <xf numFmtId="0" fontId="6" fillId="3" borderId="0" xfId="0" applyFont="1" applyFill="1">
      <alignment vertical="top"/>
    </xf>
    <xf numFmtId="2" fontId="12" fillId="2" borderId="0" xfId="0" applyNumberFormat="1" applyFont="1" applyFill="1" applyAlignment="1">
      <alignment horizontal="left" vertical="top" readingOrder="1"/>
    </xf>
    <xf numFmtId="0" fontId="6" fillId="3" borderId="0" xfId="2" applyFont="1" applyFill="1">
      <alignment vertical="top"/>
    </xf>
    <xf numFmtId="0" fontId="7" fillId="4" borderId="1" xfId="0" applyFont="1" applyFill="1" applyBorder="1">
      <alignment vertical="top"/>
    </xf>
    <xf numFmtId="0" fontId="12" fillId="2" borderId="2" xfId="0" applyFont="1" applyFill="1" applyBorder="1" applyAlignment="1">
      <alignment vertical="top" wrapText="1" readingOrder="1"/>
    </xf>
    <xf numFmtId="0" fontId="12" fillId="2" borderId="3" xfId="0" applyFont="1" applyFill="1" applyBorder="1" applyAlignment="1">
      <alignment vertical="top" wrapText="1" readingOrder="1"/>
    </xf>
    <xf numFmtId="3" fontId="6" fillId="2" borderId="4" xfId="0" applyNumberFormat="1" applyFont="1" applyFill="1" applyBorder="1" applyAlignment="1">
      <alignment vertical="top"/>
    </xf>
    <xf numFmtId="3" fontId="6" fillId="2" borderId="5" xfId="0" applyNumberFormat="1" applyFont="1" applyFill="1" applyBorder="1" applyAlignment="1">
      <alignment vertical="top"/>
    </xf>
    <xf numFmtId="3" fontId="6" fillId="2" borderId="6" xfId="0" applyNumberFormat="1" applyFont="1" applyFill="1" applyBorder="1" applyAlignment="1">
      <alignment horizontal="center" vertical="top"/>
    </xf>
    <xf numFmtId="3" fontId="6" fillId="2" borderId="5" xfId="1" applyNumberFormat="1" applyFont="1" applyFill="1" applyBorder="1" applyAlignment="1">
      <alignment vertical="center" wrapText="1"/>
    </xf>
    <xf numFmtId="3" fontId="6" fillId="2" borderId="0" xfId="1" applyNumberFormat="1" applyFont="1" applyFill="1" applyAlignment="1">
      <alignment vertical="justify"/>
    </xf>
    <xf numFmtId="3" fontId="7" fillId="4" borderId="5" xfId="0" applyNumberFormat="1" applyFont="1" applyFill="1" applyBorder="1">
      <alignment vertical="top"/>
    </xf>
    <xf numFmtId="3" fontId="6" fillId="2" borderId="10" xfId="0" applyNumberFormat="1" applyFont="1" applyFill="1" applyBorder="1" applyAlignment="1">
      <alignment vertical="top"/>
    </xf>
    <xf numFmtId="3" fontId="6" fillId="2" borderId="11" xfId="1" applyNumberFormat="1" applyFont="1" applyFill="1" applyBorder="1" applyAlignment="1">
      <alignment vertical="center" wrapText="1"/>
    </xf>
    <xf numFmtId="3" fontId="6" fillId="2" borderId="11" xfId="1" applyNumberFormat="1" applyFont="1" applyFill="1" applyBorder="1" applyAlignment="1">
      <alignment vertical="justify"/>
    </xf>
    <xf numFmtId="3" fontId="7" fillId="4" borderId="11" xfId="0" applyNumberFormat="1" applyFont="1" applyFill="1" applyBorder="1">
      <alignment vertical="top"/>
    </xf>
    <xf numFmtId="3" fontId="7" fillId="0" borderId="11" xfId="0" applyNumberFormat="1" applyFont="1" applyBorder="1" applyAlignment="1"/>
    <xf numFmtId="3" fontId="6" fillId="2" borderId="74" xfId="0" applyNumberFormat="1" applyFont="1" applyFill="1" applyBorder="1" applyAlignment="1">
      <alignment vertical="top"/>
    </xf>
    <xf numFmtId="3" fontId="7" fillId="4" borderId="71" xfId="0" applyNumberFormat="1" applyFont="1" applyFill="1" applyBorder="1">
      <alignment vertical="top"/>
    </xf>
    <xf numFmtId="3" fontId="6" fillId="2" borderId="72" xfId="0" applyNumberFormat="1" applyFont="1" applyFill="1" applyBorder="1" applyAlignment="1">
      <alignment horizontal="center" vertical="top"/>
    </xf>
    <xf numFmtId="3" fontId="6" fillId="2" borderId="75" xfId="0" applyNumberFormat="1" applyFont="1" applyFill="1" applyBorder="1" applyAlignment="1">
      <alignment vertical="top"/>
    </xf>
    <xf numFmtId="3" fontId="6" fillId="2" borderId="87" xfId="0" applyNumberFormat="1" applyFont="1" applyFill="1" applyBorder="1" applyAlignment="1">
      <alignment vertical="top"/>
    </xf>
    <xf numFmtId="3" fontId="7" fillId="0" borderId="17" xfId="0" applyNumberFormat="1" applyFont="1" applyBorder="1" applyAlignment="1"/>
    <xf numFmtId="0" fontId="15" fillId="3" borderId="0" xfId="0" applyFont="1" applyFill="1" applyBorder="1">
      <alignment vertical="top"/>
    </xf>
    <xf numFmtId="0" fontId="5" fillId="2" borderId="0" xfId="0" applyFont="1" applyFill="1" applyBorder="1" applyAlignment="1">
      <alignment vertical="top" wrapText="1" readingOrder="1"/>
    </xf>
    <xf numFmtId="0" fontId="7" fillId="4" borderId="0" xfId="0" applyFont="1" applyFill="1" applyBorder="1">
      <alignment vertical="top"/>
    </xf>
    <xf numFmtId="0" fontId="7" fillId="3" borderId="0" xfId="0" applyFont="1" applyFill="1" applyAlignment="1"/>
    <xf numFmtId="0" fontId="15" fillId="3" borderId="0" xfId="0" applyFont="1" applyFill="1" applyBorder="1" applyAlignment="1"/>
    <xf numFmtId="3" fontId="6" fillId="3" borderId="0" xfId="2" applyNumberFormat="1" applyFont="1" applyFill="1" applyAlignment="1">
      <alignment horizontal="right"/>
    </xf>
    <xf numFmtId="0" fontId="5" fillId="2" borderId="0" xfId="0" applyFont="1" applyFill="1">
      <alignment vertical="top"/>
    </xf>
    <xf numFmtId="3" fontId="6" fillId="3" borderId="0" xfId="0" applyNumberFormat="1" applyFont="1" applyFill="1">
      <alignment vertical="top"/>
    </xf>
    <xf numFmtId="0" fontId="18" fillId="2" borderId="14" xfId="0" applyFont="1" applyFill="1" applyBorder="1" applyAlignment="1">
      <alignment horizontal="left" vertical="top"/>
    </xf>
    <xf numFmtId="0" fontId="18" fillId="2" borderId="16" xfId="0" applyFont="1" applyFill="1" applyBorder="1" applyAlignment="1">
      <alignment horizontal="left" vertical="top"/>
    </xf>
    <xf numFmtId="3" fontId="5" fillId="2" borderId="15" xfId="0" applyNumberFormat="1" applyFont="1" applyFill="1" applyBorder="1" applyAlignment="1">
      <alignment horizontal="right" vertical="top"/>
    </xf>
    <xf numFmtId="3" fontId="5" fillId="2" borderId="16" xfId="0" applyNumberFormat="1" applyFont="1" applyFill="1" applyBorder="1" applyAlignment="1">
      <alignment horizontal="right" vertical="top"/>
    </xf>
    <xf numFmtId="0" fontId="5" fillId="2" borderId="46" xfId="0" applyFont="1" applyFill="1" applyBorder="1" applyAlignment="1">
      <alignment horizontal="left" vertical="top"/>
    </xf>
    <xf numFmtId="0" fontId="5" fillId="2" borderId="6" xfId="0" applyFont="1" applyFill="1" applyBorder="1" applyAlignment="1">
      <alignment horizontal="left" vertical="top"/>
    </xf>
    <xf numFmtId="3" fontId="5" fillId="3" borderId="54" xfId="0" applyNumberFormat="1" applyFont="1" applyFill="1" applyBorder="1">
      <alignment vertical="top"/>
    </xf>
    <xf numFmtId="3" fontId="5" fillId="3" borderId="6" xfId="0" applyNumberFormat="1" applyFont="1" applyFill="1" applyBorder="1">
      <alignment vertical="top"/>
    </xf>
    <xf numFmtId="0" fontId="5" fillId="3" borderId="54" xfId="0" applyFont="1" applyFill="1" applyBorder="1" applyAlignment="1">
      <alignment vertical="top"/>
    </xf>
    <xf numFmtId="3" fontId="5" fillId="2" borderId="54" xfId="0" applyNumberFormat="1" applyFont="1" applyFill="1" applyBorder="1" applyAlignment="1">
      <alignment horizontal="right" vertical="top"/>
    </xf>
    <xf numFmtId="0" fontId="6" fillId="2" borderId="46" xfId="0" applyFont="1" applyFill="1" applyBorder="1" applyAlignment="1">
      <alignment horizontal="left" vertical="top"/>
    </xf>
    <xf numFmtId="0" fontId="6" fillId="3" borderId="54" xfId="0" applyFont="1" applyFill="1" applyBorder="1" applyAlignment="1">
      <alignment vertical="top"/>
    </xf>
    <xf numFmtId="3" fontId="7" fillId="6" borderId="54" xfId="0" applyNumberFormat="1" applyFont="1" applyFill="1" applyBorder="1" applyAlignment="1"/>
    <xf numFmtId="0" fontId="6" fillId="2" borderId="46" xfId="0" applyFont="1" applyFill="1" applyBorder="1" applyAlignment="1">
      <alignment vertical="top"/>
    </xf>
    <xf numFmtId="3" fontId="6" fillId="7" borderId="54" xfId="0" applyNumberFormat="1" applyFont="1" applyFill="1" applyBorder="1" applyAlignment="1">
      <alignment vertical="top"/>
    </xf>
    <xf numFmtId="3" fontId="5" fillId="7" borderId="54" xfId="0" applyNumberFormat="1" applyFont="1" applyFill="1" applyBorder="1" applyAlignment="1">
      <alignment horizontal="right" vertical="top"/>
    </xf>
    <xf numFmtId="3" fontId="6" fillId="3" borderId="54" xfId="0" applyNumberFormat="1" applyFont="1" applyFill="1" applyBorder="1" applyAlignment="1" applyProtection="1">
      <alignment horizontal="right" vertical="center" wrapText="1"/>
    </xf>
    <xf numFmtId="3" fontId="7" fillId="3" borderId="6" xfId="0" applyNumberFormat="1" applyFont="1" applyFill="1" applyBorder="1" applyAlignment="1"/>
    <xf numFmtId="0" fontId="5" fillId="2" borderId="46" xfId="0" applyFont="1" applyFill="1" applyBorder="1" applyAlignment="1">
      <alignment horizontal="justify" vertical="justify" wrapText="1"/>
    </xf>
    <xf numFmtId="0" fontId="8" fillId="3" borderId="54" xfId="0" applyFont="1" applyFill="1" applyBorder="1" applyAlignment="1">
      <alignment horizontal="justify" vertical="justify" wrapText="1"/>
    </xf>
    <xf numFmtId="3" fontId="5" fillId="7" borderId="54" xfId="0" applyNumberFormat="1" applyFont="1" applyFill="1" applyBorder="1" applyAlignment="1">
      <alignment horizontal="right"/>
    </xf>
    <xf numFmtId="0" fontId="8" fillId="3" borderId="54" xfId="0" applyFont="1" applyFill="1" applyBorder="1" applyAlignment="1">
      <alignment vertical="top"/>
    </xf>
    <xf numFmtId="0" fontId="6" fillId="3" borderId="54" xfId="0" applyFont="1" applyFill="1" applyBorder="1" applyAlignment="1">
      <alignment vertical="top" wrapText="1"/>
    </xf>
    <xf numFmtId="0" fontId="6" fillId="2" borderId="66" xfId="0" applyFont="1" applyFill="1" applyBorder="1" applyAlignment="1">
      <alignment vertical="top"/>
    </xf>
    <xf numFmtId="3" fontId="5" fillId="7" borderId="54" xfId="0" applyNumberFormat="1" applyFont="1" applyFill="1" applyBorder="1" applyAlignment="1">
      <alignment vertical="top"/>
    </xf>
    <xf numFmtId="0" fontId="6" fillId="2" borderId="67" xfId="0" applyFont="1" applyFill="1" applyBorder="1" applyAlignment="1">
      <alignment horizontal="left" vertical="top"/>
    </xf>
    <xf numFmtId="3" fontId="6" fillId="7" borderId="54" xfId="0" applyNumberFormat="1" applyFont="1" applyFill="1" applyBorder="1" applyAlignment="1">
      <alignment horizontal="right" vertical="top"/>
    </xf>
    <xf numFmtId="3" fontId="7" fillId="3" borderId="0" xfId="0" applyNumberFormat="1" applyFont="1" applyFill="1" applyAlignment="1"/>
    <xf numFmtId="0" fontId="6" fillId="2" borderId="66" xfId="0" applyFont="1" applyFill="1" applyBorder="1" applyAlignment="1">
      <alignment horizontal="left" vertical="top"/>
    </xf>
    <xf numFmtId="3" fontId="7" fillId="0" borderId="62" xfId="0" applyNumberFormat="1" applyFont="1" applyBorder="1" applyAlignment="1"/>
    <xf numFmtId="0" fontId="6" fillId="3" borderId="68" xfId="0" applyFont="1" applyFill="1" applyBorder="1" applyAlignment="1">
      <alignment vertical="top"/>
    </xf>
    <xf numFmtId="3" fontId="7" fillId="6" borderId="62" xfId="0" applyNumberFormat="1" applyFont="1" applyFill="1" applyBorder="1" applyAlignment="1"/>
    <xf numFmtId="3" fontId="6" fillId="3" borderId="62" xfId="0" applyNumberFormat="1" applyFont="1" applyFill="1" applyBorder="1" applyAlignment="1" applyProtection="1">
      <alignment horizontal="right" vertical="center" wrapText="1"/>
    </xf>
    <xf numFmtId="0" fontId="5" fillId="3" borderId="54" xfId="0" applyFont="1" applyFill="1" applyBorder="1" applyAlignment="1">
      <alignment vertical="top" wrapText="1"/>
    </xf>
    <xf numFmtId="0" fontId="5" fillId="2" borderId="66" xfId="0" applyFont="1" applyFill="1" applyBorder="1" applyAlignment="1">
      <alignment horizontal="left" vertical="top"/>
    </xf>
    <xf numFmtId="0" fontId="6" fillId="2" borderId="46" xfId="0" applyFont="1" applyFill="1" applyBorder="1" applyAlignment="1">
      <alignment horizontal="left" vertical="center"/>
    </xf>
    <xf numFmtId="0" fontId="5" fillId="0" borderId="66" xfId="0" applyFont="1" applyFill="1" applyBorder="1" applyAlignment="1">
      <alignment horizontal="left" vertical="top"/>
    </xf>
    <xf numFmtId="0" fontId="5" fillId="0" borderId="54" xfId="0" applyFont="1" applyFill="1" applyBorder="1" applyAlignment="1">
      <alignment vertical="top" wrapText="1"/>
    </xf>
    <xf numFmtId="3" fontId="5" fillId="0" borderId="54" xfId="0" applyNumberFormat="1" applyFont="1" applyFill="1" applyBorder="1" applyAlignment="1">
      <alignment horizontal="right"/>
    </xf>
    <xf numFmtId="0" fontId="6" fillId="2" borderId="76" xfId="0" applyFont="1" applyFill="1" applyBorder="1" applyAlignment="1">
      <alignment horizontal="left" vertical="top"/>
    </xf>
    <xf numFmtId="3" fontId="6" fillId="7" borderId="62" xfId="0" applyNumberFormat="1" applyFont="1" applyFill="1" applyBorder="1" applyAlignment="1">
      <alignment horizontal="right" vertical="top"/>
    </xf>
    <xf numFmtId="3" fontId="6" fillId="7" borderId="54" xfId="0" applyNumberFormat="1" applyFont="1" applyFill="1" applyBorder="1">
      <alignment vertical="top"/>
    </xf>
    <xf numFmtId="3" fontId="8" fillId="6" borderId="54" xfId="0" applyNumberFormat="1" applyFont="1" applyFill="1" applyBorder="1" applyAlignment="1"/>
    <xf numFmtId="0" fontId="5" fillId="2" borderId="46" xfId="0" applyFont="1" applyFill="1" applyBorder="1">
      <alignment vertical="top"/>
    </xf>
    <xf numFmtId="3" fontId="5" fillId="7" borderId="54" xfId="0" applyNumberFormat="1" applyFont="1" applyFill="1" applyBorder="1">
      <alignment vertical="top"/>
    </xf>
    <xf numFmtId="0" fontId="6" fillId="2" borderId="57" xfId="0" applyFont="1" applyFill="1" applyBorder="1" applyAlignment="1">
      <alignment vertical="top"/>
    </xf>
    <xf numFmtId="0" fontId="6" fillId="2" borderId="56" xfId="0" applyFont="1" applyFill="1" applyBorder="1" applyAlignment="1">
      <alignment vertical="top"/>
    </xf>
    <xf numFmtId="0" fontId="16" fillId="2" borderId="0" xfId="0" applyFont="1" applyFill="1" applyBorder="1">
      <alignment vertical="top"/>
    </xf>
    <xf numFmtId="0" fontId="6" fillId="2" borderId="0" xfId="0" applyFont="1" applyFill="1" applyAlignment="1">
      <alignment horizontal="left" vertical="top"/>
    </xf>
    <xf numFmtId="3" fontId="6" fillId="2" borderId="0" xfId="0" applyNumberFormat="1" applyFont="1" applyFill="1" applyAlignment="1">
      <alignment vertical="top"/>
    </xf>
    <xf numFmtId="0" fontId="12" fillId="2" borderId="0" xfId="0" applyFont="1" applyFill="1">
      <alignment vertical="top"/>
    </xf>
    <xf numFmtId="0" fontId="6" fillId="2" borderId="0" xfId="0" applyFont="1" applyFill="1" applyAlignment="1">
      <alignment vertical="top"/>
    </xf>
    <xf numFmtId="0" fontId="6" fillId="2" borderId="0" xfId="0" applyFont="1" applyFill="1">
      <alignment vertical="top"/>
    </xf>
    <xf numFmtId="0" fontId="7" fillId="3" borderId="0" xfId="0" applyFont="1" applyFill="1" applyBorder="1" applyAlignment="1">
      <alignment vertical="top"/>
    </xf>
    <xf numFmtId="0" fontId="8" fillId="3" borderId="0" xfId="0" applyFont="1" applyFill="1" applyBorder="1" applyAlignment="1">
      <alignment horizontal="center" vertical="top" wrapText="1" readingOrder="1"/>
    </xf>
    <xf numFmtId="0" fontId="7" fillId="3" borderId="15" xfId="0" applyFont="1" applyFill="1" applyBorder="1" applyAlignment="1"/>
    <xf numFmtId="0" fontId="8" fillId="3" borderId="4" xfId="0" applyFont="1" applyFill="1" applyBorder="1" applyAlignment="1">
      <alignment vertical="top"/>
    </xf>
    <xf numFmtId="3" fontId="8" fillId="3" borderId="5" xfId="0" applyNumberFormat="1" applyFont="1" applyFill="1" applyBorder="1" applyAlignment="1"/>
    <xf numFmtId="3" fontId="8" fillId="3" borderId="6" xfId="0" applyNumberFormat="1" applyFont="1" applyFill="1" applyBorder="1" applyAlignment="1"/>
    <xf numFmtId="0" fontId="7" fillId="3" borderId="4" xfId="0" applyFont="1" applyFill="1" applyBorder="1" applyAlignment="1"/>
    <xf numFmtId="3" fontId="7" fillId="3" borderId="5" xfId="0" applyNumberFormat="1" applyFont="1" applyFill="1" applyBorder="1" applyAlignment="1"/>
    <xf numFmtId="0" fontId="5" fillId="3" borderId="4" xfId="0" applyFont="1" applyFill="1" applyBorder="1" applyAlignment="1">
      <alignment vertical="top"/>
    </xf>
    <xf numFmtId="3" fontId="5" fillId="2" borderId="5" xfId="0" applyNumberFormat="1" applyFont="1" applyFill="1" applyBorder="1">
      <alignment vertical="top"/>
    </xf>
    <xf numFmtId="3" fontId="5" fillId="2" borderId="62" xfId="0" applyNumberFormat="1" applyFont="1" applyFill="1" applyBorder="1">
      <alignment vertical="top"/>
    </xf>
    <xf numFmtId="3" fontId="5" fillId="3" borderId="10" xfId="0" applyNumberFormat="1" applyFont="1" applyFill="1" applyBorder="1" applyAlignment="1">
      <alignment vertical="top"/>
    </xf>
    <xf numFmtId="3" fontId="6" fillId="2" borderId="11" xfId="0" applyNumberFormat="1" applyFont="1" applyFill="1" applyBorder="1">
      <alignment vertical="top"/>
    </xf>
    <xf numFmtId="3" fontId="6" fillId="2" borderId="12" xfId="0" applyNumberFormat="1" applyFont="1" applyFill="1" applyBorder="1">
      <alignment vertical="top"/>
    </xf>
    <xf numFmtId="3" fontId="7" fillId="0" borderId="12" xfId="0" applyNumberFormat="1" applyFont="1" applyBorder="1" applyAlignment="1"/>
    <xf numFmtId="3" fontId="7" fillId="0" borderId="72" xfId="0" applyNumberFormat="1" applyFont="1" applyBorder="1" applyAlignment="1"/>
    <xf numFmtId="3" fontId="7" fillId="0" borderId="69" xfId="0" applyNumberFormat="1" applyFont="1" applyBorder="1" applyAlignment="1"/>
    <xf numFmtId="3" fontId="5" fillId="2" borderId="11" xfId="0" applyNumberFormat="1" applyFont="1" applyFill="1" applyBorder="1">
      <alignment vertical="top"/>
    </xf>
    <xf numFmtId="3" fontId="5" fillId="2" borderId="12" xfId="0" applyNumberFormat="1" applyFont="1" applyFill="1" applyBorder="1">
      <alignment vertical="top"/>
    </xf>
    <xf numFmtId="0" fontId="15" fillId="3" borderId="0" xfId="0" applyFont="1" applyFill="1">
      <alignment vertical="top"/>
    </xf>
    <xf numFmtId="0" fontId="7" fillId="3" borderId="8" xfId="0" applyFont="1" applyFill="1" applyBorder="1" applyAlignment="1"/>
    <xf numFmtId="0" fontId="7" fillId="3" borderId="7" xfId="0" applyFont="1" applyFill="1" applyBorder="1" applyAlignment="1"/>
    <xf numFmtId="0" fontId="7" fillId="3" borderId="9" xfId="0" applyFont="1" applyFill="1" applyBorder="1" applyAlignment="1"/>
    <xf numFmtId="165" fontId="6" fillId="2" borderId="74" xfId="0" applyNumberFormat="1" applyFont="1" applyFill="1" applyBorder="1" applyAlignment="1">
      <alignment horizontal="center" vertical="top"/>
    </xf>
    <xf numFmtId="165" fontId="6" fillId="2" borderId="80" xfId="0" applyNumberFormat="1" applyFont="1" applyFill="1" applyBorder="1" applyAlignment="1">
      <alignment horizontal="center" vertical="top"/>
    </xf>
    <xf numFmtId="165" fontId="6" fillId="2" borderId="88" xfId="0" applyNumberFormat="1" applyFont="1" applyFill="1" applyBorder="1" applyAlignment="1">
      <alignment horizontal="center" vertical="top"/>
    </xf>
    <xf numFmtId="3" fontId="7" fillId="0" borderId="43" xfId="0" applyNumberFormat="1" applyFont="1" applyBorder="1" applyAlignment="1"/>
    <xf numFmtId="0" fontId="6" fillId="2" borderId="0" xfId="0" applyFont="1" applyFill="1" applyBorder="1">
      <alignment vertical="top"/>
    </xf>
    <xf numFmtId="0" fontId="6" fillId="0" borderId="0" xfId="0" applyNumberFormat="1" applyFont="1" applyBorder="1">
      <alignment vertical="top"/>
    </xf>
    <xf numFmtId="0" fontId="5" fillId="3" borderId="58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3" fontId="5" fillId="2" borderId="39" xfId="0" applyNumberFormat="1" applyFont="1" applyFill="1" applyBorder="1" applyAlignment="1">
      <alignment horizontal="center" vertical="center" wrapText="1"/>
    </xf>
    <xf numFmtId="0" fontId="5" fillId="3" borderId="40" xfId="0" applyFont="1" applyFill="1" applyBorder="1" applyAlignment="1">
      <alignment horizontal="center" vertical="center" wrapText="1"/>
    </xf>
    <xf numFmtId="165" fontId="6" fillId="2" borderId="58" xfId="0" applyNumberFormat="1" applyFont="1" applyFill="1" applyBorder="1" applyAlignment="1">
      <alignment horizontal="center" vertical="top"/>
    </xf>
    <xf numFmtId="3" fontId="6" fillId="2" borderId="39" xfId="0" applyNumberFormat="1" applyFont="1" applyFill="1" applyBorder="1" applyAlignment="1">
      <alignment horizontal="center" vertical="top"/>
    </xf>
    <xf numFmtId="3" fontId="6" fillId="2" borderId="39" xfId="0" applyNumberFormat="1" applyFont="1" applyFill="1" applyBorder="1" applyAlignment="1">
      <alignment horizontal="right" vertical="top"/>
    </xf>
    <xf numFmtId="3" fontId="7" fillId="0" borderId="39" xfId="0" applyNumberFormat="1" applyFont="1" applyBorder="1" applyAlignment="1">
      <alignment horizontal="right"/>
    </xf>
    <xf numFmtId="3" fontId="6" fillId="2" borderId="40" xfId="0" applyNumberFormat="1" applyFont="1" applyFill="1" applyBorder="1" applyAlignment="1">
      <alignment horizontal="center" vertical="top"/>
    </xf>
    <xf numFmtId="3" fontId="6" fillId="2" borderId="71" xfId="0" applyNumberFormat="1" applyFont="1" applyFill="1" applyBorder="1" applyAlignment="1">
      <alignment horizontal="center" vertical="top"/>
    </xf>
    <xf numFmtId="3" fontId="6" fillId="2" borderId="71" xfId="0" applyNumberFormat="1" applyFont="1" applyFill="1" applyBorder="1" applyAlignment="1">
      <alignment horizontal="right" vertical="top"/>
    </xf>
    <xf numFmtId="3" fontId="7" fillId="0" borderId="71" xfId="0" applyNumberFormat="1" applyFont="1" applyBorder="1" applyAlignment="1">
      <alignment horizontal="right"/>
    </xf>
    <xf numFmtId="0" fontId="19" fillId="3" borderId="0" xfId="2" applyFont="1" applyFill="1" applyAlignment="1">
      <alignment horizontal="right"/>
    </xf>
    <xf numFmtId="4" fontId="17" fillId="3" borderId="0" xfId="2" applyNumberFormat="1" applyFont="1" applyFill="1" applyAlignment="1">
      <alignment horizontal="right"/>
    </xf>
    <xf numFmtId="2" fontId="20" fillId="2" borderId="0" xfId="0" applyNumberFormat="1" applyFont="1" applyFill="1" applyAlignment="1">
      <alignment horizontal="left" vertical="top" readingOrder="1"/>
    </xf>
    <xf numFmtId="0" fontId="17" fillId="3" borderId="0" xfId="0" applyFont="1" applyFill="1">
      <alignment vertical="top"/>
    </xf>
    <xf numFmtId="0" fontId="17" fillId="3" borderId="0" xfId="0" applyFont="1" applyFill="1" applyAlignment="1">
      <alignment horizontal="center"/>
    </xf>
    <xf numFmtId="4" fontId="17" fillId="3" borderId="0" xfId="0" applyNumberFormat="1" applyFont="1" applyFill="1" applyAlignment="1">
      <alignment horizontal="center"/>
    </xf>
    <xf numFmtId="4" fontId="19" fillId="3" borderId="0" xfId="0" applyNumberFormat="1" applyFont="1" applyFill="1" applyAlignment="1">
      <alignment horizontal="center"/>
    </xf>
    <xf numFmtId="0" fontId="4" fillId="3" borderId="14" xfId="0" applyFont="1" applyFill="1" applyBorder="1" applyAlignment="1"/>
    <xf numFmtId="3" fontId="4" fillId="3" borderId="15" xfId="0" applyNumberFormat="1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19" fillId="3" borderId="4" xfId="0" applyFont="1" applyFill="1" applyBorder="1" applyAlignment="1"/>
    <xf numFmtId="3" fontId="19" fillId="3" borderId="5" xfId="0" applyNumberFormat="1" applyFont="1" applyFill="1" applyBorder="1" applyAlignment="1">
      <alignment horizontal="right"/>
    </xf>
    <xf numFmtId="3" fontId="19" fillId="3" borderId="62" xfId="0" applyNumberFormat="1" applyFont="1" applyFill="1" applyBorder="1" applyAlignment="1">
      <alignment horizontal="right"/>
    </xf>
    <xf numFmtId="4" fontId="19" fillId="3" borderId="6" xfId="0" applyNumberFormat="1" applyFont="1" applyFill="1" applyBorder="1" applyAlignment="1">
      <alignment horizontal="right"/>
    </xf>
    <xf numFmtId="3" fontId="4" fillId="0" borderId="4" xfId="0" applyNumberFormat="1" applyFont="1" applyBorder="1" applyAlignment="1">
      <alignment horizontal="left"/>
    </xf>
    <xf numFmtId="3" fontId="4" fillId="0" borderId="5" xfId="0" applyNumberFormat="1" applyFont="1" applyBorder="1" applyAlignment="1">
      <alignment horizontal="right"/>
    </xf>
    <xf numFmtId="4" fontId="17" fillId="7" borderId="6" xfId="0" applyNumberFormat="1" applyFont="1" applyFill="1" applyBorder="1" applyAlignment="1">
      <alignment horizontal="right" vertical="top"/>
    </xf>
    <xf numFmtId="2" fontId="5" fillId="2" borderId="0" xfId="0" applyNumberFormat="1" applyFont="1" applyFill="1" applyAlignment="1">
      <alignment horizontal="left" vertical="top" readingOrder="1"/>
    </xf>
    <xf numFmtId="0" fontId="7" fillId="3" borderId="0" xfId="0" applyFont="1" applyFill="1">
      <alignment vertical="top"/>
    </xf>
    <xf numFmtId="0" fontId="5" fillId="3" borderId="8" xfId="0" applyFont="1" applyFill="1" applyBorder="1">
      <alignment vertical="top"/>
    </xf>
    <xf numFmtId="0" fontId="5" fillId="3" borderId="7" xfId="0" applyFont="1" applyFill="1" applyBorder="1">
      <alignment vertical="top"/>
    </xf>
    <xf numFmtId="0" fontId="5" fillId="3" borderId="9" xfId="0" applyFont="1" applyFill="1" applyBorder="1">
      <alignment vertical="top"/>
    </xf>
    <xf numFmtId="0" fontId="5" fillId="3" borderId="48" xfId="0" applyFont="1" applyFill="1" applyBorder="1" applyAlignment="1">
      <alignment wrapText="1"/>
    </xf>
    <xf numFmtId="3" fontId="5" fillId="2" borderId="11" xfId="0" applyNumberFormat="1" applyFont="1" applyFill="1" applyBorder="1" applyAlignment="1">
      <alignment horizontal="right" vertical="center" wrapText="1"/>
    </xf>
    <xf numFmtId="3" fontId="5" fillId="2" borderId="12" xfId="0" applyNumberFormat="1" applyFont="1" applyFill="1" applyBorder="1" applyAlignment="1">
      <alignment horizontal="right" vertical="center" wrapText="1"/>
    </xf>
    <xf numFmtId="0" fontId="6" fillId="3" borderId="48" xfId="0" applyFont="1" applyFill="1" applyBorder="1" applyAlignment="1">
      <alignment horizontal="left" vertical="top"/>
    </xf>
    <xf numFmtId="0" fontId="6" fillId="3" borderId="11" xfId="0" applyFont="1" applyFill="1" applyBorder="1" applyAlignment="1">
      <alignment vertical="top"/>
    </xf>
    <xf numFmtId="3" fontId="6" fillId="7" borderId="11" xfId="0" applyNumberFormat="1" applyFont="1" applyFill="1" applyBorder="1" applyAlignment="1">
      <alignment horizontal="right" vertical="top"/>
    </xf>
    <xf numFmtId="3" fontId="6" fillId="2" borderId="12" xfId="0" applyNumberFormat="1" applyFont="1" applyFill="1" applyBorder="1" applyAlignment="1">
      <alignment horizontal="right" vertical="top"/>
    </xf>
    <xf numFmtId="3" fontId="7" fillId="3" borderId="11" xfId="0" applyNumberFormat="1" applyFont="1" applyFill="1" applyBorder="1" applyAlignment="1">
      <alignment horizontal="right"/>
    </xf>
    <xf numFmtId="3" fontId="7" fillId="3" borderId="12" xfId="0" applyNumberFormat="1" applyFont="1" applyFill="1" applyBorder="1" applyAlignment="1">
      <alignment horizontal="right"/>
    </xf>
    <xf numFmtId="3" fontId="6" fillId="2" borderId="11" xfId="0" applyNumberFormat="1" applyFont="1" applyFill="1" applyBorder="1" applyAlignment="1">
      <alignment horizontal="right" vertical="top"/>
    </xf>
    <xf numFmtId="0" fontId="6" fillId="3" borderId="11" xfId="0" applyFont="1" applyFill="1" applyBorder="1" applyAlignment="1"/>
    <xf numFmtId="3" fontId="6" fillId="2" borderId="41" xfId="0" applyNumberFormat="1" applyFont="1" applyFill="1" applyBorder="1" applyAlignment="1">
      <alignment horizontal="left" vertical="top"/>
    </xf>
    <xf numFmtId="0" fontId="6" fillId="3" borderId="17" xfId="0" applyFont="1" applyFill="1" applyBorder="1" applyAlignment="1">
      <alignment vertical="top"/>
    </xf>
    <xf numFmtId="0" fontId="8" fillId="3" borderId="0" xfId="0" applyFont="1" applyFill="1" applyAlignment="1">
      <alignment horizontal="center"/>
    </xf>
    <xf numFmtId="0" fontId="5" fillId="2" borderId="26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/>
    <xf numFmtId="0" fontId="5" fillId="3" borderId="0" xfId="0" applyFont="1" applyFill="1" applyBorder="1" applyAlignment="1">
      <alignment vertical="top"/>
    </xf>
    <xf numFmtId="0" fontId="6" fillId="3" borderId="0" xfId="0" applyFont="1" applyFill="1" applyBorder="1" applyAlignment="1">
      <alignment vertical="top"/>
    </xf>
    <xf numFmtId="0" fontId="6" fillId="2" borderId="6" xfId="0" applyFont="1" applyFill="1" applyBorder="1">
      <alignment vertical="top"/>
    </xf>
    <xf numFmtId="0" fontId="5" fillId="3" borderId="0" xfId="0" applyFont="1" applyFill="1" applyBorder="1" applyAlignment="1">
      <alignment horizontal="left" vertical="top"/>
    </xf>
    <xf numFmtId="3" fontId="5" fillId="7" borderId="12" xfId="0" applyNumberFormat="1" applyFont="1" applyFill="1" applyBorder="1">
      <alignment vertical="top"/>
    </xf>
    <xf numFmtId="3" fontId="7" fillId="0" borderId="39" xfId="0" applyNumberFormat="1" applyFont="1" applyBorder="1" applyAlignment="1"/>
    <xf numFmtId="3" fontId="7" fillId="0" borderId="40" xfId="0" applyNumberFormat="1" applyFont="1" applyBorder="1" applyAlignment="1"/>
    <xf numFmtId="3" fontId="7" fillId="6" borderId="39" xfId="0" applyNumberFormat="1" applyFont="1" applyFill="1" applyBorder="1" applyAlignment="1"/>
    <xf numFmtId="3" fontId="7" fillId="6" borderId="40" xfId="0" applyNumberFormat="1" applyFont="1" applyFill="1" applyBorder="1" applyAlignment="1"/>
    <xf numFmtId="0" fontId="6" fillId="3" borderId="62" xfId="0" applyFont="1" applyFill="1" applyBorder="1" applyAlignment="1">
      <alignment vertical="top"/>
    </xf>
    <xf numFmtId="0" fontId="6" fillId="3" borderId="63" xfId="0" applyFont="1" applyFill="1" applyBorder="1" applyAlignment="1">
      <alignment vertical="top"/>
    </xf>
    <xf numFmtId="0" fontId="6" fillId="3" borderId="65" xfId="0" applyFont="1" applyFill="1" applyBorder="1" applyAlignment="1">
      <alignment vertical="top"/>
    </xf>
    <xf numFmtId="0" fontId="5" fillId="3" borderId="48" xfId="0" applyFont="1" applyFill="1" applyBorder="1" applyAlignment="1">
      <alignment vertical="top"/>
    </xf>
    <xf numFmtId="0" fontId="5" fillId="3" borderId="40" xfId="0" applyFont="1" applyFill="1" applyBorder="1" applyAlignment="1">
      <alignment vertical="top"/>
    </xf>
    <xf numFmtId="3" fontId="6" fillId="7" borderId="44" xfId="0" applyNumberFormat="1" applyFont="1" applyFill="1" applyBorder="1">
      <alignment vertical="top"/>
    </xf>
    <xf numFmtId="3" fontId="6" fillId="7" borderId="45" xfId="0" applyNumberFormat="1" applyFont="1" applyFill="1" applyBorder="1">
      <alignment vertical="top"/>
    </xf>
    <xf numFmtId="0" fontId="6" fillId="3" borderId="48" xfId="0" applyFont="1" applyFill="1" applyBorder="1" applyAlignment="1">
      <alignment vertical="top"/>
    </xf>
    <xf numFmtId="0" fontId="6" fillId="3" borderId="40" xfId="0" applyFont="1" applyFill="1" applyBorder="1" applyAlignment="1">
      <alignment vertical="top"/>
    </xf>
    <xf numFmtId="0" fontId="5" fillId="3" borderId="62" xfId="0" applyFont="1" applyFill="1" applyBorder="1" applyAlignment="1">
      <alignment vertical="top"/>
    </xf>
    <xf numFmtId="0" fontId="6" fillId="3" borderId="12" xfId="0" applyFont="1" applyFill="1" applyBorder="1" applyAlignment="1">
      <alignment vertical="top"/>
    </xf>
    <xf numFmtId="3" fontId="6" fillId="7" borderId="11" xfId="0" applyNumberFormat="1" applyFont="1" applyFill="1" applyBorder="1">
      <alignment vertical="top"/>
    </xf>
    <xf numFmtId="3" fontId="6" fillId="7" borderId="12" xfId="0" applyNumberFormat="1" applyFont="1" applyFill="1" applyBorder="1">
      <alignment vertical="top"/>
    </xf>
    <xf numFmtId="3" fontId="7" fillId="0" borderId="44" xfId="0" applyNumberFormat="1" applyFont="1" applyBorder="1" applyAlignment="1"/>
    <xf numFmtId="3" fontId="7" fillId="0" borderId="45" xfId="0" applyNumberFormat="1" applyFont="1" applyBorder="1" applyAlignment="1"/>
    <xf numFmtId="0" fontId="6" fillId="2" borderId="39" xfId="0" applyFont="1" applyFill="1" applyBorder="1">
      <alignment vertical="top"/>
    </xf>
    <xf numFmtId="0" fontId="6" fillId="3" borderId="46" xfId="0" applyFont="1" applyFill="1" applyBorder="1" applyAlignment="1">
      <alignment vertical="top"/>
    </xf>
    <xf numFmtId="0" fontId="6" fillId="3" borderId="39" xfId="0" applyFont="1" applyFill="1" applyBorder="1" applyAlignment="1">
      <alignment vertical="top"/>
    </xf>
    <xf numFmtId="0" fontId="6" fillId="3" borderId="53" xfId="0" applyFont="1" applyFill="1" applyBorder="1" applyAlignment="1">
      <alignment vertical="top"/>
    </xf>
    <xf numFmtId="3" fontId="7" fillId="3" borderId="8" xfId="0" applyNumberFormat="1" applyFont="1" applyFill="1" applyBorder="1">
      <alignment vertical="top"/>
    </xf>
    <xf numFmtId="3" fontId="7" fillId="3" borderId="7" xfId="0" applyNumberFormat="1" applyFont="1" applyFill="1" applyBorder="1">
      <alignment vertical="top"/>
    </xf>
    <xf numFmtId="3" fontId="6" fillId="2" borderId="7" xfId="0" applyNumberFormat="1" applyFont="1" applyFill="1" applyBorder="1">
      <alignment vertical="top"/>
    </xf>
    <xf numFmtId="3" fontId="6" fillId="2" borderId="9" xfId="0" applyNumberFormat="1" applyFont="1" applyFill="1" applyBorder="1">
      <alignment vertical="top"/>
    </xf>
    <xf numFmtId="0" fontId="5" fillId="3" borderId="10" xfId="0" applyFont="1" applyFill="1" applyBorder="1" applyAlignment="1">
      <alignment vertical="top"/>
    </xf>
    <xf numFmtId="0" fontId="6" fillId="3" borderId="10" xfId="0" applyFont="1" applyFill="1" applyBorder="1" applyAlignment="1">
      <alignment vertical="top"/>
    </xf>
    <xf numFmtId="0" fontId="6" fillId="3" borderId="22" xfId="0" applyFont="1" applyFill="1" applyBorder="1" applyAlignment="1">
      <alignment vertical="top"/>
    </xf>
    <xf numFmtId="0" fontId="6" fillId="3" borderId="24" xfId="0" applyFont="1" applyFill="1" applyBorder="1" applyAlignment="1">
      <alignment vertical="top"/>
    </xf>
    <xf numFmtId="3" fontId="6" fillId="2" borderId="23" xfId="0" applyNumberFormat="1" applyFont="1" applyFill="1" applyBorder="1">
      <alignment vertical="top"/>
    </xf>
    <xf numFmtId="3" fontId="6" fillId="2" borderId="24" xfId="0" applyNumberFormat="1" applyFont="1" applyFill="1" applyBorder="1">
      <alignment vertical="top"/>
    </xf>
    <xf numFmtId="3" fontId="7" fillId="3" borderId="9" xfId="0" applyNumberFormat="1" applyFont="1" applyFill="1" applyBorder="1">
      <alignment vertical="top"/>
    </xf>
    <xf numFmtId="3" fontId="6" fillId="2" borderId="15" xfId="0" applyNumberFormat="1" applyFont="1" applyFill="1" applyBorder="1">
      <alignment vertical="top"/>
    </xf>
    <xf numFmtId="3" fontId="6" fillId="2" borderId="16" xfId="0" applyNumberFormat="1" applyFont="1" applyFill="1" applyBorder="1">
      <alignment vertical="top"/>
    </xf>
    <xf numFmtId="3" fontId="5" fillId="2" borderId="6" xfId="0" applyNumberFormat="1" applyFont="1" applyFill="1" applyBorder="1">
      <alignment vertical="top"/>
    </xf>
    <xf numFmtId="3" fontId="6" fillId="2" borderId="5" xfId="0" applyNumberFormat="1" applyFont="1" applyFill="1" applyBorder="1">
      <alignment vertical="top"/>
    </xf>
    <xf numFmtId="3" fontId="6" fillId="2" borderId="6" xfId="0" applyNumberFormat="1" applyFont="1" applyFill="1" applyBorder="1">
      <alignment vertical="top"/>
    </xf>
    <xf numFmtId="0" fontId="6" fillId="3" borderId="73" xfId="0" applyFont="1" applyFill="1" applyBorder="1" applyAlignment="1">
      <alignment vertical="top"/>
    </xf>
    <xf numFmtId="0" fontId="6" fillId="3" borderId="45" xfId="0" applyFont="1" applyFill="1" applyBorder="1" applyAlignment="1">
      <alignment vertical="top"/>
    </xf>
    <xf numFmtId="3" fontId="7" fillId="3" borderId="11" xfId="0" applyNumberFormat="1" applyFont="1" applyFill="1" applyBorder="1" applyAlignment="1"/>
    <xf numFmtId="3" fontId="7" fillId="3" borderId="12" xfId="0" applyNumberFormat="1" applyFont="1" applyFill="1" applyBorder="1" applyAlignment="1"/>
    <xf numFmtId="0" fontId="6" fillId="3" borderId="19" xfId="0" applyFont="1" applyFill="1" applyBorder="1" applyAlignment="1">
      <alignment vertical="top"/>
    </xf>
    <xf numFmtId="0" fontId="6" fillId="3" borderId="13" xfId="0" applyFont="1" applyFill="1" applyBorder="1" applyAlignment="1">
      <alignment vertical="top"/>
    </xf>
    <xf numFmtId="3" fontId="6" fillId="2" borderId="17" xfId="0" applyNumberFormat="1" applyFont="1" applyFill="1" applyBorder="1">
      <alignment vertical="top"/>
    </xf>
    <xf numFmtId="3" fontId="6" fillId="2" borderId="13" xfId="0" applyNumberFormat="1" applyFont="1" applyFill="1" applyBorder="1">
      <alignment vertical="top"/>
    </xf>
    <xf numFmtId="0" fontId="7" fillId="3" borderId="0" xfId="0" applyFont="1" applyFill="1" applyBorder="1">
      <alignment vertical="top"/>
    </xf>
    <xf numFmtId="0" fontId="7" fillId="2" borderId="0" xfId="0" applyFont="1" applyFill="1" applyBorder="1" applyAlignment="1">
      <alignment vertical="top"/>
    </xf>
    <xf numFmtId="0" fontId="8" fillId="2" borderId="0" xfId="0" applyFont="1" applyFill="1" applyBorder="1" applyAlignment="1">
      <alignment horizontal="center" vertical="top" wrapText="1" readingOrder="1"/>
    </xf>
    <xf numFmtId="3" fontId="8" fillId="3" borderId="0" xfId="2" applyNumberFormat="1" applyFont="1" applyFill="1" applyAlignment="1">
      <alignment horizontal="right"/>
    </xf>
    <xf numFmtId="3" fontId="6" fillId="2" borderId="0" xfId="0" applyNumberFormat="1" applyFont="1" applyFill="1">
      <alignment vertical="top"/>
    </xf>
    <xf numFmtId="3" fontId="8" fillId="2" borderId="0" xfId="0" applyNumberFormat="1" applyFont="1" applyFill="1" applyBorder="1" applyAlignment="1">
      <alignment horizontal="center" vertical="top" wrapText="1" readingOrder="1"/>
    </xf>
    <xf numFmtId="3" fontId="5" fillId="7" borderId="62" xfId="0" applyNumberFormat="1" applyFont="1" applyFill="1" applyBorder="1" applyAlignment="1">
      <alignment horizontal="right" vertical="top"/>
    </xf>
    <xf numFmtId="0" fontId="6" fillId="3" borderId="0" xfId="0" applyFont="1" applyFill="1" applyBorder="1" applyAlignment="1"/>
    <xf numFmtId="3" fontId="6" fillId="2" borderId="40" xfId="0" applyNumberFormat="1" applyFont="1" applyFill="1" applyBorder="1">
      <alignment vertical="top"/>
    </xf>
    <xf numFmtId="0" fontId="5" fillId="2" borderId="4" xfId="0" applyFont="1" applyFill="1" applyBorder="1">
      <alignment vertical="top"/>
    </xf>
    <xf numFmtId="0" fontId="5" fillId="2" borderId="6" xfId="0" applyFont="1" applyFill="1" applyBorder="1">
      <alignment vertical="top"/>
    </xf>
    <xf numFmtId="0" fontId="6" fillId="2" borderId="4" xfId="0" applyFont="1" applyFill="1" applyBorder="1">
      <alignment vertical="top"/>
    </xf>
    <xf numFmtId="0" fontId="6" fillId="3" borderId="58" xfId="0" applyFont="1" applyFill="1" applyBorder="1" applyAlignment="1">
      <alignment vertical="top"/>
    </xf>
    <xf numFmtId="3" fontId="7" fillId="0" borderId="39" xfId="0" applyNumberFormat="1" applyFont="1" applyBorder="1" applyAlignment="1">
      <alignment horizontal="right" wrapText="1"/>
    </xf>
    <xf numFmtId="3" fontId="7" fillId="0" borderId="40" xfId="0" applyNumberFormat="1" applyFont="1" applyBorder="1" applyAlignment="1">
      <alignment horizontal="right" wrapText="1"/>
    </xf>
    <xf numFmtId="3" fontId="6" fillId="2" borderId="40" xfId="0" applyNumberFormat="1" applyFont="1" applyFill="1" applyBorder="1" applyAlignment="1">
      <alignment vertical="top"/>
    </xf>
    <xf numFmtId="0" fontId="6" fillId="3" borderId="69" xfId="0" applyFont="1" applyFill="1" applyBorder="1" applyAlignment="1">
      <alignment vertical="top"/>
    </xf>
    <xf numFmtId="3" fontId="7" fillId="3" borderId="69" xfId="0" applyNumberFormat="1" applyFont="1" applyFill="1" applyBorder="1" applyAlignment="1"/>
    <xf numFmtId="3" fontId="7" fillId="3" borderId="70" xfId="0" applyNumberFormat="1" applyFont="1" applyFill="1" applyBorder="1" applyAlignment="1"/>
    <xf numFmtId="3" fontId="6" fillId="2" borderId="39" xfId="0" applyNumberFormat="1" applyFont="1" applyFill="1" applyBorder="1">
      <alignment vertical="top"/>
    </xf>
    <xf numFmtId="0" fontId="7" fillId="0" borderId="39" xfId="0" applyFont="1" applyBorder="1" applyAlignment="1">
      <alignment horizontal="right" wrapText="1"/>
    </xf>
    <xf numFmtId="3" fontId="7" fillId="3" borderId="40" xfId="0" applyNumberFormat="1" applyFont="1" applyFill="1" applyBorder="1">
      <alignment vertical="top"/>
    </xf>
    <xf numFmtId="0" fontId="6" fillId="2" borderId="59" xfId="0" applyFont="1" applyFill="1" applyBorder="1">
      <alignment vertical="top"/>
    </xf>
    <xf numFmtId="0" fontId="6" fillId="3" borderId="60" xfId="0" applyFont="1" applyFill="1" applyBorder="1" applyAlignment="1">
      <alignment vertical="top"/>
    </xf>
    <xf numFmtId="3" fontId="7" fillId="0" borderId="60" xfId="0" applyNumberFormat="1" applyFont="1" applyBorder="1" applyAlignment="1">
      <alignment horizontal="right" wrapText="1"/>
    </xf>
    <xf numFmtId="3" fontId="7" fillId="0" borderId="61" xfId="0" applyNumberFormat="1" applyFont="1" applyBorder="1" applyAlignment="1">
      <alignment horizontal="right" wrapText="1"/>
    </xf>
    <xf numFmtId="0" fontId="6" fillId="3" borderId="89" xfId="0" applyFont="1" applyFill="1" applyBorder="1" applyAlignment="1">
      <alignment vertical="top"/>
    </xf>
    <xf numFmtId="0" fontId="6" fillId="3" borderId="71" xfId="0" applyFont="1" applyFill="1" applyBorder="1" applyAlignment="1">
      <alignment vertical="top"/>
    </xf>
    <xf numFmtId="2" fontId="21" fillId="2" borderId="0" xfId="0" applyNumberFormat="1" applyFont="1" applyFill="1" applyAlignment="1">
      <alignment horizontal="left" vertical="top" readingOrder="1"/>
    </xf>
    <xf numFmtId="0" fontId="7" fillId="3" borderId="0" xfId="0" applyFont="1" applyFill="1" applyAlignment="1">
      <alignment horizontal="right" vertical="top"/>
    </xf>
    <xf numFmtId="0" fontId="6" fillId="2" borderId="5" xfId="0" applyFont="1" applyFill="1" applyBorder="1">
      <alignment vertical="top"/>
    </xf>
    <xf numFmtId="0" fontId="5" fillId="3" borderId="5" xfId="0" applyFont="1" applyFill="1" applyBorder="1" applyAlignment="1">
      <alignment vertical="top"/>
    </xf>
    <xf numFmtId="0" fontId="6" fillId="3" borderId="5" xfId="0" applyFont="1" applyFill="1" applyBorder="1" applyAlignment="1">
      <alignment vertical="top"/>
    </xf>
    <xf numFmtId="0" fontId="6" fillId="3" borderId="4" xfId="0" applyFont="1" applyFill="1" applyBorder="1" applyAlignment="1">
      <alignment vertical="top"/>
    </xf>
    <xf numFmtId="3" fontId="7" fillId="0" borderId="54" xfId="0" applyNumberFormat="1" applyFont="1" applyBorder="1" applyAlignment="1">
      <alignment horizontal="right"/>
    </xf>
    <xf numFmtId="3" fontId="7" fillId="0" borderId="62" xfId="0" applyNumberFormat="1" applyFont="1" applyBorder="1" applyAlignment="1">
      <alignment horizontal="right"/>
    </xf>
    <xf numFmtId="0" fontId="6" fillId="3" borderId="64" xfId="0" applyFont="1" applyFill="1" applyBorder="1" applyAlignment="1">
      <alignment vertical="top"/>
    </xf>
    <xf numFmtId="0" fontId="6" fillId="3" borderId="5" xfId="0" applyFont="1" applyFill="1" applyBorder="1" applyAlignment="1">
      <alignment vertical="top" wrapText="1"/>
    </xf>
    <xf numFmtId="0" fontId="6" fillId="3" borderId="21" xfId="0" applyFont="1" applyFill="1" applyBorder="1" applyAlignment="1">
      <alignment vertical="top"/>
    </xf>
    <xf numFmtId="0" fontId="6" fillId="3" borderId="18" xfId="0" applyFont="1" applyFill="1" applyBorder="1" applyAlignment="1">
      <alignment vertical="top"/>
    </xf>
    <xf numFmtId="0" fontId="7" fillId="0" borderId="0" xfId="0" applyFont="1" applyAlignment="1"/>
    <xf numFmtId="0" fontId="6" fillId="2" borderId="0" xfId="0" applyFont="1" applyFill="1" applyBorder="1" applyAlignment="1">
      <alignment horizontal="right" vertical="top"/>
    </xf>
    <xf numFmtId="3" fontId="7" fillId="6" borderId="54" xfId="0" applyNumberFormat="1" applyFont="1" applyFill="1" applyBorder="1" applyAlignment="1">
      <alignment horizontal="right"/>
    </xf>
    <xf numFmtId="3" fontId="7" fillId="6" borderId="62" xfId="0" applyNumberFormat="1" applyFont="1" applyFill="1" applyBorder="1" applyAlignment="1">
      <alignment horizontal="right"/>
    </xf>
    <xf numFmtId="3" fontId="7" fillId="6" borderId="71" xfId="0" applyNumberFormat="1" applyFont="1" applyFill="1" applyBorder="1" applyAlignment="1"/>
    <xf numFmtId="0" fontId="6" fillId="2" borderId="0" xfId="0" applyFont="1" applyFill="1" applyBorder="1" applyAlignment="1">
      <alignment vertical="top"/>
    </xf>
    <xf numFmtId="0" fontId="6" fillId="3" borderId="90" xfId="0" applyFont="1" applyFill="1" applyBorder="1" applyAlignment="1">
      <alignment horizontal="left" vertical="top"/>
    </xf>
    <xf numFmtId="3" fontId="6" fillId="7" borderId="71" xfId="0" applyNumberFormat="1" applyFont="1" applyFill="1" applyBorder="1" applyAlignment="1">
      <alignment horizontal="right" vertical="top"/>
    </xf>
    <xf numFmtId="3" fontId="6" fillId="2" borderId="14" xfId="0" applyNumberFormat="1" applyFont="1" applyFill="1" applyBorder="1">
      <alignment vertical="top"/>
    </xf>
    <xf numFmtId="3" fontId="5" fillId="2" borderId="46" xfId="0" applyNumberFormat="1" applyFont="1" applyFill="1" applyBorder="1">
      <alignment vertical="top"/>
    </xf>
    <xf numFmtId="3" fontId="6" fillId="2" borderId="46" xfId="0" applyNumberFormat="1" applyFont="1" applyFill="1" applyBorder="1">
      <alignment vertical="top"/>
    </xf>
    <xf numFmtId="3" fontId="7" fillId="3" borderId="17" xfId="0" applyNumberFormat="1" applyFont="1" applyFill="1" applyBorder="1" applyAlignment="1"/>
    <xf numFmtId="3" fontId="7" fillId="3" borderId="85" xfId="0" applyNumberFormat="1" applyFont="1" applyFill="1" applyBorder="1" applyAlignment="1"/>
    <xf numFmtId="3" fontId="6" fillId="2" borderId="91" xfId="0" applyNumberFormat="1" applyFont="1" applyFill="1" applyBorder="1" applyAlignment="1">
      <alignment vertical="top"/>
    </xf>
    <xf numFmtId="3" fontId="7" fillId="0" borderId="0" xfId="0" applyNumberFormat="1" applyFont="1" applyBorder="1" applyAlignment="1"/>
    <xf numFmtId="0" fontId="7" fillId="0" borderId="49" xfId="0" applyFont="1" applyBorder="1" applyAlignment="1">
      <alignment horizontal="left"/>
    </xf>
    <xf numFmtId="165" fontId="6" fillId="2" borderId="92" xfId="0" applyNumberFormat="1" applyFont="1" applyFill="1" applyBorder="1" applyAlignment="1">
      <alignment horizontal="center" vertical="top"/>
    </xf>
    <xf numFmtId="3" fontId="7" fillId="0" borderId="17" xfId="0" applyNumberFormat="1" applyFont="1" applyBorder="1" applyAlignment="1">
      <alignment horizontal="right"/>
    </xf>
    <xf numFmtId="0" fontId="5" fillId="2" borderId="86" xfId="0" applyFont="1" applyFill="1" applyBorder="1" applyAlignment="1">
      <alignment horizontal="right" vertical="center" wrapText="1"/>
    </xf>
    <xf numFmtId="0" fontId="5" fillId="2" borderId="85" xfId="0" applyFont="1" applyFill="1" applyBorder="1" applyAlignment="1">
      <alignment horizontal="right" vertical="center" wrapText="1"/>
    </xf>
    <xf numFmtId="3" fontId="5" fillId="2" borderId="54" xfId="0" applyNumberFormat="1" applyFont="1" applyFill="1" applyBorder="1" applyAlignment="1">
      <alignment horizontal="right" vertical="center" wrapText="1"/>
    </xf>
    <xf numFmtId="3" fontId="5" fillId="2" borderId="62" xfId="0" applyNumberFormat="1" applyFont="1" applyFill="1" applyBorder="1" applyAlignment="1">
      <alignment horizontal="right" wrapText="1"/>
    </xf>
    <xf numFmtId="0" fontId="6" fillId="2" borderId="54" xfId="0" applyFont="1" applyFill="1" applyBorder="1" applyAlignment="1">
      <alignment horizontal="right" vertical="top"/>
    </xf>
    <xf numFmtId="3" fontId="6" fillId="2" borderId="62" xfId="1" applyNumberFormat="1" applyFont="1" applyFill="1" applyBorder="1" applyAlignment="1">
      <alignment horizontal="right" vertical="top"/>
    </xf>
    <xf numFmtId="3" fontId="5" fillId="2" borderId="62" xfId="0" applyNumberFormat="1" applyFont="1" applyFill="1" applyBorder="1" applyAlignment="1">
      <alignment horizontal="right" vertical="top"/>
    </xf>
    <xf numFmtId="3" fontId="6" fillId="2" borderId="54" xfId="0" applyNumberFormat="1" applyFont="1" applyFill="1" applyBorder="1" applyAlignment="1">
      <alignment horizontal="right" vertical="top"/>
    </xf>
    <xf numFmtId="3" fontId="6" fillId="2" borderId="62" xfId="0" applyNumberFormat="1" applyFont="1" applyFill="1" applyBorder="1" applyAlignment="1">
      <alignment horizontal="right" vertical="top"/>
    </xf>
    <xf numFmtId="3" fontId="7" fillId="3" borderId="62" xfId="0" applyNumberFormat="1" applyFont="1" applyFill="1" applyBorder="1" applyAlignment="1">
      <alignment horizontal="right"/>
    </xf>
    <xf numFmtId="3" fontId="7" fillId="0" borderId="66" xfId="0" applyNumberFormat="1" applyFont="1" applyBorder="1" applyAlignment="1"/>
    <xf numFmtId="0" fontId="7" fillId="3" borderId="66" xfId="0" applyFont="1" applyFill="1" applyBorder="1" applyAlignment="1">
      <alignment horizontal="right"/>
    </xf>
    <xf numFmtId="0" fontId="7" fillId="3" borderId="62" xfId="0" applyFont="1" applyFill="1" applyBorder="1" applyAlignment="1">
      <alignment horizontal="right"/>
    </xf>
    <xf numFmtId="3" fontId="7" fillId="0" borderId="25" xfId="0" applyNumberFormat="1" applyFont="1" applyBorder="1" applyAlignment="1"/>
    <xf numFmtId="3" fontId="7" fillId="0" borderId="20" xfId="0" applyNumberFormat="1" applyFont="1" applyBorder="1" applyAlignment="1"/>
    <xf numFmtId="3" fontId="5" fillId="2" borderId="54" xfId="0" applyNumberFormat="1" applyFont="1" applyFill="1" applyBorder="1">
      <alignment vertical="top"/>
    </xf>
    <xf numFmtId="3" fontId="6" fillId="2" borderId="54" xfId="0" applyNumberFormat="1" applyFont="1" applyFill="1" applyBorder="1">
      <alignment vertical="top"/>
    </xf>
    <xf numFmtId="3" fontId="7" fillId="0" borderId="66" xfId="0" applyNumberFormat="1" applyFont="1" applyBorder="1" applyAlignment="1">
      <alignment horizontal="left"/>
    </xf>
    <xf numFmtId="2" fontId="11" fillId="7" borderId="0" xfId="0" applyNumberFormat="1" applyFont="1" applyFill="1" applyAlignment="1">
      <alignment horizontal="left" vertical="top" readingOrder="1"/>
    </xf>
    <xf numFmtId="0" fontId="8" fillId="6" borderId="0" xfId="2" applyFont="1" applyFill="1" applyAlignment="1">
      <alignment horizontal="right"/>
    </xf>
    <xf numFmtId="0" fontId="6" fillId="6" borderId="0" xfId="2" applyFont="1" applyFill="1" applyAlignment="1">
      <alignment horizontal="right"/>
    </xf>
    <xf numFmtId="2" fontId="5" fillId="7" borderId="0" xfId="0" applyNumberFormat="1" applyFont="1" applyFill="1" applyAlignment="1">
      <alignment horizontal="left" vertical="top" readingOrder="1"/>
    </xf>
    <xf numFmtId="0" fontId="5" fillId="7" borderId="0" xfId="0" applyFont="1" applyFill="1">
      <alignment vertical="top"/>
    </xf>
    <xf numFmtId="0" fontId="6" fillId="6" borderId="0" xfId="0" applyFont="1" applyFill="1">
      <alignment vertical="top"/>
    </xf>
    <xf numFmtId="0" fontId="7" fillId="6" borderId="0" xfId="0" applyFont="1" applyFill="1">
      <alignment vertical="top"/>
    </xf>
    <xf numFmtId="0" fontId="6" fillId="7" borderId="0" xfId="0" applyFont="1" applyFill="1" applyBorder="1">
      <alignment vertical="top"/>
    </xf>
    <xf numFmtId="3" fontId="7" fillId="6" borderId="8" xfId="0" applyNumberFormat="1" applyFont="1" applyFill="1" applyBorder="1">
      <alignment vertical="top"/>
    </xf>
    <xf numFmtId="3" fontId="7" fillId="6" borderId="7" xfId="0" applyNumberFormat="1" applyFont="1" applyFill="1" applyBorder="1">
      <alignment vertical="top"/>
    </xf>
    <xf numFmtId="3" fontId="6" fillId="7" borderId="7" xfId="0" applyNumberFormat="1" applyFont="1" applyFill="1" applyBorder="1">
      <alignment vertical="top"/>
    </xf>
    <xf numFmtId="3" fontId="6" fillId="7" borderId="9" xfId="0" applyNumberFormat="1" applyFont="1" applyFill="1" applyBorder="1">
      <alignment vertical="top"/>
    </xf>
    <xf numFmtId="0" fontId="5" fillId="6" borderId="10" xfId="0" applyFont="1" applyFill="1" applyBorder="1" applyAlignment="1">
      <alignment vertical="top"/>
    </xf>
    <xf numFmtId="3" fontId="5" fillId="7" borderId="11" xfId="0" applyNumberFormat="1" applyFont="1" applyFill="1" applyBorder="1">
      <alignment vertical="top"/>
    </xf>
    <xf numFmtId="0" fontId="6" fillId="6" borderId="10" xfId="0" applyFont="1" applyFill="1" applyBorder="1" applyAlignment="1">
      <alignment vertical="top"/>
    </xf>
    <xf numFmtId="0" fontId="6" fillId="6" borderId="12" xfId="0" applyFont="1" applyFill="1" applyBorder="1" applyAlignment="1">
      <alignment vertical="top"/>
    </xf>
    <xf numFmtId="3" fontId="6" fillId="7" borderId="12" xfId="0" applyNumberFormat="1" applyFont="1" applyFill="1" applyBorder="1" applyAlignment="1">
      <alignment horizontal="right" vertical="top"/>
    </xf>
    <xf numFmtId="3" fontId="7" fillId="6" borderId="11" xfId="0" applyNumberFormat="1" applyFont="1" applyFill="1" applyBorder="1" applyAlignment="1"/>
    <xf numFmtId="3" fontId="7" fillId="6" borderId="12" xfId="0" applyNumberFormat="1" applyFont="1" applyFill="1" applyBorder="1" applyAlignment="1"/>
    <xf numFmtId="0" fontId="6" fillId="6" borderId="75" xfId="0" applyFont="1" applyFill="1" applyBorder="1" applyAlignment="1">
      <alignment vertical="top"/>
    </xf>
    <xf numFmtId="0" fontId="6" fillId="6" borderId="40" xfId="0" applyFont="1" applyFill="1" applyBorder="1" applyAlignment="1">
      <alignment vertical="top"/>
    </xf>
    <xf numFmtId="0" fontId="6" fillId="6" borderId="73" xfId="0" applyFont="1" applyFill="1" applyBorder="1" applyAlignment="1">
      <alignment vertical="top"/>
    </xf>
    <xf numFmtId="0" fontId="6" fillId="6" borderId="45" xfId="0" applyFont="1" applyFill="1" applyBorder="1" applyAlignment="1">
      <alignment vertical="top"/>
    </xf>
    <xf numFmtId="0" fontId="6" fillId="6" borderId="19" xfId="0" applyFont="1" applyFill="1" applyBorder="1" applyAlignment="1">
      <alignment vertical="top"/>
    </xf>
    <xf numFmtId="0" fontId="6" fillId="6" borderId="13" xfId="0" applyFont="1" applyFill="1" applyBorder="1" applyAlignment="1">
      <alignment vertical="top"/>
    </xf>
    <xf numFmtId="3" fontId="6" fillId="7" borderId="17" xfId="0" applyNumberFormat="1" applyFont="1" applyFill="1" applyBorder="1">
      <alignment vertical="top"/>
    </xf>
    <xf numFmtId="3" fontId="6" fillId="7" borderId="13" xfId="0" applyNumberFormat="1" applyFont="1" applyFill="1" applyBorder="1">
      <alignment vertical="top"/>
    </xf>
    <xf numFmtId="0" fontId="7" fillId="6" borderId="0" xfId="0" applyFont="1" applyFill="1" applyBorder="1">
      <alignment vertical="top"/>
    </xf>
    <xf numFmtId="3" fontId="6" fillId="7" borderId="62" xfId="0" applyNumberFormat="1" applyFont="1" applyFill="1" applyBorder="1" applyAlignment="1">
      <alignment vertical="top"/>
    </xf>
    <xf numFmtId="3" fontId="5" fillId="7" borderId="62" xfId="0" applyNumberFormat="1" applyFont="1" applyFill="1" applyBorder="1" applyAlignment="1">
      <alignment horizontal="right"/>
    </xf>
    <xf numFmtId="3" fontId="5" fillId="7" borderId="62" xfId="0" applyNumberFormat="1" applyFont="1" applyFill="1" applyBorder="1" applyAlignment="1">
      <alignment vertical="top"/>
    </xf>
    <xf numFmtId="3" fontId="5" fillId="0" borderId="62" xfId="0" applyNumberFormat="1" applyFont="1" applyFill="1" applyBorder="1" applyAlignment="1">
      <alignment horizontal="right"/>
    </xf>
    <xf numFmtId="3" fontId="6" fillId="7" borderId="62" xfId="0" applyNumberFormat="1" applyFont="1" applyFill="1" applyBorder="1">
      <alignment vertical="top"/>
    </xf>
    <xf numFmtId="3" fontId="8" fillId="6" borderId="62" xfId="0" applyNumberFormat="1" applyFont="1" applyFill="1" applyBorder="1" applyAlignment="1"/>
    <xf numFmtId="3" fontId="5" fillId="7" borderId="62" xfId="0" applyNumberFormat="1" applyFont="1" applyFill="1" applyBorder="1">
      <alignment vertical="top"/>
    </xf>
    <xf numFmtId="3" fontId="7" fillId="0" borderId="56" xfId="0" applyNumberFormat="1" applyFont="1" applyBorder="1" applyAlignment="1"/>
    <xf numFmtId="3" fontId="7" fillId="0" borderId="55" xfId="0" applyNumberFormat="1" applyFont="1" applyBorder="1" applyAlignment="1"/>
    <xf numFmtId="0" fontId="5" fillId="2" borderId="62" xfId="0" applyFont="1" applyFill="1" applyBorder="1" applyAlignment="1">
      <alignment horizontal="center" vertical="center" wrapText="1"/>
    </xf>
    <xf numFmtId="0" fontId="6" fillId="2" borderId="62" xfId="0" applyFont="1" applyFill="1" applyBorder="1">
      <alignment vertical="top"/>
    </xf>
    <xf numFmtId="0" fontId="7" fillId="0" borderId="62" xfId="0" applyFont="1" applyBorder="1" applyAlignment="1">
      <alignment horizontal="justify" vertical="justify" wrapText="1"/>
    </xf>
    <xf numFmtId="0" fontId="7" fillId="0" borderId="62" xfId="0" applyFont="1" applyBorder="1" applyAlignment="1">
      <alignment wrapText="1"/>
    </xf>
    <xf numFmtId="0" fontId="6" fillId="3" borderId="62" xfId="0" applyFont="1" applyFill="1" applyBorder="1" applyAlignment="1">
      <alignment horizontal="left" wrapText="1"/>
    </xf>
    <xf numFmtId="0" fontId="6" fillId="3" borderId="72" xfId="0" applyFont="1" applyFill="1" applyBorder="1" applyAlignment="1">
      <alignment vertical="top"/>
    </xf>
    <xf numFmtId="0" fontId="6" fillId="3" borderId="62" xfId="0" applyFont="1" applyFill="1" applyBorder="1" applyAlignment="1"/>
    <xf numFmtId="0" fontId="6" fillId="3" borderId="62" xfId="0" applyFont="1" applyFill="1" applyBorder="1" applyAlignment="1">
      <alignment horizontal="left" vertical="top" wrapText="1"/>
    </xf>
    <xf numFmtId="0" fontId="6" fillId="3" borderId="62" xfId="0" applyFont="1" applyFill="1" applyBorder="1" applyAlignment="1">
      <alignment vertical="center"/>
    </xf>
    <xf numFmtId="0" fontId="6" fillId="3" borderId="55" xfId="0" applyFont="1" applyFill="1" applyBorder="1" applyAlignment="1">
      <alignment vertical="top"/>
    </xf>
    <xf numFmtId="0" fontId="8" fillId="3" borderId="85" xfId="0" applyFont="1" applyFill="1" applyBorder="1" applyAlignment="1"/>
    <xf numFmtId="3" fontId="7" fillId="3" borderId="60" xfId="0" applyNumberFormat="1" applyFont="1" applyFill="1" applyBorder="1" applyAlignment="1"/>
    <xf numFmtId="3" fontId="7" fillId="3" borderId="61" xfId="0" applyNumberFormat="1" applyFont="1" applyFill="1" applyBorder="1" applyAlignment="1"/>
    <xf numFmtId="3" fontId="6" fillId="2" borderId="93" xfId="0" applyNumberFormat="1" applyFont="1" applyFill="1" applyBorder="1" applyAlignment="1">
      <alignment vertical="top"/>
    </xf>
    <xf numFmtId="165" fontId="6" fillId="2" borderId="93" xfId="0" applyNumberFormat="1" applyFont="1" applyFill="1" applyBorder="1" applyAlignment="1">
      <alignment horizontal="center" vertical="top"/>
    </xf>
    <xf numFmtId="1" fontId="11" fillId="2" borderId="0" xfId="0" applyNumberFormat="1" applyFont="1" applyFill="1" applyAlignment="1">
      <alignment horizontal="left" vertical="top" readingOrder="1"/>
    </xf>
    <xf numFmtId="1" fontId="20" fillId="2" borderId="0" xfId="0" applyNumberFormat="1" applyFont="1" applyFill="1" applyAlignment="1">
      <alignment horizontal="left" vertical="top" readingOrder="1"/>
    </xf>
    <xf numFmtId="1" fontId="20" fillId="2" borderId="0" xfId="0" applyNumberFormat="1" applyFont="1" applyFill="1">
      <alignment vertical="top"/>
    </xf>
    <xf numFmtId="1" fontId="17" fillId="3" borderId="0" xfId="0" applyNumberFormat="1" applyFont="1" applyFill="1">
      <alignment vertical="top"/>
    </xf>
    <xf numFmtId="1" fontId="19" fillId="3" borderId="0" xfId="0" applyNumberFormat="1" applyFont="1" applyFill="1" applyAlignment="1">
      <alignment horizontal="center"/>
    </xf>
    <xf numFmtId="1" fontId="20" fillId="2" borderId="4" xfId="0" applyNumberFormat="1" applyFont="1" applyFill="1" applyBorder="1">
      <alignment vertical="top"/>
    </xf>
    <xf numFmtId="3" fontId="20" fillId="2" borderId="5" xfId="0" applyNumberFormat="1" applyFont="1" applyFill="1" applyBorder="1" applyAlignment="1">
      <alignment horizontal="right" vertical="top"/>
    </xf>
    <xf numFmtId="0" fontId="4" fillId="3" borderId="0" xfId="0" applyFont="1" applyFill="1" applyAlignment="1"/>
    <xf numFmtId="1" fontId="4" fillId="3" borderId="0" xfId="0" applyNumberFormat="1" applyFont="1" applyFill="1" applyAlignment="1"/>
    <xf numFmtId="0" fontId="15" fillId="3" borderId="0" xfId="0" applyFont="1" applyFill="1" applyAlignment="1"/>
    <xf numFmtId="3" fontId="7" fillId="3" borderId="7" xfId="0" applyNumberFormat="1" applyFont="1" applyFill="1" applyBorder="1" applyAlignment="1"/>
    <xf numFmtId="3" fontId="7" fillId="3" borderId="9" xfId="0" applyNumberFormat="1" applyFont="1" applyFill="1" applyBorder="1" applyAlignment="1"/>
    <xf numFmtId="3" fontId="8" fillId="3" borderId="11" xfId="0" applyNumberFormat="1" applyFont="1" applyFill="1" applyBorder="1" applyAlignment="1"/>
    <xf numFmtId="3" fontId="8" fillId="3" borderId="12" xfId="0" applyNumberFormat="1" applyFont="1" applyFill="1" applyBorder="1" applyAlignment="1"/>
    <xf numFmtId="3" fontId="7" fillId="3" borderId="23" xfId="0" applyNumberFormat="1" applyFont="1" applyFill="1" applyBorder="1" applyAlignment="1"/>
    <xf numFmtId="3" fontId="7" fillId="3" borderId="24" xfId="0" applyNumberFormat="1" applyFont="1" applyFill="1" applyBorder="1" applyAlignment="1"/>
    <xf numFmtId="0" fontId="16" fillId="2" borderId="0" xfId="0" applyFont="1" applyFill="1">
      <alignment vertical="top"/>
    </xf>
    <xf numFmtId="0" fontId="7" fillId="3" borderId="0" xfId="0" applyFont="1" applyFill="1" applyBorder="1" applyAlignment="1"/>
    <xf numFmtId="0" fontId="22" fillId="3" borderId="0" xfId="0" applyFont="1" applyFill="1" applyAlignment="1"/>
    <xf numFmtId="0" fontId="6" fillId="3" borderId="8" xfId="0" applyFont="1" applyFill="1" applyBorder="1">
      <alignment vertical="top"/>
    </xf>
    <xf numFmtId="0" fontId="6" fillId="3" borderId="7" xfId="0" applyFont="1" applyFill="1" applyBorder="1">
      <alignment vertical="top"/>
    </xf>
    <xf numFmtId="0" fontId="7" fillId="6" borderId="0" xfId="0" applyFont="1" applyFill="1" applyAlignment="1"/>
    <xf numFmtId="0" fontId="6" fillId="6" borderId="8" xfId="0" applyFont="1" applyFill="1" applyBorder="1">
      <alignment vertical="top"/>
    </xf>
    <xf numFmtId="0" fontId="6" fillId="6" borderId="7" xfId="0" applyFont="1" applyFill="1" applyBorder="1">
      <alignment vertical="top"/>
    </xf>
    <xf numFmtId="0" fontId="7" fillId="6" borderId="7" xfId="0" applyFont="1" applyFill="1" applyBorder="1" applyAlignment="1"/>
    <xf numFmtId="0" fontId="7" fillId="6" borderId="9" xfId="0" applyFont="1" applyFill="1" applyBorder="1" applyAlignment="1"/>
    <xf numFmtId="3" fontId="8" fillId="6" borderId="11" xfId="0" applyNumberFormat="1" applyFont="1" applyFill="1" applyBorder="1" applyAlignment="1"/>
    <xf numFmtId="3" fontId="8" fillId="6" borderId="12" xfId="0" applyNumberFormat="1" applyFont="1" applyFill="1" applyBorder="1" applyAlignment="1"/>
    <xf numFmtId="0" fontId="6" fillId="6" borderId="22" xfId="0" applyFont="1" applyFill="1" applyBorder="1" applyAlignment="1">
      <alignment vertical="top"/>
    </xf>
    <xf numFmtId="0" fontId="6" fillId="6" borderId="24" xfId="0" applyFont="1" applyFill="1" applyBorder="1" applyAlignment="1">
      <alignment vertical="top"/>
    </xf>
    <xf numFmtId="3" fontId="7" fillId="6" borderId="23" xfId="0" applyNumberFormat="1" applyFont="1" applyFill="1" applyBorder="1" applyAlignment="1"/>
    <xf numFmtId="3" fontId="7" fillId="6" borderId="24" xfId="0" applyNumberFormat="1" applyFont="1" applyFill="1" applyBorder="1" applyAlignment="1"/>
    <xf numFmtId="3" fontId="7" fillId="6" borderId="11" xfId="0" applyNumberFormat="1" applyFont="1" applyFill="1" applyBorder="1" applyAlignment="1">
      <alignment horizontal="right"/>
    </xf>
    <xf numFmtId="3" fontId="7" fillId="6" borderId="12" xfId="0" applyNumberFormat="1" applyFont="1" applyFill="1" applyBorder="1" applyAlignment="1">
      <alignment horizontal="right"/>
    </xf>
    <xf numFmtId="3" fontId="5" fillId="2" borderId="39" xfId="0" applyNumberFormat="1" applyFont="1" applyFill="1" applyBorder="1">
      <alignment vertical="top"/>
    </xf>
    <xf numFmtId="0" fontId="9" fillId="0" borderId="0" xfId="0" applyFont="1" applyAlignment="1"/>
    <xf numFmtId="0" fontId="8" fillId="3" borderId="26" xfId="0" applyFont="1" applyFill="1" applyBorder="1" applyAlignment="1">
      <alignment vertical="top"/>
    </xf>
    <xf numFmtId="0" fontId="8" fillId="3" borderId="0" xfId="0" applyFont="1" applyFill="1" applyBorder="1" applyAlignment="1">
      <alignment vertical="top"/>
    </xf>
    <xf numFmtId="0" fontId="7" fillId="5" borderId="0" xfId="0" applyFont="1" applyFill="1" applyBorder="1" applyAlignment="1"/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49" fontId="10" fillId="5" borderId="0" xfId="0" applyNumberFormat="1" applyFont="1" applyFill="1" applyBorder="1" applyAlignment="1">
      <alignment vertical="top"/>
    </xf>
    <xf numFmtId="0" fontId="7" fillId="0" borderId="0" xfId="0" applyFont="1" applyBorder="1" applyAlignment="1"/>
    <xf numFmtId="0" fontId="9" fillId="5" borderId="0" xfId="0" applyNumberFormat="1" applyFont="1" applyFill="1" applyBorder="1" applyAlignment="1">
      <alignment vertical="top"/>
    </xf>
    <xf numFmtId="0" fontId="7" fillId="5" borderId="0" xfId="0" applyNumberFormat="1" applyFont="1" applyFill="1" applyBorder="1" applyAlignment="1"/>
    <xf numFmtId="0" fontId="9" fillId="0" borderId="0" xfId="0" applyFont="1" applyBorder="1" applyAlignment="1"/>
    <xf numFmtId="0" fontId="7" fillId="3" borderId="0" xfId="0" applyNumberFormat="1" applyFont="1" applyFill="1" applyBorder="1" applyAlignment="1">
      <alignment vertical="top"/>
    </xf>
    <xf numFmtId="3" fontId="8" fillId="3" borderId="86" xfId="0" applyNumberFormat="1" applyFont="1" applyFill="1" applyBorder="1" applyAlignment="1">
      <alignment horizontal="right"/>
    </xf>
    <xf numFmtId="3" fontId="8" fillId="3" borderId="54" xfId="0" applyNumberFormat="1" applyFont="1" applyFill="1" applyBorder="1" applyAlignment="1">
      <alignment horizontal="right"/>
    </xf>
    <xf numFmtId="3" fontId="8" fillId="3" borderId="54" xfId="0" applyNumberFormat="1" applyFont="1" applyFill="1" applyBorder="1" applyAlignment="1"/>
    <xf numFmtId="3" fontId="8" fillId="0" borderId="54" xfId="0" applyNumberFormat="1" applyFont="1" applyBorder="1" applyAlignment="1"/>
    <xf numFmtId="165" fontId="6" fillId="2" borderId="95" xfId="0" applyNumberFormat="1" applyFont="1" applyFill="1" applyBorder="1" applyAlignment="1">
      <alignment horizontal="center" vertical="top"/>
    </xf>
    <xf numFmtId="3" fontId="7" fillId="0" borderId="96" xfId="0" applyNumberFormat="1" applyFont="1" applyBorder="1" applyAlignment="1"/>
    <xf numFmtId="0" fontId="8" fillId="3" borderId="0" xfId="0" applyFont="1" applyFill="1" applyAlignment="1">
      <alignment horizontal="center"/>
    </xf>
    <xf numFmtId="3" fontId="5" fillId="2" borderId="97" xfId="0" applyNumberFormat="1" applyFont="1" applyFill="1" applyBorder="1">
      <alignment vertical="top"/>
    </xf>
    <xf numFmtId="3" fontId="7" fillId="3" borderId="96" xfId="0" applyNumberFormat="1" applyFont="1" applyFill="1" applyBorder="1" applyAlignment="1"/>
    <xf numFmtId="3" fontId="5" fillId="7" borderId="97" xfId="0" applyNumberFormat="1" applyFont="1" applyFill="1" applyBorder="1">
      <alignment vertical="top"/>
    </xf>
    <xf numFmtId="3" fontId="6" fillId="7" borderId="97" xfId="0" applyNumberFormat="1" applyFont="1" applyFill="1" applyBorder="1">
      <alignment vertical="top"/>
    </xf>
    <xf numFmtId="3" fontId="7" fillId="0" borderId="97" xfId="0" applyNumberFormat="1" applyFont="1" applyBorder="1" applyAlignment="1"/>
    <xf numFmtId="3" fontId="7" fillId="6" borderId="97" xfId="0" applyNumberFormat="1" applyFont="1" applyFill="1" applyBorder="1" applyAlignment="1"/>
    <xf numFmtId="3" fontId="7" fillId="3" borderId="97" xfId="0" applyNumberFormat="1" applyFont="1" applyFill="1" applyBorder="1" applyAlignment="1"/>
    <xf numFmtId="0" fontId="6" fillId="2" borderId="97" xfId="0" applyFont="1" applyFill="1" applyBorder="1">
      <alignment vertical="top"/>
    </xf>
    <xf numFmtId="0" fontId="15" fillId="6" borderId="0" xfId="0" applyFont="1" applyFill="1" applyBorder="1">
      <alignment vertical="top"/>
    </xf>
    <xf numFmtId="0" fontId="6" fillId="3" borderId="0" xfId="0" applyFont="1" applyFill="1" applyAlignment="1">
      <alignment horizontal="right"/>
    </xf>
    <xf numFmtId="4" fontId="6" fillId="3" borderId="0" xfId="0" applyNumberFormat="1" applyFont="1" applyFill="1" applyAlignment="1">
      <alignment horizontal="right"/>
    </xf>
    <xf numFmtId="0" fontId="13" fillId="3" borderId="0" xfId="2" applyFont="1" applyFill="1" applyAlignment="1">
      <alignment horizontal="center"/>
    </xf>
    <xf numFmtId="0" fontId="5" fillId="2" borderId="0" xfId="0" applyFont="1" applyFill="1" applyBorder="1" applyAlignment="1">
      <alignment horizontal="center" vertical="top"/>
    </xf>
    <xf numFmtId="0" fontId="16" fillId="2" borderId="0" xfId="0" applyFont="1" applyFill="1" applyBorder="1" applyAlignment="1">
      <alignment horizontal="left" vertical="top" wrapText="1" readingOrder="1"/>
    </xf>
    <xf numFmtId="0" fontId="6" fillId="3" borderId="54" xfId="0" applyFont="1" applyFill="1" applyBorder="1" applyAlignment="1">
      <alignment horizontal="justify" wrapText="1"/>
    </xf>
    <xf numFmtId="0" fontId="6" fillId="3" borderId="54" xfId="0" applyFont="1" applyFill="1" applyBorder="1" applyAlignment="1">
      <alignment horizontal="left" vertical="top" wrapText="1"/>
    </xf>
    <xf numFmtId="0" fontId="8" fillId="3" borderId="0" xfId="0" applyFont="1" applyFill="1" applyAlignment="1">
      <alignment horizontal="center"/>
    </xf>
    <xf numFmtId="0" fontId="8" fillId="3" borderId="8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 vertical="center" wrapText="1"/>
    </xf>
    <xf numFmtId="1" fontId="20" fillId="3" borderId="4" xfId="0" applyNumberFormat="1" applyFont="1" applyFill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/>
    </xf>
    <xf numFmtId="0" fontId="19" fillId="3" borderId="0" xfId="0" applyFont="1" applyFill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justify" vertical="justify" wrapText="1"/>
    </xf>
    <xf numFmtId="0" fontId="5" fillId="6" borderId="12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top"/>
    </xf>
    <xf numFmtId="3" fontId="6" fillId="2" borderId="86" xfId="0" applyNumberFormat="1" applyFont="1" applyFill="1" applyBorder="1">
      <alignment vertical="top"/>
    </xf>
    <xf numFmtId="3" fontId="7" fillId="3" borderId="86" xfId="0" applyNumberFormat="1" applyFont="1" applyFill="1" applyBorder="1" applyAlignment="1"/>
    <xf numFmtId="3" fontId="5" fillId="2" borderId="94" xfId="0" applyNumberFormat="1" applyFont="1" applyFill="1" applyBorder="1">
      <alignment vertical="top"/>
    </xf>
    <xf numFmtId="3" fontId="6" fillId="2" borderId="94" xfId="0" applyNumberFormat="1" applyFont="1" applyFill="1" applyBorder="1">
      <alignment vertical="top"/>
    </xf>
    <xf numFmtId="3" fontId="7" fillId="3" borderId="94" xfId="0" applyNumberFormat="1" applyFont="1" applyFill="1" applyBorder="1" applyAlignment="1"/>
    <xf numFmtId="3" fontId="6" fillId="2" borderId="97" xfId="0" applyNumberFormat="1" applyFont="1" applyFill="1" applyBorder="1">
      <alignment vertical="top"/>
    </xf>
    <xf numFmtId="3" fontId="7" fillId="0" borderId="94" xfId="0" applyNumberFormat="1" applyFont="1" applyBorder="1" applyAlignment="1"/>
    <xf numFmtId="3" fontId="7" fillId="3" borderId="18" xfId="0" applyNumberFormat="1" applyFont="1" applyFill="1" applyBorder="1" applyAlignment="1"/>
    <xf numFmtId="3" fontId="7" fillId="3" borderId="20" xfId="0" applyNumberFormat="1" applyFont="1" applyFill="1" applyBorder="1" applyAlignment="1"/>
    <xf numFmtId="3" fontId="6" fillId="0" borderId="86" xfId="0" applyNumberFormat="1" applyFont="1" applyFill="1" applyBorder="1">
      <alignment vertical="top"/>
    </xf>
    <xf numFmtId="3" fontId="8" fillId="3" borderId="46" xfId="0" applyNumberFormat="1" applyFont="1" applyFill="1" applyBorder="1" applyAlignment="1"/>
    <xf numFmtId="3" fontId="6" fillId="0" borderId="94" xfId="0" applyNumberFormat="1" applyFont="1" applyFill="1" applyBorder="1">
      <alignment vertical="top"/>
    </xf>
    <xf numFmtId="3" fontId="6" fillId="2" borderId="82" xfId="0" applyNumberFormat="1" applyFont="1" applyFill="1" applyBorder="1" applyAlignment="1">
      <alignment horizontal="center" vertical="center" wrapText="1" readingOrder="1"/>
    </xf>
    <xf numFmtId="3" fontId="6" fillId="2" borderId="83" xfId="0" applyNumberFormat="1" applyFont="1" applyFill="1" applyBorder="1" applyAlignment="1">
      <alignment horizontal="center" vertical="center" wrapText="1" readingOrder="1"/>
    </xf>
    <xf numFmtId="3" fontId="6" fillId="2" borderId="83" xfId="0" applyNumberFormat="1" applyFont="1" applyFill="1" applyBorder="1" applyAlignment="1">
      <alignment horizontal="center" vertical="center" wrapText="1"/>
    </xf>
    <xf numFmtId="3" fontId="7" fillId="3" borderId="83" xfId="0" applyNumberFormat="1" applyFont="1" applyFill="1" applyBorder="1" applyAlignment="1"/>
    <xf numFmtId="3" fontId="7" fillId="3" borderId="84" xfId="0" applyNumberFormat="1" applyFont="1" applyFill="1" applyBorder="1" applyAlignment="1"/>
    <xf numFmtId="3" fontId="5" fillId="2" borderId="99" xfId="0" applyNumberFormat="1" applyFont="1" applyFill="1" applyBorder="1" applyAlignment="1">
      <alignment vertical="top" wrapText="1" readingOrder="1"/>
    </xf>
    <xf numFmtId="3" fontId="5" fillId="2" borderId="40" xfId="0" applyNumberFormat="1" applyFont="1" applyFill="1" applyBorder="1">
      <alignment vertical="top"/>
    </xf>
    <xf numFmtId="3" fontId="6" fillId="2" borderId="99" xfId="0" applyNumberFormat="1" applyFont="1" applyFill="1" applyBorder="1" applyAlignment="1">
      <alignment vertical="top" wrapText="1" readingOrder="1"/>
    </xf>
    <xf numFmtId="3" fontId="7" fillId="0" borderId="59" xfId="0" applyNumberFormat="1" applyFont="1" applyBorder="1" applyAlignment="1">
      <alignment horizontal="left"/>
    </xf>
    <xf numFmtId="3" fontId="8" fillId="3" borderId="14" xfId="0" applyNumberFormat="1" applyFont="1" applyFill="1" applyBorder="1" applyAlignment="1">
      <alignment horizontal="center" vertical="center" wrapText="1"/>
    </xf>
    <xf numFmtId="3" fontId="8" fillId="3" borderId="86" xfId="0" applyNumberFormat="1" applyFont="1" applyFill="1" applyBorder="1" applyAlignment="1">
      <alignment horizontal="center" vertical="center" wrapText="1" readingOrder="1"/>
    </xf>
    <xf numFmtId="3" fontId="6" fillId="2" borderId="66" xfId="0" applyNumberFormat="1" applyFont="1" applyFill="1" applyBorder="1" applyAlignment="1">
      <alignment horizontal="center" vertical="center" wrapText="1" readingOrder="1"/>
    </xf>
    <xf numFmtId="3" fontId="5" fillId="2" borderId="66" xfId="0" applyNumberFormat="1" applyFont="1" applyFill="1" applyBorder="1" applyAlignment="1">
      <alignment vertical="top" wrapText="1" readingOrder="1"/>
    </xf>
    <xf numFmtId="0" fontId="8" fillId="3" borderId="0" xfId="0" applyFont="1" applyFill="1" applyAlignment="1"/>
    <xf numFmtId="0" fontId="7" fillId="4" borderId="0" xfId="0" applyFont="1" applyFill="1">
      <alignment vertical="top"/>
    </xf>
    <xf numFmtId="0" fontId="7" fillId="0" borderId="0" xfId="0" applyFont="1" applyAlignment="1">
      <alignment wrapText="1"/>
    </xf>
    <xf numFmtId="0" fontId="7" fillId="3" borderId="0" xfId="0" applyFont="1" applyFill="1" applyAlignment="1">
      <alignment wrapText="1"/>
    </xf>
    <xf numFmtId="166" fontId="6" fillId="2" borderId="0" xfId="0" applyNumberFormat="1" applyFont="1" applyFill="1" applyBorder="1" applyAlignment="1">
      <alignment vertical="top"/>
    </xf>
    <xf numFmtId="0" fontId="6" fillId="2" borderId="0" xfId="0" applyFont="1" applyFill="1" applyAlignment="1">
      <alignment horizontal="left" vertical="top" wrapText="1" readingOrder="1"/>
    </xf>
    <xf numFmtId="0" fontId="7" fillId="0" borderId="66" xfId="0" applyNumberFormat="1" applyFont="1" applyBorder="1" applyAlignment="1">
      <alignment horizontal="left"/>
    </xf>
    <xf numFmtId="0" fontId="8" fillId="3" borderId="66" xfId="0" applyFont="1" applyFill="1" applyBorder="1" applyAlignment="1">
      <alignment vertical="top"/>
    </xf>
    <xf numFmtId="0" fontId="7" fillId="3" borderId="66" xfId="0" applyFont="1" applyFill="1" applyBorder="1" applyAlignment="1">
      <alignment vertical="top"/>
    </xf>
    <xf numFmtId="3" fontId="7" fillId="0" borderId="98" xfId="0" applyNumberFormat="1" applyFont="1" applyBorder="1" applyAlignment="1"/>
    <xf numFmtId="3" fontId="6" fillId="2" borderId="0" xfId="0" applyNumberFormat="1" applyFont="1" applyFill="1" applyBorder="1">
      <alignment vertical="top"/>
    </xf>
    <xf numFmtId="3" fontId="8" fillId="3" borderId="0" xfId="0" applyNumberFormat="1" applyFont="1" applyFill="1" applyBorder="1" applyAlignment="1"/>
    <xf numFmtId="3" fontId="6" fillId="2" borderId="71" xfId="0" applyNumberFormat="1" applyFont="1" applyFill="1" applyBorder="1">
      <alignment vertical="top"/>
    </xf>
    <xf numFmtId="3" fontId="6" fillId="2" borderId="72" xfId="0" applyNumberFormat="1" applyFont="1" applyFill="1" applyBorder="1">
      <alignment vertical="top"/>
    </xf>
    <xf numFmtId="3" fontId="6" fillId="3" borderId="0" xfId="0" applyNumberFormat="1" applyFont="1" applyFill="1" applyBorder="1" applyAlignment="1">
      <alignment vertical="top"/>
    </xf>
    <xf numFmtId="3" fontId="5" fillId="3" borderId="0" xfId="0" applyNumberFormat="1" applyFont="1" applyFill="1" applyBorder="1" applyAlignment="1">
      <alignment vertical="top"/>
    </xf>
    <xf numFmtId="3" fontId="5" fillId="3" borderId="95" xfId="0" applyNumberFormat="1" applyFont="1" applyFill="1" applyBorder="1" applyAlignment="1">
      <alignment vertical="top"/>
    </xf>
    <xf numFmtId="3" fontId="6" fillId="2" borderId="96" xfId="0" applyNumberFormat="1" applyFont="1" applyFill="1" applyBorder="1">
      <alignment vertical="top"/>
    </xf>
    <xf numFmtId="166" fontId="23" fillId="2" borderId="0" xfId="0" applyNumberFormat="1" applyFont="1" applyFill="1" applyBorder="1" applyAlignment="1">
      <alignment vertical="top"/>
    </xf>
    <xf numFmtId="0" fontId="6" fillId="2" borderId="0" xfId="0" applyFont="1" applyFill="1" applyBorder="1" applyAlignment="1">
      <alignment vertical="top" wrapText="1" readingOrder="1"/>
    </xf>
    <xf numFmtId="0" fontId="7" fillId="0" borderId="0" xfId="0" applyNumberFormat="1" applyFont="1" applyAlignment="1"/>
    <xf numFmtId="0" fontId="15" fillId="3" borderId="8" xfId="0" applyFont="1" applyFill="1" applyBorder="1" applyAlignment="1"/>
    <xf numFmtId="0" fontId="15" fillId="3" borderId="9" xfId="0" applyFont="1" applyFill="1" applyBorder="1" applyAlignment="1"/>
    <xf numFmtId="3" fontId="15" fillId="3" borderId="7" xfId="0" applyNumberFormat="1" applyFont="1" applyFill="1" applyBorder="1" applyAlignment="1"/>
    <xf numFmtId="3" fontId="15" fillId="3" borderId="9" xfId="0" applyNumberFormat="1" applyFont="1" applyFill="1" applyBorder="1" applyAlignment="1"/>
    <xf numFmtId="0" fontId="5" fillId="2" borderId="4" xfId="0" applyFont="1" applyFill="1" applyBorder="1" applyAlignment="1">
      <alignment horizontal="center" vertical="top"/>
    </xf>
    <xf numFmtId="0" fontId="6" fillId="2" borderId="5" xfId="0" applyFont="1" applyFill="1" applyBorder="1" applyAlignment="1">
      <alignment vertical="top"/>
    </xf>
    <xf numFmtId="3" fontId="5" fillId="2" borderId="5" xfId="0" applyNumberFormat="1" applyFont="1" applyFill="1" applyBorder="1" applyAlignment="1">
      <alignment vertical="top"/>
    </xf>
    <xf numFmtId="3" fontId="5" fillId="2" borderId="6" xfId="0" applyNumberFormat="1" applyFont="1" applyFill="1" applyBorder="1" applyAlignment="1">
      <alignment vertical="top"/>
    </xf>
    <xf numFmtId="0" fontId="6" fillId="2" borderId="4" xfId="0" applyFont="1" applyFill="1" applyBorder="1" applyAlignment="1">
      <alignment horizontal="center" vertical="top"/>
    </xf>
    <xf numFmtId="0" fontId="6" fillId="3" borderId="4" xfId="0" applyFont="1" applyFill="1" applyBorder="1" applyAlignment="1">
      <alignment horizontal="center" vertical="top"/>
    </xf>
    <xf numFmtId="0" fontId="6" fillId="3" borderId="5" xfId="0" applyFont="1" applyFill="1" applyBorder="1" applyAlignment="1">
      <alignment horizontal="justify" wrapText="1"/>
    </xf>
    <xf numFmtId="3" fontId="7" fillId="0" borderId="54" xfId="0" applyNumberFormat="1" applyFont="1" applyBorder="1" applyAlignment="1">
      <alignment horizontal="right" vertical="top" wrapText="1"/>
    </xf>
    <xf numFmtId="0" fontId="24" fillId="0" borderId="0" xfId="0" applyFont="1" applyAlignment="1">
      <alignment vertical="top" wrapText="1"/>
    </xf>
    <xf numFmtId="0" fontId="6" fillId="3" borderId="67" xfId="0" applyFont="1" applyFill="1" applyBorder="1" applyAlignment="1">
      <alignment horizontal="center" vertical="top"/>
    </xf>
    <xf numFmtId="0" fontId="6" fillId="3" borderId="68" xfId="0" applyFont="1" applyFill="1" applyBorder="1" applyAlignment="1">
      <alignment horizontal="justify" wrapText="1"/>
    </xf>
    <xf numFmtId="0" fontId="6" fillId="3" borderId="5" xfId="0" applyFont="1" applyFill="1" applyBorder="1" applyAlignment="1">
      <alignment horizontal="center"/>
    </xf>
    <xf numFmtId="0" fontId="6" fillId="2" borderId="54" xfId="0" applyFont="1" applyFill="1" applyBorder="1">
      <alignment vertical="top"/>
    </xf>
    <xf numFmtId="3" fontId="6" fillId="2" borderId="54" xfId="0" applyNumberFormat="1" applyFont="1" applyFill="1" applyBorder="1" applyAlignment="1">
      <alignment vertical="top"/>
    </xf>
    <xf numFmtId="3" fontId="6" fillId="0" borderId="54" xfId="0" applyNumberFormat="1" applyFont="1" applyBorder="1">
      <alignment vertical="top"/>
    </xf>
    <xf numFmtId="0" fontId="6" fillId="3" borderId="25" xfId="0" applyFont="1" applyFill="1" applyBorder="1" applyAlignment="1">
      <alignment horizontal="center" vertical="top"/>
    </xf>
    <xf numFmtId="0" fontId="6" fillId="3" borderId="18" xfId="0" applyFont="1" applyFill="1" applyBorder="1" applyAlignment="1">
      <alignment horizontal="justify" wrapText="1"/>
    </xf>
    <xf numFmtId="3" fontId="6" fillId="2" borderId="51" xfId="0" applyNumberFormat="1" applyFont="1" applyFill="1" applyBorder="1">
      <alignment vertical="top"/>
    </xf>
    <xf numFmtId="0" fontId="16" fillId="2" borderId="0" xfId="0" applyFont="1" applyFill="1" applyBorder="1" applyAlignment="1">
      <alignment vertical="top" wrapText="1" readingOrder="1"/>
    </xf>
    <xf numFmtId="0" fontId="25" fillId="2" borderId="0" xfId="0" applyFont="1" applyFill="1" applyBorder="1" applyAlignment="1">
      <alignment vertical="top" wrapText="1" readingOrder="1"/>
    </xf>
    <xf numFmtId="3" fontId="7" fillId="3" borderId="82" xfId="0" applyNumberFormat="1" applyFont="1" applyFill="1" applyBorder="1" applyAlignment="1"/>
    <xf numFmtId="3" fontId="5" fillId="2" borderId="81" xfId="0" applyNumberFormat="1" applyFont="1" applyFill="1" applyBorder="1" applyAlignment="1">
      <alignment vertical="top" wrapText="1" readingOrder="1"/>
    </xf>
    <xf numFmtId="3" fontId="5" fillId="2" borderId="39" xfId="0" applyNumberFormat="1" applyFont="1" applyFill="1" applyBorder="1" applyAlignment="1">
      <alignment horizontal="center" vertical="top"/>
    </xf>
    <xf numFmtId="3" fontId="5" fillId="2" borderId="40" xfId="0" applyNumberFormat="1" applyFont="1" applyFill="1" applyBorder="1" applyAlignment="1">
      <alignment horizontal="center" vertical="top"/>
    </xf>
    <xf numFmtId="3" fontId="6" fillId="2" borderId="81" xfId="0" applyNumberFormat="1" applyFont="1" applyFill="1" applyBorder="1">
      <alignment vertical="top"/>
    </xf>
    <xf numFmtId="0" fontId="6" fillId="3" borderId="81" xfId="0" applyFont="1" applyFill="1" applyBorder="1" applyAlignment="1">
      <alignment vertical="top" wrapText="1"/>
    </xf>
    <xf numFmtId="3" fontId="4" fillId="0" borderId="71" xfId="0" applyNumberFormat="1" applyFont="1" applyBorder="1" applyAlignment="1"/>
    <xf numFmtId="1" fontId="6" fillId="2" borderId="39" xfId="0" applyNumberFormat="1" applyFont="1" applyFill="1" applyBorder="1" applyAlignment="1">
      <alignment horizontal="center" vertical="top"/>
    </xf>
    <xf numFmtId="0" fontId="6" fillId="3" borderId="81" xfId="0" applyFont="1" applyFill="1" applyBorder="1" applyAlignment="1">
      <alignment vertical="top"/>
    </xf>
    <xf numFmtId="0" fontId="6" fillId="3" borderId="59" xfId="0" applyFont="1" applyFill="1" applyBorder="1" applyAlignment="1">
      <alignment vertical="top" wrapText="1"/>
    </xf>
    <xf numFmtId="3" fontId="4" fillId="0" borderId="17" xfId="0" applyNumberFormat="1" applyFont="1" applyBorder="1" applyAlignment="1"/>
    <xf numFmtId="1" fontId="6" fillId="2" borderId="17" xfId="0" applyNumberFormat="1" applyFont="1" applyFill="1" applyBorder="1" applyAlignment="1">
      <alignment horizontal="center" vertical="top"/>
    </xf>
    <xf numFmtId="3" fontId="6" fillId="2" borderId="43" xfId="0" applyNumberFormat="1" applyFont="1" applyFill="1" applyBorder="1" applyAlignment="1">
      <alignment horizontal="center" vertical="top"/>
    </xf>
    <xf numFmtId="1" fontId="6" fillId="2" borderId="0" xfId="0" applyNumberFormat="1" applyFont="1" applyFill="1" applyBorder="1">
      <alignment vertical="top"/>
    </xf>
    <xf numFmtId="3" fontId="6" fillId="2" borderId="0" xfId="1" applyNumberFormat="1" applyFont="1" applyFill="1" applyBorder="1" applyAlignment="1">
      <alignment vertical="center" wrapText="1"/>
    </xf>
    <xf numFmtId="0" fontId="7" fillId="3" borderId="0" xfId="0" applyFont="1" applyFill="1" applyAlignment="1">
      <alignment horizontal="right"/>
    </xf>
    <xf numFmtId="2" fontId="11" fillId="6" borderId="0" xfId="0" applyNumberFormat="1" applyFont="1" applyFill="1" applyAlignment="1">
      <alignment horizontal="left" vertical="top" readingOrder="1"/>
    </xf>
    <xf numFmtId="2" fontId="5" fillId="6" borderId="0" xfId="0" applyNumberFormat="1" applyFont="1" applyFill="1" applyAlignment="1">
      <alignment horizontal="left" vertical="top" readingOrder="1"/>
    </xf>
    <xf numFmtId="0" fontId="5" fillId="6" borderId="0" xfId="0" applyFont="1" applyFill="1">
      <alignment vertical="top"/>
    </xf>
    <xf numFmtId="3" fontId="6" fillId="6" borderId="11" xfId="0" applyNumberFormat="1" applyFont="1" applyFill="1" applyBorder="1">
      <alignment vertical="top"/>
    </xf>
    <xf numFmtId="3" fontId="6" fillId="6" borderId="12" xfId="0" applyNumberFormat="1" applyFont="1" applyFill="1" applyBorder="1">
      <alignment vertical="top"/>
    </xf>
    <xf numFmtId="0" fontId="6" fillId="6" borderId="100" xfId="0" applyFont="1" applyFill="1" applyBorder="1" applyAlignment="1">
      <alignment vertical="top"/>
    </xf>
    <xf numFmtId="3" fontId="7" fillId="6" borderId="98" xfId="0" applyNumberFormat="1" applyFont="1" applyFill="1" applyBorder="1" applyAlignment="1"/>
    <xf numFmtId="0" fontId="17" fillId="2" borderId="0" xfId="0" applyFont="1" applyFill="1">
      <alignment vertical="top"/>
    </xf>
    <xf numFmtId="4" fontId="17" fillId="2" borderId="0" xfId="0" applyNumberFormat="1" applyFont="1" applyFill="1">
      <alignment vertical="top"/>
    </xf>
    <xf numFmtId="4" fontId="4" fillId="3" borderId="0" xfId="0" applyNumberFormat="1" applyFont="1" applyFill="1" applyAlignment="1"/>
    <xf numFmtId="0" fontId="6" fillId="3" borderId="100" xfId="0" applyFont="1" applyFill="1" applyBorder="1" applyAlignment="1">
      <alignment horizontal="left" vertical="top"/>
    </xf>
    <xf numFmtId="3" fontId="6" fillId="2" borderId="98" xfId="0" applyNumberFormat="1" applyFont="1" applyFill="1" applyBorder="1" applyAlignment="1">
      <alignment horizontal="right" vertical="top"/>
    </xf>
    <xf numFmtId="0" fontId="6" fillId="6" borderId="98" xfId="0" applyFont="1" applyFill="1" applyBorder="1" applyAlignment="1">
      <alignment vertical="top"/>
    </xf>
    <xf numFmtId="3" fontId="6" fillId="7" borderId="71" xfId="0" applyNumberFormat="1" applyFont="1" applyFill="1" applyBorder="1">
      <alignment vertical="top"/>
    </xf>
    <xf numFmtId="3" fontId="6" fillId="7" borderId="98" xfId="0" applyNumberFormat="1" applyFont="1" applyFill="1" applyBorder="1">
      <alignment vertical="top"/>
    </xf>
    <xf numFmtId="0" fontId="26" fillId="3" borderId="0" xfId="4" applyFill="1" applyProtection="1">
      <alignment vertical="top"/>
    </xf>
    <xf numFmtId="3" fontId="6" fillId="2" borderId="101" xfId="0" applyNumberFormat="1" applyFont="1" applyFill="1" applyBorder="1" applyAlignment="1">
      <alignment vertical="top"/>
    </xf>
    <xf numFmtId="165" fontId="6" fillId="2" borderId="101" xfId="0" applyNumberFormat="1" applyFont="1" applyFill="1" applyBorder="1" applyAlignment="1">
      <alignment horizontal="center" vertical="top"/>
    </xf>
    <xf numFmtId="3" fontId="6" fillId="2" borderId="59" xfId="0" applyNumberFormat="1" applyFont="1" applyFill="1" applyBorder="1" applyAlignment="1">
      <alignment vertical="top"/>
    </xf>
    <xf numFmtId="3" fontId="7" fillId="4" borderId="17" xfId="0" applyNumberFormat="1" applyFont="1" applyFill="1" applyBorder="1">
      <alignment vertical="top"/>
    </xf>
    <xf numFmtId="0" fontId="8" fillId="3" borderId="0" xfId="0" applyFont="1" applyFill="1" applyAlignment="1">
      <alignment horizontal="center"/>
    </xf>
    <xf numFmtId="0" fontId="6" fillId="3" borderId="94" xfId="0" applyFont="1" applyFill="1" applyBorder="1" applyAlignment="1"/>
    <xf numFmtId="0" fontId="7" fillId="0" borderId="94" xfId="0" applyFont="1" applyBorder="1" applyAlignment="1"/>
    <xf numFmtId="0" fontId="6" fillId="3" borderId="94" xfId="0" applyFont="1" applyFill="1" applyBorder="1" applyAlignment="1">
      <alignment wrapText="1"/>
    </xf>
    <xf numFmtId="0" fontId="6" fillId="3" borderId="0" xfId="0" applyFont="1" applyFill="1" applyBorder="1" applyAlignment="1">
      <alignment vertical="center"/>
    </xf>
    <xf numFmtId="3" fontId="6" fillId="7" borderId="54" xfId="0" applyNumberFormat="1" applyFont="1" applyFill="1" applyBorder="1" applyAlignment="1">
      <alignment horizontal="right"/>
    </xf>
    <xf numFmtId="3" fontId="6" fillId="7" borderId="62" xfId="0" applyNumberFormat="1" applyFont="1" applyFill="1" applyBorder="1" applyAlignment="1">
      <alignment horizontal="right"/>
    </xf>
    <xf numFmtId="165" fontId="6" fillId="2" borderId="59" xfId="0" applyNumberFormat="1" applyFont="1" applyFill="1" applyBorder="1" applyAlignment="1">
      <alignment horizontal="center" vertical="top"/>
    </xf>
    <xf numFmtId="3" fontId="7" fillId="0" borderId="42" xfId="0" applyNumberFormat="1" applyFont="1" applyBorder="1" applyAlignment="1"/>
    <xf numFmtId="165" fontId="6" fillId="2" borderId="102" xfId="0" applyNumberFormat="1" applyFont="1" applyFill="1" applyBorder="1" applyAlignment="1">
      <alignment horizontal="center" vertical="top"/>
    </xf>
    <xf numFmtId="3" fontId="6" fillId="2" borderId="42" xfId="0" applyNumberFormat="1" applyFont="1" applyFill="1" applyBorder="1" applyAlignment="1">
      <alignment horizontal="center" vertical="top"/>
    </xf>
    <xf numFmtId="3" fontId="6" fillId="2" borderId="42" xfId="0" applyNumberFormat="1" applyFont="1" applyFill="1" applyBorder="1" applyAlignment="1">
      <alignment horizontal="right" vertical="top"/>
    </xf>
    <xf numFmtId="3" fontId="7" fillId="0" borderId="42" xfId="0" applyNumberFormat="1" applyFont="1" applyBorder="1" applyAlignment="1">
      <alignment horizontal="right"/>
    </xf>
    <xf numFmtId="3" fontId="0" fillId="0" borderId="0" xfId="0" applyNumberFormat="1" applyAlignment="1"/>
    <xf numFmtId="0" fontId="26" fillId="3" borderId="0" xfId="4" applyFont="1" applyFill="1" applyProtection="1">
      <alignment vertical="top"/>
    </xf>
    <xf numFmtId="0" fontId="6" fillId="3" borderId="0" xfId="0" applyFont="1" applyFill="1" applyAlignment="1">
      <alignment horizontal="center"/>
    </xf>
    <xf numFmtId="0" fontId="8" fillId="3" borderId="6" xfId="0" applyFont="1" applyFill="1" applyBorder="1" applyAlignment="1">
      <alignment horizontal="center" vertical="center" wrapText="1"/>
    </xf>
    <xf numFmtId="3" fontId="8" fillId="3" borderId="6" xfId="0" applyNumberFormat="1" applyFont="1" applyFill="1" applyBorder="1" applyAlignment="1">
      <alignment horizontal="right"/>
    </xf>
    <xf numFmtId="3" fontId="8" fillId="3" borderId="97" xfId="0" applyNumberFormat="1" applyFont="1" applyFill="1" applyBorder="1" applyAlignment="1">
      <alignment horizontal="right"/>
    </xf>
    <xf numFmtId="3" fontId="7" fillId="3" borderId="42" xfId="0" applyNumberFormat="1" applyFont="1" applyFill="1" applyBorder="1" applyAlignment="1"/>
    <xf numFmtId="3" fontId="6" fillId="2" borderId="59" xfId="0" applyNumberFormat="1" applyFont="1" applyFill="1" applyBorder="1">
      <alignment vertical="top"/>
    </xf>
    <xf numFmtId="3" fontId="6" fillId="2" borderId="42" xfId="0" applyNumberFormat="1" applyFont="1" applyFill="1" applyBorder="1">
      <alignment vertical="top"/>
    </xf>
    <xf numFmtId="0" fontId="7" fillId="3" borderId="43" xfId="0" applyFont="1" applyFill="1" applyBorder="1" applyAlignment="1"/>
    <xf numFmtId="0" fontId="6" fillId="3" borderId="77" xfId="0" applyFont="1" applyFill="1" applyBorder="1" applyAlignment="1">
      <alignment horizontal="justify" wrapText="1"/>
    </xf>
    <xf numFmtId="0" fontId="6" fillId="3" borderId="77" xfId="0" applyFont="1" applyFill="1" applyBorder="1" applyAlignment="1">
      <alignment vertical="top"/>
    </xf>
    <xf numFmtId="3" fontId="7" fillId="0" borderId="77" xfId="0" applyNumberFormat="1" applyFont="1" applyBorder="1" applyAlignment="1"/>
    <xf numFmtId="3" fontId="7" fillId="0" borderId="105" xfId="0" applyNumberFormat="1" applyFont="1" applyBorder="1" applyAlignment="1"/>
    <xf numFmtId="0" fontId="6" fillId="3" borderId="94" xfId="0" applyFont="1" applyFill="1" applyBorder="1" applyAlignment="1">
      <alignment vertical="top" wrapText="1"/>
    </xf>
    <xf numFmtId="0" fontId="5" fillId="2" borderId="76" xfId="0" applyFont="1" applyFill="1" applyBorder="1" applyAlignment="1">
      <alignment horizontal="left" vertical="top"/>
    </xf>
    <xf numFmtId="0" fontId="5" fillId="3" borderId="77" xfId="0" applyFont="1" applyFill="1" applyBorder="1" applyAlignment="1">
      <alignment horizontal="left" vertical="top" wrapText="1"/>
    </xf>
    <xf numFmtId="3" fontId="5" fillId="7" borderId="77" xfId="0" applyNumberFormat="1" applyFont="1" applyFill="1" applyBorder="1" applyAlignment="1">
      <alignment horizontal="right"/>
    </xf>
    <xf numFmtId="3" fontId="5" fillId="7" borderId="105" xfId="0" applyNumberFormat="1" applyFont="1" applyFill="1" applyBorder="1" applyAlignment="1">
      <alignment horizontal="right"/>
    </xf>
    <xf numFmtId="0" fontId="6" fillId="3" borderId="94" xfId="0" applyFont="1" applyFill="1" applyBorder="1" applyAlignment="1">
      <alignment vertical="top"/>
    </xf>
    <xf numFmtId="0" fontId="5" fillId="3" borderId="77" xfId="0" applyFont="1" applyFill="1" applyBorder="1" applyAlignment="1">
      <alignment vertical="top" wrapText="1"/>
    </xf>
    <xf numFmtId="0" fontId="6" fillId="3" borderId="94" xfId="0" applyFont="1" applyFill="1" applyBorder="1" applyAlignment="1">
      <alignment horizontal="justify" vertical="top" wrapText="1"/>
    </xf>
    <xf numFmtId="3" fontId="6" fillId="3" borderId="94" xfId="0" applyNumberFormat="1" applyFont="1" applyFill="1" applyBorder="1" applyAlignment="1" applyProtection="1">
      <alignment horizontal="right" vertical="center" wrapText="1"/>
    </xf>
    <xf numFmtId="3" fontId="6" fillId="3" borderId="97" xfId="0" applyNumberFormat="1" applyFont="1" applyFill="1" applyBorder="1" applyAlignment="1" applyProtection="1">
      <alignment horizontal="right" vertical="center" wrapText="1"/>
    </xf>
    <xf numFmtId="0" fontId="6" fillId="3" borderId="94" xfId="0" applyFont="1" applyFill="1" applyBorder="1" applyAlignment="1">
      <alignment horizontal="justify" wrapText="1"/>
    </xf>
    <xf numFmtId="3" fontId="6" fillId="7" borderId="94" xfId="0" applyNumberFormat="1" applyFont="1" applyFill="1" applyBorder="1" applyAlignment="1">
      <alignment horizontal="right" vertical="top"/>
    </xf>
    <xf numFmtId="3" fontId="6" fillId="7" borderId="97" xfId="0" applyNumberFormat="1" applyFont="1" applyFill="1" applyBorder="1" applyAlignment="1">
      <alignment horizontal="right" vertical="top"/>
    </xf>
    <xf numFmtId="3" fontId="7" fillId="6" borderId="77" xfId="0" applyNumberFormat="1" applyFont="1" applyFill="1" applyBorder="1" applyAlignment="1"/>
    <xf numFmtId="3" fontId="7" fillId="6" borderId="105" xfId="0" applyNumberFormat="1" applyFont="1" applyFill="1" applyBorder="1" applyAlignment="1"/>
    <xf numFmtId="3" fontId="6" fillId="7" borderId="94" xfId="0" applyNumberFormat="1" applyFont="1" applyFill="1" applyBorder="1" applyAlignment="1">
      <alignment vertical="top"/>
    </xf>
    <xf numFmtId="3" fontId="6" fillId="7" borderId="97" xfId="0" applyNumberFormat="1" applyFont="1" applyFill="1" applyBorder="1" applyAlignment="1">
      <alignment vertical="top"/>
    </xf>
    <xf numFmtId="0" fontId="5" fillId="3" borderId="94" xfId="0" applyFont="1" applyFill="1" applyBorder="1" applyAlignment="1">
      <alignment vertical="top"/>
    </xf>
    <xf numFmtId="3" fontId="5" fillId="7" borderId="94" xfId="0" applyNumberFormat="1" applyFont="1" applyFill="1" applyBorder="1" applyAlignment="1">
      <alignment horizontal="right" vertical="top"/>
    </xf>
    <xf numFmtId="3" fontId="5" fillId="7" borderId="97" xfId="0" applyNumberFormat="1" applyFont="1" applyFill="1" applyBorder="1" applyAlignment="1">
      <alignment horizontal="right" vertical="top"/>
    </xf>
    <xf numFmtId="3" fontId="7" fillId="0" borderId="68" xfId="0" applyNumberFormat="1" applyFont="1" applyBorder="1" applyAlignment="1"/>
    <xf numFmtId="3" fontId="7" fillId="0" borderId="106" xfId="0" applyNumberFormat="1" applyFont="1" applyBorder="1" applyAlignment="1"/>
    <xf numFmtId="0" fontId="6" fillId="2" borderId="67" xfId="0" applyFont="1" applyFill="1" applyBorder="1" applyAlignment="1">
      <alignment vertical="top"/>
    </xf>
    <xf numFmtId="3" fontId="6" fillId="7" borderId="68" xfId="0" applyNumberFormat="1" applyFont="1" applyFill="1" applyBorder="1" applyAlignment="1">
      <alignment vertical="top"/>
    </xf>
    <xf numFmtId="3" fontId="6" fillId="7" borderId="106" xfId="0" applyNumberFormat="1" applyFont="1" applyFill="1" applyBorder="1" applyAlignment="1">
      <alignment vertical="top"/>
    </xf>
    <xf numFmtId="3" fontId="7" fillId="6" borderId="94" xfId="0" applyNumberFormat="1" applyFont="1" applyFill="1" applyBorder="1" applyAlignment="1"/>
    <xf numFmtId="3" fontId="6" fillId="2" borderId="98" xfId="0" applyNumberFormat="1" applyFont="1" applyFill="1" applyBorder="1">
      <alignment vertical="top"/>
    </xf>
    <xf numFmtId="3" fontId="6" fillId="2" borderId="69" xfId="0" applyNumberFormat="1" applyFont="1" applyFill="1" applyBorder="1">
      <alignment vertical="top"/>
    </xf>
    <xf numFmtId="3" fontId="6" fillId="2" borderId="70" xfId="0" applyNumberFormat="1" applyFont="1" applyFill="1" applyBorder="1">
      <alignment vertical="top"/>
    </xf>
    <xf numFmtId="0" fontId="6" fillId="3" borderId="66" xfId="0" applyFont="1" applyFill="1" applyBorder="1" applyAlignment="1">
      <alignment horizontal="center" vertical="top"/>
    </xf>
    <xf numFmtId="3" fontId="7" fillId="0" borderId="68" xfId="0" applyNumberFormat="1" applyFont="1" applyBorder="1" applyAlignment="1">
      <alignment horizontal="right" vertical="top" wrapText="1"/>
    </xf>
    <xf numFmtId="0" fontId="6" fillId="3" borderId="76" xfId="0" applyFont="1" applyFill="1" applyBorder="1" applyAlignment="1">
      <alignment horizontal="center" vertical="top"/>
    </xf>
    <xf numFmtId="3" fontId="6" fillId="2" borderId="77" xfId="0" applyNumberFormat="1" applyFont="1" applyFill="1" applyBorder="1">
      <alignment vertical="top"/>
    </xf>
    <xf numFmtId="0" fontId="6" fillId="3" borderId="104" xfId="0" applyFont="1" applyFill="1" applyBorder="1" applyAlignment="1">
      <alignment vertical="top"/>
    </xf>
    <xf numFmtId="0" fontId="6" fillId="3" borderId="96" xfId="0" applyFont="1" applyFill="1" applyBorder="1" applyAlignment="1">
      <alignment vertical="top"/>
    </xf>
    <xf numFmtId="3" fontId="7" fillId="0" borderId="96" xfId="0" applyNumberFormat="1" applyFont="1" applyBorder="1" applyAlignment="1">
      <alignment horizontal="right" wrapText="1"/>
    </xf>
    <xf numFmtId="3" fontId="7" fillId="0" borderId="72" xfId="0" applyNumberFormat="1" applyFont="1" applyBorder="1" applyAlignment="1">
      <alignment horizontal="right" wrapText="1"/>
    </xf>
    <xf numFmtId="3" fontId="6" fillId="7" borderId="64" xfId="0" applyNumberFormat="1" applyFont="1" applyFill="1" applyBorder="1" applyAlignment="1">
      <alignment horizontal="right" vertical="top"/>
    </xf>
    <xf numFmtId="3" fontId="6" fillId="7" borderId="65" xfId="0" applyNumberFormat="1" applyFont="1" applyFill="1" applyBorder="1" applyAlignment="1">
      <alignment horizontal="right" vertical="top"/>
    </xf>
    <xf numFmtId="0" fontId="6" fillId="3" borderId="78" xfId="0" applyFont="1" applyFill="1" applyBorder="1" applyAlignment="1">
      <alignment vertical="top"/>
    </xf>
    <xf numFmtId="3" fontId="6" fillId="7" borderId="79" xfId="0" applyNumberFormat="1" applyFont="1" applyFill="1" applyBorder="1" applyAlignment="1">
      <alignment horizontal="right" vertical="top"/>
    </xf>
    <xf numFmtId="3" fontId="7" fillId="0" borderId="107" xfId="0" applyNumberFormat="1" applyFont="1" applyBorder="1" applyAlignment="1"/>
    <xf numFmtId="3" fontId="7" fillId="0" borderId="65" xfId="0" applyNumberFormat="1" applyFont="1" applyBorder="1" applyAlignment="1"/>
    <xf numFmtId="0" fontId="6" fillId="3" borderId="64" xfId="0" applyFont="1" applyFill="1" applyBorder="1" applyAlignment="1">
      <alignment vertical="top" wrapText="1"/>
    </xf>
    <xf numFmtId="0" fontId="6" fillId="3" borderId="108" xfId="0" applyFont="1" applyFill="1" applyBorder="1" applyAlignment="1">
      <alignment vertical="top"/>
    </xf>
    <xf numFmtId="0" fontId="6" fillId="3" borderId="109" xfId="0" applyFont="1" applyFill="1" applyBorder="1" applyAlignment="1">
      <alignment vertical="top"/>
    </xf>
    <xf numFmtId="0" fontId="6" fillId="3" borderId="110" xfId="0" applyFont="1" applyFill="1" applyBorder="1" applyAlignment="1">
      <alignment vertical="top"/>
    </xf>
    <xf numFmtId="0" fontId="6" fillId="3" borderId="111" xfId="0" applyFont="1" applyFill="1" applyBorder="1" applyAlignment="1">
      <alignment vertical="top"/>
    </xf>
    <xf numFmtId="3" fontId="7" fillId="0" borderId="112" xfId="0" applyNumberFormat="1" applyFont="1" applyBorder="1" applyAlignment="1"/>
    <xf numFmtId="3" fontId="7" fillId="0" borderId="111" xfId="0" applyNumberFormat="1" applyFont="1" applyBorder="1" applyAlignment="1"/>
    <xf numFmtId="3" fontId="7" fillId="3" borderId="45" xfId="0" applyNumberFormat="1" applyFont="1" applyFill="1" applyBorder="1" applyAlignment="1"/>
    <xf numFmtId="0" fontId="6" fillId="6" borderId="109" xfId="0" applyFont="1" applyFill="1" applyBorder="1" applyAlignment="1">
      <alignment vertical="top"/>
    </xf>
    <xf numFmtId="3" fontId="7" fillId="6" borderId="45" xfId="0" applyNumberFormat="1" applyFont="1" applyFill="1" applyBorder="1" applyAlignment="1"/>
    <xf numFmtId="0" fontId="6" fillId="3" borderId="94" xfId="0" applyFont="1" applyFill="1" applyBorder="1" applyAlignment="1">
      <alignment horizontal="left" wrapText="1"/>
    </xf>
    <xf numFmtId="0" fontId="6" fillId="3" borderId="62" xfId="0" applyFont="1" applyFill="1" applyBorder="1" applyAlignment="1">
      <alignment horizontal="justify" vertical="justify" wrapText="1"/>
    </xf>
    <xf numFmtId="0" fontId="6" fillId="6" borderId="108" xfId="0" applyFont="1" applyFill="1" applyBorder="1" applyAlignment="1">
      <alignment vertical="top"/>
    </xf>
    <xf numFmtId="3" fontId="7" fillId="6" borderId="44" xfId="0" applyNumberFormat="1" applyFont="1" applyFill="1" applyBorder="1" applyAlignment="1"/>
    <xf numFmtId="0" fontId="6" fillId="6" borderId="110" xfId="0" applyFont="1" applyFill="1" applyBorder="1" applyAlignment="1">
      <alignment vertical="top"/>
    </xf>
    <xf numFmtId="0" fontId="6" fillId="6" borderId="111" xfId="0" applyFont="1" applyFill="1" applyBorder="1" applyAlignment="1">
      <alignment vertical="top"/>
    </xf>
    <xf numFmtId="3" fontId="7" fillId="6" borderId="112" xfId="0" applyNumberFormat="1" applyFont="1" applyFill="1" applyBorder="1" applyAlignment="1"/>
    <xf numFmtId="3" fontId="7" fillId="6" borderId="111" xfId="0" applyNumberFormat="1" applyFont="1" applyFill="1" applyBorder="1" applyAlignment="1"/>
    <xf numFmtId="3" fontId="7" fillId="6" borderId="69" xfId="0" applyNumberFormat="1" applyFont="1" applyFill="1" applyBorder="1" applyAlignment="1"/>
    <xf numFmtId="4" fontId="6" fillId="7" borderId="43" xfId="0" applyNumberFormat="1" applyFont="1" applyFill="1" applyBorder="1" applyAlignment="1">
      <alignment horizontal="right" vertical="top"/>
    </xf>
    <xf numFmtId="0" fontId="6" fillId="3" borderId="113" xfId="0" applyFont="1" applyFill="1" applyBorder="1" applyAlignment="1">
      <alignment horizontal="left" vertical="top"/>
    </xf>
    <xf numFmtId="3" fontId="7" fillId="3" borderId="96" xfId="0" applyNumberFormat="1" applyFont="1" applyFill="1" applyBorder="1" applyAlignment="1">
      <alignment horizontal="right"/>
    </xf>
    <xf numFmtId="3" fontId="7" fillId="3" borderId="40" xfId="0" applyNumberFormat="1" applyFont="1" applyFill="1" applyBorder="1" applyAlignment="1">
      <alignment horizontal="right"/>
    </xf>
    <xf numFmtId="0" fontId="6" fillId="3" borderId="109" xfId="0" applyFont="1" applyFill="1" applyBorder="1" applyAlignment="1">
      <alignment horizontal="left" vertical="top"/>
    </xf>
    <xf numFmtId="0" fontId="6" fillId="3" borderId="79" xfId="0" applyFont="1" applyFill="1" applyBorder="1" applyAlignment="1">
      <alignment vertical="top"/>
    </xf>
    <xf numFmtId="0" fontId="5" fillId="3" borderId="97" xfId="0" applyFont="1" applyFill="1" applyBorder="1" applyAlignment="1">
      <alignment vertical="top"/>
    </xf>
    <xf numFmtId="3" fontId="6" fillId="7" borderId="65" xfId="0" applyNumberFormat="1" applyFont="1" applyFill="1" applyBorder="1">
      <alignment vertical="top"/>
    </xf>
    <xf numFmtId="0" fontId="5" fillId="3" borderId="65" xfId="0" applyFont="1" applyFill="1" applyBorder="1" applyAlignment="1">
      <alignment vertical="top"/>
    </xf>
    <xf numFmtId="3" fontId="5" fillId="7" borderId="65" xfId="0" applyNumberFormat="1" applyFont="1" applyFill="1" applyBorder="1">
      <alignment vertical="top"/>
    </xf>
    <xf numFmtId="0" fontId="6" fillId="3" borderId="97" xfId="0" applyFont="1" applyFill="1" applyBorder="1" applyAlignment="1">
      <alignment vertical="top"/>
    </xf>
    <xf numFmtId="0" fontId="5" fillId="3" borderId="97" xfId="0" applyFont="1" applyFill="1" applyBorder="1" applyAlignment="1">
      <alignment horizontal="left" vertical="top"/>
    </xf>
    <xf numFmtId="0" fontId="6" fillId="3" borderId="113" xfId="0" applyFont="1" applyFill="1" applyBorder="1" applyAlignment="1">
      <alignment vertical="top"/>
    </xf>
    <xf numFmtId="0" fontId="6" fillId="3" borderId="114" xfId="0" applyFont="1" applyFill="1" applyBorder="1" applyAlignment="1">
      <alignment vertical="top"/>
    </xf>
    <xf numFmtId="3" fontId="6" fillId="7" borderId="114" xfId="0" applyNumberFormat="1" applyFont="1" applyFill="1" applyBorder="1">
      <alignment vertical="top"/>
    </xf>
    <xf numFmtId="3" fontId="6" fillId="7" borderId="115" xfId="0" applyNumberFormat="1" applyFont="1" applyFill="1" applyBorder="1">
      <alignment vertical="top"/>
    </xf>
    <xf numFmtId="3" fontId="7" fillId="0" borderId="114" xfId="0" applyNumberFormat="1" applyFont="1" applyBorder="1" applyAlignment="1"/>
    <xf numFmtId="3" fontId="7" fillId="0" borderId="115" xfId="0" applyNumberFormat="1" applyFont="1" applyBorder="1" applyAlignment="1"/>
    <xf numFmtId="0" fontId="6" fillId="3" borderId="44" xfId="0" applyFont="1" applyFill="1" applyBorder="1" applyAlignment="1">
      <alignment vertical="top"/>
    </xf>
    <xf numFmtId="3" fontId="7" fillId="0" borderId="6" xfId="0" applyNumberFormat="1" applyFont="1" applyBorder="1" applyAlignment="1"/>
    <xf numFmtId="0" fontId="6" fillId="3" borderId="6" xfId="0" applyFont="1" applyFill="1" applyBorder="1" applyAlignment="1">
      <alignment vertical="top"/>
    </xf>
    <xf numFmtId="3" fontId="6" fillId="7" borderId="6" xfId="0" applyNumberFormat="1" applyFont="1" applyFill="1" applyBorder="1">
      <alignment vertical="top"/>
    </xf>
    <xf numFmtId="0" fontId="6" fillId="3" borderId="6" xfId="0" applyFont="1" applyFill="1" applyBorder="1" applyAlignment="1">
      <alignment horizontal="left" vertical="top" wrapText="1"/>
    </xf>
    <xf numFmtId="3" fontId="7" fillId="0" borderId="6" xfId="0" applyNumberFormat="1" applyFont="1" applyBorder="1" applyAlignment="1">
      <alignment vertical="center"/>
    </xf>
    <xf numFmtId="0" fontId="5" fillId="3" borderId="6" xfId="0" applyFont="1" applyFill="1" applyBorder="1" applyAlignment="1">
      <alignment vertical="top"/>
    </xf>
    <xf numFmtId="3" fontId="5" fillId="7" borderId="6" xfId="0" applyNumberFormat="1" applyFont="1" applyFill="1" applyBorder="1">
      <alignment vertical="top"/>
    </xf>
    <xf numFmtId="0" fontId="6" fillId="3" borderId="98" xfId="0" applyFont="1" applyFill="1" applyBorder="1" applyAlignment="1">
      <alignment vertical="top"/>
    </xf>
    <xf numFmtId="3" fontId="7" fillId="0" borderId="70" xfId="0" applyNumberFormat="1" applyFont="1" applyBorder="1" applyAlignment="1"/>
    <xf numFmtId="0" fontId="6" fillId="3" borderId="116" xfId="0" applyFont="1" applyFill="1" applyBorder="1" applyAlignment="1">
      <alignment vertical="top"/>
    </xf>
    <xf numFmtId="0" fontId="6" fillId="3" borderId="117" xfId="0" applyFont="1" applyFill="1" applyBorder="1" applyAlignment="1">
      <alignment vertical="top"/>
    </xf>
    <xf numFmtId="0" fontId="6" fillId="6" borderId="113" xfId="0" applyFont="1" applyFill="1" applyBorder="1" applyAlignment="1">
      <alignment vertical="top"/>
    </xf>
    <xf numFmtId="3" fontId="6" fillId="7" borderId="98" xfId="0" applyNumberFormat="1" applyFont="1" applyFill="1" applyBorder="1" applyAlignment="1">
      <alignment horizontal="right" vertical="top"/>
    </xf>
    <xf numFmtId="0" fontId="0" fillId="0" borderId="59" xfId="0" applyBorder="1" applyAlignment="1"/>
    <xf numFmtId="3" fontId="7" fillId="0" borderId="63" xfId="0" applyNumberFormat="1" applyFont="1" applyBorder="1" applyAlignment="1"/>
    <xf numFmtId="3" fontId="6" fillId="2" borderId="118" xfId="0" applyNumberFormat="1" applyFont="1" applyFill="1" applyBorder="1" applyAlignment="1">
      <alignment vertical="top"/>
    </xf>
    <xf numFmtId="3" fontId="7" fillId="4" borderId="114" xfId="0" applyNumberFormat="1" applyFont="1" applyFill="1" applyBorder="1">
      <alignment vertical="top"/>
    </xf>
    <xf numFmtId="3" fontId="6" fillId="2" borderId="115" xfId="0" applyNumberFormat="1" applyFont="1" applyFill="1" applyBorder="1" applyAlignment="1">
      <alignment horizontal="center" vertical="top"/>
    </xf>
    <xf numFmtId="165" fontId="6" fillId="2" borderId="118" xfId="0" applyNumberFormat="1" applyFont="1" applyFill="1" applyBorder="1" applyAlignment="1">
      <alignment horizontal="center" vertical="top"/>
    </xf>
    <xf numFmtId="3" fontId="6" fillId="2" borderId="114" xfId="0" applyNumberFormat="1" applyFont="1" applyFill="1" applyBorder="1" applyAlignment="1">
      <alignment horizontal="center" vertical="top"/>
    </xf>
    <xf numFmtId="3" fontId="6" fillId="2" borderId="114" xfId="0" applyNumberFormat="1" applyFont="1" applyFill="1" applyBorder="1" applyAlignment="1">
      <alignment horizontal="right" vertical="top"/>
    </xf>
    <xf numFmtId="3" fontId="7" fillId="0" borderId="114" xfId="0" applyNumberFormat="1" applyFont="1" applyBorder="1" applyAlignment="1">
      <alignment horizontal="right"/>
    </xf>
    <xf numFmtId="3" fontId="8" fillId="3" borderId="119" xfId="0" applyNumberFormat="1" applyFont="1" applyFill="1" applyBorder="1" applyAlignment="1">
      <alignment horizontal="right"/>
    </xf>
    <xf numFmtId="3" fontId="17" fillId="2" borderId="39" xfId="0" applyNumberFormat="1" applyFont="1" applyFill="1" applyBorder="1">
      <alignment vertical="top"/>
    </xf>
    <xf numFmtId="3" fontId="7" fillId="3" borderId="120" xfId="0" applyNumberFormat="1" applyFont="1" applyFill="1" applyBorder="1" applyAlignment="1"/>
    <xf numFmtId="3" fontId="7" fillId="3" borderId="119" xfId="0" applyNumberFormat="1" applyFont="1" applyFill="1" applyBorder="1" applyAlignment="1"/>
    <xf numFmtId="3" fontId="7" fillId="0" borderId="120" xfId="0" applyNumberFormat="1" applyFont="1" applyBorder="1" applyAlignment="1"/>
    <xf numFmtId="3" fontId="8" fillId="3" borderId="119" xfId="0" applyNumberFormat="1" applyFont="1" applyFill="1" applyBorder="1" applyAlignment="1"/>
    <xf numFmtId="3" fontId="8" fillId="3" borderId="120" xfId="0" applyNumberFormat="1" applyFont="1" applyFill="1" applyBorder="1" applyAlignment="1">
      <alignment horizontal="right"/>
    </xf>
    <xf numFmtId="3" fontId="8" fillId="3" borderId="120" xfId="0" applyNumberFormat="1" applyFont="1" applyFill="1" applyBorder="1" applyAlignment="1"/>
    <xf numFmtId="3" fontId="8" fillId="0" borderId="120" xfId="0" applyNumberFormat="1" applyFont="1" applyBorder="1" applyAlignment="1"/>
    <xf numFmtId="0" fontId="19" fillId="3" borderId="0" xfId="0" applyFont="1" applyFill="1" applyAlignment="1">
      <alignment horizontal="center"/>
    </xf>
    <xf numFmtId="0" fontId="7" fillId="3" borderId="66" xfId="0" applyFont="1" applyFill="1" applyBorder="1" applyAlignment="1">
      <alignment horizontal="left"/>
    </xf>
    <xf numFmtId="3" fontId="8" fillId="0" borderId="119" xfId="0" applyNumberFormat="1" applyFont="1" applyBorder="1" applyAlignment="1"/>
    <xf numFmtId="3" fontId="5" fillId="7" borderId="119" xfId="0" applyNumberFormat="1" applyFont="1" applyFill="1" applyBorder="1" applyAlignment="1">
      <alignment horizontal="right" vertical="top"/>
    </xf>
    <xf numFmtId="1" fontId="20" fillId="2" borderId="118" xfId="0" applyNumberFormat="1" applyFont="1" applyFill="1" applyBorder="1">
      <alignment vertical="top"/>
    </xf>
    <xf numFmtId="3" fontId="20" fillId="2" borderId="114" xfId="0" applyNumberFormat="1" applyFont="1" applyFill="1" applyBorder="1" applyAlignment="1">
      <alignment horizontal="right" vertical="top"/>
    </xf>
    <xf numFmtId="3" fontId="8" fillId="3" borderId="115" xfId="0" applyNumberFormat="1" applyFont="1" applyFill="1" applyBorder="1" applyAlignment="1">
      <alignment horizontal="right"/>
    </xf>
    <xf numFmtId="4" fontId="7" fillId="6" borderId="115" xfId="0" applyNumberFormat="1" applyFont="1" applyFill="1" applyBorder="1" applyAlignment="1">
      <alignment horizontal="right"/>
    </xf>
    <xf numFmtId="1" fontId="20" fillId="2" borderId="59" xfId="0" applyNumberFormat="1" applyFont="1" applyFill="1" applyBorder="1">
      <alignment vertical="top"/>
    </xf>
    <xf numFmtId="3" fontId="20" fillId="2" borderId="42" xfId="0" applyNumberFormat="1" applyFont="1" applyFill="1" applyBorder="1" applyAlignment="1">
      <alignment horizontal="right" vertical="top"/>
    </xf>
    <xf numFmtId="3" fontId="8" fillId="3" borderId="43" xfId="0" applyNumberFormat="1" applyFont="1" applyFill="1" applyBorder="1" applyAlignment="1">
      <alignment horizontal="right"/>
    </xf>
    <xf numFmtId="3" fontId="4" fillId="3" borderId="0" xfId="0" applyNumberFormat="1" applyFont="1" applyFill="1" applyAlignment="1"/>
    <xf numFmtId="3" fontId="7" fillId="0" borderId="118" xfId="0" applyNumberFormat="1" applyFont="1" applyBorder="1" applyAlignment="1">
      <alignment horizontal="left"/>
    </xf>
    <xf numFmtId="3" fontId="6" fillId="2" borderId="114" xfId="0" applyNumberFormat="1" applyFont="1" applyFill="1" applyBorder="1">
      <alignment vertical="top"/>
    </xf>
    <xf numFmtId="3" fontId="7" fillId="6" borderId="114" xfId="0" applyNumberFormat="1" applyFont="1" applyFill="1" applyBorder="1" applyAlignment="1"/>
    <xf numFmtId="3" fontId="7" fillId="3" borderId="114" xfId="0" applyNumberFormat="1" applyFont="1" applyFill="1" applyBorder="1" applyAlignment="1"/>
    <xf numFmtId="3" fontId="7" fillId="3" borderId="115" xfId="0" applyNumberFormat="1" applyFont="1" applyFill="1" applyBorder="1" applyAlignment="1"/>
    <xf numFmtId="3" fontId="15" fillId="3" borderId="118" xfId="0" applyNumberFormat="1" applyFont="1" applyFill="1" applyBorder="1">
      <alignment vertical="top"/>
    </xf>
    <xf numFmtId="3" fontId="6" fillId="2" borderId="118" xfId="0" applyNumberFormat="1" applyFont="1" applyFill="1" applyBorder="1">
      <alignment vertical="top"/>
    </xf>
    <xf numFmtId="3" fontId="5" fillId="2" borderId="118" xfId="0" applyNumberFormat="1" applyFont="1" applyFill="1" applyBorder="1" applyAlignment="1">
      <alignment vertical="top" wrapText="1" readingOrder="1"/>
    </xf>
    <xf numFmtId="3" fontId="5" fillId="2" borderId="114" xfId="0" applyNumberFormat="1" applyFont="1" applyFill="1" applyBorder="1">
      <alignment vertical="top"/>
    </xf>
    <xf numFmtId="3" fontId="8" fillId="3" borderId="114" xfId="0" applyNumberFormat="1" applyFont="1" applyFill="1" applyBorder="1" applyAlignment="1"/>
    <xf numFmtId="3" fontId="8" fillId="3" borderId="115" xfId="0" applyNumberFormat="1" applyFont="1" applyFill="1" applyBorder="1" applyAlignment="1"/>
    <xf numFmtId="3" fontId="6" fillId="7" borderId="114" xfId="0" applyNumberFormat="1" applyFont="1" applyFill="1" applyBorder="1" applyAlignment="1">
      <alignment horizontal="right" vertical="top"/>
    </xf>
    <xf numFmtId="4" fontId="6" fillId="7" borderId="115" xfId="0" applyNumberFormat="1" applyFont="1" applyFill="1" applyBorder="1" applyAlignment="1">
      <alignment horizontal="right" vertical="top"/>
    </xf>
    <xf numFmtId="0" fontId="27" fillId="3" borderId="0" xfId="4" applyFont="1" applyFill="1" applyProtection="1">
      <alignment vertical="top"/>
    </xf>
    <xf numFmtId="3" fontId="7" fillId="0" borderId="121" xfId="0" applyNumberFormat="1" applyFont="1" applyBorder="1" applyAlignment="1"/>
    <xf numFmtId="3" fontId="7" fillId="0" borderId="122" xfId="0" applyNumberFormat="1" applyFont="1" applyBorder="1" applyAlignment="1"/>
    <xf numFmtId="3" fontId="7" fillId="3" borderId="121" xfId="0" applyNumberFormat="1" applyFont="1" applyFill="1" applyBorder="1" applyAlignment="1"/>
    <xf numFmtId="3" fontId="7" fillId="3" borderId="122" xfId="0" applyNumberFormat="1" applyFont="1" applyFill="1" applyBorder="1" applyAlignment="1"/>
    <xf numFmtId="3" fontId="6" fillId="2" borderId="121" xfId="0" applyNumberFormat="1" applyFont="1" applyFill="1" applyBorder="1">
      <alignment vertical="top"/>
    </xf>
    <xf numFmtId="3" fontId="6" fillId="2" borderId="122" xfId="0" applyNumberFormat="1" applyFont="1" applyFill="1" applyBorder="1">
      <alignment vertical="top"/>
    </xf>
    <xf numFmtId="3" fontId="7" fillId="3" borderId="0" xfId="0" applyNumberFormat="1" applyFont="1" applyFill="1" applyBorder="1" applyAlignment="1"/>
    <xf numFmtId="0" fontId="7" fillId="3" borderId="42" xfId="0" applyFont="1" applyFill="1" applyBorder="1" applyAlignment="1"/>
    <xf numFmtId="3" fontId="5" fillId="2" borderId="120" xfId="0" applyNumberFormat="1" applyFont="1" applyFill="1" applyBorder="1">
      <alignment vertical="top"/>
    </xf>
    <xf numFmtId="3" fontId="6" fillId="0" borderId="120" xfId="0" applyNumberFormat="1" applyFont="1" applyFill="1" applyBorder="1">
      <alignment vertical="top"/>
    </xf>
    <xf numFmtId="3" fontId="7" fillId="0" borderId="123" xfId="0" applyNumberFormat="1" applyFont="1" applyBorder="1" applyAlignment="1"/>
    <xf numFmtId="3" fontId="7" fillId="0" borderId="114" xfId="0" applyNumberFormat="1" applyFont="1" applyFill="1" applyBorder="1" applyAlignment="1"/>
    <xf numFmtId="3" fontId="6" fillId="0" borderId="114" xfId="0" applyNumberFormat="1" applyFont="1" applyFill="1" applyBorder="1">
      <alignment vertical="top"/>
    </xf>
    <xf numFmtId="0" fontId="7" fillId="3" borderId="115" xfId="0" applyFont="1" applyFill="1" applyBorder="1" applyAlignment="1"/>
    <xf numFmtId="0" fontId="6" fillId="2" borderId="114" xfId="0" applyFont="1" applyFill="1" applyBorder="1">
      <alignment vertical="top"/>
    </xf>
    <xf numFmtId="0" fontId="7" fillId="3" borderId="114" xfId="0" applyFont="1" applyFill="1" applyBorder="1" applyAlignment="1"/>
    <xf numFmtId="0" fontId="6" fillId="2" borderId="42" xfId="0" applyFont="1" applyFill="1" applyBorder="1">
      <alignment vertical="top"/>
    </xf>
    <xf numFmtId="3" fontId="6" fillId="2" borderId="115" xfId="0" applyNumberFormat="1" applyFont="1" applyFill="1" applyBorder="1">
      <alignment vertical="top"/>
    </xf>
    <xf numFmtId="0" fontId="7" fillId="0" borderId="123" xfId="0" applyFont="1" applyBorder="1" applyAlignment="1">
      <alignment horizontal="left"/>
    </xf>
    <xf numFmtId="0" fontId="7" fillId="0" borderId="59" xfId="0" applyFont="1" applyBorder="1" applyAlignment="1">
      <alignment horizontal="left"/>
    </xf>
    <xf numFmtId="0" fontId="7" fillId="0" borderId="103" xfId="0" applyFont="1" applyBorder="1" applyAlignment="1"/>
    <xf numFmtId="0" fontId="7" fillId="0" borderId="118" xfId="0" applyFont="1" applyBorder="1" applyAlignment="1"/>
    <xf numFmtId="0" fontId="7" fillId="0" borderId="118" xfId="0" applyFont="1" applyBorder="1" applyAlignment="1">
      <alignment horizontal="left"/>
    </xf>
    <xf numFmtId="0" fontId="13" fillId="3" borderId="0" xfId="2" applyFont="1" applyFill="1" applyAlignment="1">
      <alignment horizontal="center"/>
    </xf>
    <xf numFmtId="0" fontId="5" fillId="2" borderId="0" xfId="0" applyFont="1" applyFill="1" applyBorder="1" applyAlignment="1">
      <alignment horizontal="center" vertical="top"/>
    </xf>
    <xf numFmtId="0" fontId="8" fillId="3" borderId="0" xfId="2" applyFont="1" applyFill="1" applyBorder="1" applyAlignment="1">
      <alignment horizontal="center"/>
    </xf>
    <xf numFmtId="0" fontId="14" fillId="3" borderId="9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4" fillId="3" borderId="17" xfId="0" applyFont="1" applyFill="1" applyBorder="1" applyAlignment="1">
      <alignment horizontal="center" vertical="center" wrapText="1"/>
    </xf>
    <xf numFmtId="0" fontId="8" fillId="3" borderId="0" xfId="2" applyFont="1" applyFill="1" applyAlignment="1">
      <alignment horizontal="center"/>
    </xf>
    <xf numFmtId="0" fontId="16" fillId="2" borderId="0" xfId="0" applyFont="1" applyFill="1" applyBorder="1" applyAlignment="1">
      <alignment horizontal="left" vertical="top" wrapText="1" readingOrder="1"/>
    </xf>
    <xf numFmtId="0" fontId="13" fillId="3" borderId="0" xfId="0" applyFont="1" applyFill="1" applyAlignment="1">
      <alignment horizontal="center"/>
    </xf>
    <xf numFmtId="3" fontId="5" fillId="3" borderId="30" xfId="0" applyNumberFormat="1" applyFont="1" applyFill="1" applyBorder="1" applyAlignment="1">
      <alignment horizontal="center" vertical="center" wrapText="1"/>
    </xf>
    <xf numFmtId="3" fontId="5" fillId="3" borderId="31" xfId="0" applyNumberFormat="1" applyFont="1" applyFill="1" applyBorder="1" applyAlignment="1">
      <alignment horizontal="center" vertical="center" wrapText="1"/>
    </xf>
    <xf numFmtId="3" fontId="5" fillId="3" borderId="85" xfId="0" applyNumberFormat="1" applyFont="1" applyFill="1" applyBorder="1" applyAlignment="1">
      <alignment horizontal="center" vertical="center" wrapText="1"/>
    </xf>
    <xf numFmtId="3" fontId="5" fillId="3" borderId="20" xfId="0" applyNumberFormat="1" applyFont="1" applyFill="1" applyBorder="1" applyAlignment="1">
      <alignment horizontal="center" vertical="center" wrapText="1"/>
    </xf>
    <xf numFmtId="0" fontId="5" fillId="3" borderId="29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3" borderId="54" xfId="0" applyFont="1" applyFill="1" applyBorder="1" applyAlignment="1">
      <alignment wrapText="1"/>
    </xf>
    <xf numFmtId="0" fontId="6" fillId="3" borderId="54" xfId="0" applyFont="1" applyFill="1" applyBorder="1" applyAlignment="1">
      <alignment horizontal="justify" wrapText="1"/>
    </xf>
    <xf numFmtId="0" fontId="6" fillId="3" borderId="54" xfId="0" applyFont="1" applyFill="1" applyBorder="1" applyAlignment="1">
      <alignment horizontal="justify" vertical="top" wrapText="1"/>
    </xf>
    <xf numFmtId="0" fontId="6" fillId="3" borderId="94" xfId="0" applyFont="1" applyFill="1" applyBorder="1" applyAlignment="1">
      <alignment horizontal="justify" wrapText="1"/>
    </xf>
    <xf numFmtId="0" fontId="6" fillId="3" borderId="77" xfId="0" applyFont="1" applyFill="1" applyBorder="1" applyAlignment="1">
      <alignment horizontal="justify" wrapText="1"/>
    </xf>
    <xf numFmtId="3" fontId="8" fillId="3" borderId="9" xfId="0" applyNumberFormat="1" applyFont="1" applyFill="1" applyBorder="1" applyAlignment="1">
      <alignment horizontal="center" vertical="center" wrapText="1"/>
    </xf>
    <xf numFmtId="3" fontId="8" fillId="3" borderId="12" xfId="0" applyNumberFormat="1" applyFont="1" applyFill="1" applyBorder="1" applyAlignment="1">
      <alignment horizontal="center" vertical="center" wrapText="1"/>
    </xf>
    <xf numFmtId="3" fontId="8" fillId="3" borderId="33" xfId="0" applyNumberFormat="1" applyFont="1" applyFill="1" applyBorder="1" applyAlignment="1">
      <alignment horizontal="center" vertical="center" wrapText="1"/>
    </xf>
    <xf numFmtId="0" fontId="6" fillId="3" borderId="54" xfId="0" applyFont="1" applyFill="1" applyBorder="1" applyAlignment="1">
      <alignment horizontal="left" vertical="top" wrapText="1"/>
    </xf>
    <xf numFmtId="0" fontId="6" fillId="3" borderId="54" xfId="0" applyFont="1" applyFill="1" applyBorder="1" applyAlignment="1">
      <alignment horizontal="left" vertical="center" wrapText="1"/>
    </xf>
    <xf numFmtId="0" fontId="6" fillId="3" borderId="94" xfId="0" applyFont="1" applyFill="1" applyBorder="1" applyAlignment="1">
      <alignment horizontal="left" vertical="top" wrapText="1"/>
    </xf>
    <xf numFmtId="3" fontId="8" fillId="3" borderId="7" xfId="0" applyNumberFormat="1" applyFont="1" applyFill="1" applyBorder="1" applyAlignment="1">
      <alignment horizontal="center" vertical="center" wrapText="1"/>
    </xf>
    <xf numFmtId="3" fontId="8" fillId="3" borderId="11" xfId="0" applyNumberFormat="1" applyFont="1" applyFill="1" applyBorder="1" applyAlignment="1">
      <alignment horizontal="center" vertical="center" wrapText="1"/>
    </xf>
    <xf numFmtId="3" fontId="8" fillId="3" borderId="32" xfId="0" applyNumberFormat="1" applyFont="1" applyFill="1" applyBorder="1" applyAlignment="1">
      <alignment horizontal="center" vertical="center" wrapText="1"/>
    </xf>
    <xf numFmtId="0" fontId="6" fillId="3" borderId="54" xfId="0" applyFont="1" applyFill="1" applyBorder="1" applyAlignment="1">
      <alignment horizontal="left" wrapText="1"/>
    </xf>
    <xf numFmtId="0" fontId="8" fillId="3" borderId="0" xfId="0" applyFont="1" applyFill="1" applyBorder="1" applyAlignment="1">
      <alignment horizontal="center" vertical="top"/>
    </xf>
    <xf numFmtId="0" fontId="8" fillId="3" borderId="0" xfId="0" applyFont="1" applyFill="1" applyAlignment="1">
      <alignment horizontal="center"/>
    </xf>
    <xf numFmtId="0" fontId="8" fillId="3" borderId="8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top"/>
    </xf>
    <xf numFmtId="0" fontId="13" fillId="3" borderId="0" xfId="0" applyFont="1" applyFill="1" applyBorder="1" applyAlignment="1">
      <alignment horizontal="center"/>
    </xf>
    <xf numFmtId="0" fontId="8" fillId="3" borderId="29" xfId="0" applyFont="1" applyFill="1" applyBorder="1" applyAlignment="1">
      <alignment horizontal="center" vertical="center" wrapText="1" readingOrder="1"/>
    </xf>
    <xf numFmtId="0" fontId="5" fillId="2" borderId="29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readingOrder="1"/>
    </xf>
    <xf numFmtId="0" fontId="8" fillId="3" borderId="14" xfId="0" applyFont="1" applyFill="1" applyBorder="1" applyAlignment="1">
      <alignment horizontal="center" vertical="center" readingOrder="1"/>
    </xf>
    <xf numFmtId="0" fontId="8" fillId="3" borderId="20" xfId="0" applyFont="1" applyFill="1" applyBorder="1" applyAlignment="1">
      <alignment horizontal="center" vertical="center" readingOrder="1"/>
    </xf>
    <xf numFmtId="0" fontId="8" fillId="3" borderId="25" xfId="0" applyFont="1" applyFill="1" applyBorder="1" applyAlignment="1">
      <alignment horizontal="center" vertical="center" readingOrder="1"/>
    </xf>
    <xf numFmtId="0" fontId="8" fillId="3" borderId="30" xfId="0" applyFont="1" applyFill="1" applyBorder="1" applyAlignment="1">
      <alignment horizontal="center" vertical="center" wrapText="1" readingOrder="1"/>
    </xf>
    <xf numFmtId="0" fontId="5" fillId="2" borderId="31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 readingOrder="1"/>
    </xf>
    <xf numFmtId="0" fontId="7" fillId="0" borderId="18" xfId="0" applyFont="1" applyBorder="1" applyAlignment="1"/>
    <xf numFmtId="0" fontId="8" fillId="3" borderId="16" xfId="0" applyFont="1" applyFill="1" applyBorder="1" applyAlignment="1">
      <alignment horizontal="center" vertical="center" wrapText="1" readingOrder="1"/>
    </xf>
    <xf numFmtId="0" fontId="8" fillId="3" borderId="20" xfId="0" applyFont="1" applyFill="1" applyBorder="1" applyAlignment="1">
      <alignment horizontal="center" vertical="center" wrapText="1" readingOrder="1"/>
    </xf>
    <xf numFmtId="0" fontId="5" fillId="3" borderId="30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 wrapText="1"/>
    </xf>
    <xf numFmtId="0" fontId="5" fillId="3" borderId="31" xfId="0" applyFont="1" applyFill="1" applyBorder="1" applyAlignment="1">
      <alignment horizontal="center" vertical="center" wrapText="1"/>
    </xf>
    <xf numFmtId="0" fontId="6" fillId="2" borderId="31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3" fontId="5" fillId="3" borderId="7" xfId="0" applyNumberFormat="1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3" fontId="5" fillId="2" borderId="32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33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34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62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54" xfId="0" applyFont="1" applyFill="1" applyBorder="1" applyAlignment="1">
      <alignment horizontal="center" vertical="center" wrapText="1"/>
    </xf>
    <xf numFmtId="1" fontId="20" fillId="3" borderId="14" xfId="0" applyNumberFormat="1" applyFont="1" applyFill="1" applyBorder="1" applyAlignment="1">
      <alignment horizontal="center" vertical="center" wrapText="1"/>
    </xf>
    <xf numFmtId="1" fontId="20" fillId="3" borderId="4" xfId="0" applyNumberFormat="1" applyFont="1" applyFill="1" applyBorder="1" applyAlignment="1">
      <alignment horizontal="center" vertical="center" wrapText="1"/>
    </xf>
    <xf numFmtId="1" fontId="20" fillId="3" borderId="50" xfId="0" applyNumberFormat="1" applyFont="1" applyFill="1" applyBorder="1" applyAlignment="1">
      <alignment horizontal="center" vertical="center" wrapText="1"/>
    </xf>
    <xf numFmtId="0" fontId="20" fillId="3" borderId="16" xfId="0" applyFont="1" applyFill="1" applyBorder="1" applyAlignment="1">
      <alignment horizontal="center" vertical="center" wrapText="1" shrinkToFit="1"/>
    </xf>
    <xf numFmtId="0" fontId="4" fillId="3" borderId="26" xfId="0" applyFont="1" applyFill="1" applyBorder="1" applyAlignment="1">
      <alignment horizontal="center" vertical="center" wrapText="1" shrinkToFit="1"/>
    </xf>
    <xf numFmtId="0" fontId="4" fillId="3" borderId="52" xfId="0" applyFont="1" applyFill="1" applyBorder="1" applyAlignment="1">
      <alignment horizontal="center" vertical="center" wrapText="1" shrinkToFit="1"/>
    </xf>
    <xf numFmtId="0" fontId="4" fillId="3" borderId="53" xfId="0" applyFont="1" applyFill="1" applyBorder="1" applyAlignment="1">
      <alignment horizontal="center" vertical="center" wrapText="1" shrinkToFit="1"/>
    </xf>
    <xf numFmtId="0" fontId="19" fillId="3" borderId="15" xfId="0" applyFont="1" applyFill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/>
    </xf>
    <xf numFmtId="0" fontId="19" fillId="3" borderId="51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52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top"/>
    </xf>
    <xf numFmtId="0" fontId="19" fillId="3" borderId="0" xfId="0" applyFont="1" applyFill="1" applyAlignment="1">
      <alignment horizontal="center"/>
    </xf>
    <xf numFmtId="0" fontId="5" fillId="2" borderId="1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6" fillId="3" borderId="79" xfId="0" applyFont="1" applyFill="1" applyBorder="1" applyAlignment="1">
      <alignment horizontal="justify" vertical="justify" wrapText="1"/>
    </xf>
    <xf numFmtId="0" fontId="6" fillId="3" borderId="54" xfId="0" applyFont="1" applyFill="1" applyBorder="1" applyAlignment="1">
      <alignment horizontal="justify" vertical="justify" wrapText="1"/>
    </xf>
    <xf numFmtId="0" fontId="5" fillId="2" borderId="25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right" vertical="center" wrapText="1"/>
    </xf>
    <xf numFmtId="0" fontId="7" fillId="3" borderId="26" xfId="0" applyFont="1" applyFill="1" applyBorder="1" applyAlignment="1">
      <alignment horizontal="right" vertical="center" wrapText="1"/>
    </xf>
    <xf numFmtId="0" fontId="7" fillId="3" borderId="6" xfId="0" applyFont="1" applyFill="1" applyBorder="1" applyAlignment="1">
      <alignment horizontal="right" vertical="center" wrapText="1"/>
    </xf>
    <xf numFmtId="0" fontId="7" fillId="3" borderId="0" xfId="0" applyFont="1" applyFill="1" applyAlignment="1">
      <alignment horizontal="right" vertical="center" wrapText="1"/>
    </xf>
    <xf numFmtId="0" fontId="5" fillId="2" borderId="15" xfId="0" applyFont="1" applyFill="1" applyBorder="1" applyAlignment="1">
      <alignment horizontal="right" vertical="center" wrapText="1"/>
    </xf>
    <xf numFmtId="0" fontId="7" fillId="3" borderId="18" xfId="0" applyFont="1" applyFill="1" applyBorder="1" applyAlignment="1">
      <alignment horizontal="right" vertical="center" wrapText="1"/>
    </xf>
    <xf numFmtId="0" fontId="7" fillId="3" borderId="20" xfId="0" applyFont="1" applyFill="1" applyBorder="1" applyAlignment="1">
      <alignment horizontal="right" vertical="center" wrapText="1"/>
    </xf>
    <xf numFmtId="0" fontId="6" fillId="3" borderId="5" xfId="0" applyFont="1" applyFill="1" applyBorder="1" applyAlignment="1">
      <alignment horizontal="justify" vertical="justify" wrapText="1"/>
    </xf>
    <xf numFmtId="2" fontId="6" fillId="3" borderId="5" xfId="0" applyNumberFormat="1" applyFont="1" applyFill="1" applyBorder="1" applyAlignment="1">
      <alignment horizontal="justify" vertical="justify" wrapText="1"/>
    </xf>
    <xf numFmtId="0" fontId="7" fillId="0" borderId="5" xfId="0" applyFont="1" applyBorder="1" applyAlignment="1">
      <alignment horizontal="justify" vertical="justify" wrapText="1"/>
    </xf>
    <xf numFmtId="0" fontId="6" fillId="3" borderId="94" xfId="0" applyFont="1" applyFill="1" applyBorder="1" applyAlignment="1">
      <alignment horizontal="left" wrapText="1"/>
    </xf>
    <xf numFmtId="0" fontId="6" fillId="3" borderId="5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6" fillId="3" borderId="64" xfId="0" applyFont="1" applyFill="1" applyBorder="1" applyAlignment="1">
      <alignment horizontal="justify" vertical="justify" wrapText="1"/>
    </xf>
    <xf numFmtId="0" fontId="7" fillId="0" borderId="11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5" fillId="3" borderId="36" xfId="0" applyFont="1" applyFill="1" applyBorder="1" applyAlignment="1">
      <alignment horizontal="center" vertical="center" wrapText="1"/>
    </xf>
    <xf numFmtId="0" fontId="5" fillId="3" borderId="37" xfId="0" applyFont="1" applyFill="1" applyBorder="1" applyAlignment="1">
      <alignment horizontal="center" vertical="center" wrapText="1"/>
    </xf>
    <xf numFmtId="3" fontId="5" fillId="3" borderId="11" xfId="0" applyNumberFormat="1" applyFont="1" applyFill="1" applyBorder="1" applyAlignment="1">
      <alignment horizontal="center" vertical="center" wrapText="1"/>
    </xf>
    <xf numFmtId="3" fontId="5" fillId="3" borderId="17" xfId="0" applyNumberFormat="1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82" xfId="0" applyFont="1" applyFill="1" applyBorder="1" applyAlignment="1">
      <alignment horizontal="center" vertical="center" wrapText="1"/>
    </xf>
    <xf numFmtId="0" fontId="5" fillId="3" borderId="89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71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top"/>
    </xf>
    <xf numFmtId="0" fontId="8" fillId="6" borderId="0" xfId="0" applyFont="1" applyFill="1" applyBorder="1" applyAlignment="1">
      <alignment horizontal="center" vertical="top"/>
    </xf>
    <xf numFmtId="0" fontId="5" fillId="6" borderId="8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 wrapText="1"/>
    </xf>
    <xf numFmtId="0" fontId="5" fillId="6" borderId="36" xfId="0" applyFont="1" applyFill="1" applyBorder="1" applyAlignment="1">
      <alignment horizontal="center" vertical="center" wrapText="1"/>
    </xf>
    <xf numFmtId="0" fontId="5" fillId="6" borderId="37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3" fontId="8" fillId="3" borderId="86" xfId="3" applyNumberFormat="1" applyFont="1" applyFill="1" applyBorder="1" applyAlignment="1">
      <alignment horizontal="center" vertical="center" wrapText="1" readingOrder="1"/>
    </xf>
    <xf numFmtId="3" fontId="5" fillId="4" borderId="54" xfId="0" applyNumberFormat="1" applyFont="1" applyFill="1" applyBorder="1" applyAlignment="1">
      <alignment horizontal="center" vertical="center" wrapText="1"/>
    </xf>
    <xf numFmtId="3" fontId="8" fillId="3" borderId="85" xfId="3" applyNumberFormat="1" applyFont="1" applyFill="1" applyBorder="1" applyAlignment="1">
      <alignment horizontal="center" vertical="center" wrapText="1" readingOrder="1"/>
    </xf>
    <xf numFmtId="3" fontId="5" fillId="4" borderId="62" xfId="0" applyNumberFormat="1" applyFont="1" applyFill="1" applyBorder="1" applyAlignment="1">
      <alignment horizontal="center" vertical="center" wrapText="1"/>
    </xf>
    <xf numFmtId="167" fontId="5" fillId="2" borderId="0" xfId="0" applyNumberFormat="1" applyFont="1" applyFill="1" applyBorder="1" applyAlignment="1">
      <alignment horizontal="center" vertical="top"/>
    </xf>
    <xf numFmtId="167" fontId="8" fillId="3" borderId="14" xfId="0" applyNumberFormat="1" applyFont="1" applyFill="1" applyBorder="1" applyAlignment="1">
      <alignment horizontal="center" vertical="center" wrapText="1" readingOrder="1"/>
    </xf>
    <xf numFmtId="167" fontId="8" fillId="3" borderId="4" xfId="0" applyNumberFormat="1" applyFont="1" applyFill="1" applyBorder="1" applyAlignment="1">
      <alignment horizontal="center" vertical="center" wrapText="1" readingOrder="1"/>
    </xf>
    <xf numFmtId="167" fontId="8" fillId="3" borderId="66" xfId="0" applyNumberFormat="1" applyFont="1" applyFill="1" applyBorder="1" applyAlignment="1">
      <alignment horizontal="center" vertical="center" wrapText="1" readingOrder="1"/>
    </xf>
    <xf numFmtId="167" fontId="8" fillId="3" borderId="15" xfId="0" applyNumberFormat="1" applyFont="1" applyFill="1" applyBorder="1" applyAlignment="1">
      <alignment horizontal="center" vertical="center" wrapText="1" readingOrder="1"/>
    </xf>
    <xf numFmtId="167" fontId="8" fillId="3" borderId="5" xfId="0" applyNumberFormat="1" applyFont="1" applyFill="1" applyBorder="1" applyAlignment="1">
      <alignment horizontal="center" vertical="center" wrapText="1" readingOrder="1"/>
    </xf>
    <xf numFmtId="167" fontId="8" fillId="3" borderId="54" xfId="0" applyNumberFormat="1" applyFont="1" applyFill="1" applyBorder="1" applyAlignment="1">
      <alignment horizontal="center" vertical="center" wrapText="1" readingOrder="1"/>
    </xf>
    <xf numFmtId="167" fontId="8" fillId="3" borderId="16" xfId="0" applyNumberFormat="1" applyFont="1" applyFill="1" applyBorder="1" applyAlignment="1">
      <alignment horizontal="center" vertical="center" wrapText="1" readingOrder="1"/>
    </xf>
    <xf numFmtId="167" fontId="8" fillId="3" borderId="6" xfId="0" applyNumberFormat="1" applyFont="1" applyFill="1" applyBorder="1" applyAlignment="1">
      <alignment horizontal="center" vertical="center" wrapText="1" readingOrder="1"/>
    </xf>
    <xf numFmtId="167" fontId="8" fillId="3" borderId="62" xfId="0" applyNumberFormat="1" applyFont="1" applyFill="1" applyBorder="1" applyAlignment="1">
      <alignment horizontal="center" vertical="center" wrapText="1" readingOrder="1"/>
    </xf>
    <xf numFmtId="0" fontId="20" fillId="2" borderId="26" xfId="0" applyFont="1" applyFill="1" applyBorder="1" applyAlignment="1">
      <alignment horizontal="center" vertical="center" wrapText="1"/>
    </xf>
    <xf numFmtId="0" fontId="20" fillId="2" borderId="0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/>
    </xf>
    <xf numFmtId="0" fontId="20" fillId="2" borderId="25" xfId="0" applyFont="1" applyFill="1" applyBorder="1" applyAlignment="1">
      <alignment horizontal="center" vertical="center" wrapText="1"/>
    </xf>
    <xf numFmtId="0" fontId="20" fillId="2" borderId="9" xfId="0" applyFont="1" applyFill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20" fillId="2" borderId="0" xfId="0" applyFont="1" applyFill="1" applyBorder="1" applyAlignment="1">
      <alignment horizontal="center" vertical="top"/>
    </xf>
    <xf numFmtId="0" fontId="4" fillId="3" borderId="0" xfId="0" applyFont="1" applyFill="1" applyBorder="1" applyAlignment="1"/>
    <xf numFmtId="0" fontId="7" fillId="0" borderId="48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5" fillId="2" borderId="46" xfId="0" applyFont="1" applyFill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top"/>
    </xf>
    <xf numFmtId="0" fontId="5" fillId="2" borderId="50" xfId="0" applyFont="1" applyFill="1" applyBorder="1" applyAlignment="1">
      <alignment horizontal="center" vertical="center" wrapText="1"/>
    </xf>
    <xf numFmtId="0" fontId="5" fillId="2" borderId="5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justify" vertical="justify" wrapText="1"/>
    </xf>
    <xf numFmtId="0" fontId="6" fillId="3" borderId="62" xfId="0" applyFont="1" applyFill="1" applyBorder="1" applyAlignment="1">
      <alignment horizontal="justify" vertical="top" wrapText="1"/>
    </xf>
    <xf numFmtId="0" fontId="6" fillId="3" borderId="62" xfId="0" applyFont="1" applyFill="1" applyBorder="1" applyAlignment="1">
      <alignment horizontal="left" vertical="top" wrapText="1"/>
    </xf>
    <xf numFmtId="0" fontId="6" fillId="3" borderId="62" xfId="0" applyFont="1" applyFill="1" applyBorder="1" applyAlignment="1">
      <alignment horizontal="justify" wrapText="1"/>
    </xf>
    <xf numFmtId="0" fontId="7" fillId="0" borderId="62" xfId="0" applyFont="1" applyBorder="1" applyAlignment="1">
      <alignment horizontal="justify" wrapText="1"/>
    </xf>
    <xf numFmtId="0" fontId="6" fillId="3" borderId="62" xfId="0" applyFont="1" applyFill="1" applyBorder="1" applyAlignment="1">
      <alignment horizontal="justify" vertical="justify" wrapText="1"/>
    </xf>
    <xf numFmtId="0" fontId="7" fillId="0" borderId="62" xfId="0" applyFont="1" applyBorder="1" applyAlignment="1">
      <alignment wrapText="1"/>
    </xf>
    <xf numFmtId="0" fontId="6" fillId="3" borderId="114" xfId="0" applyFont="1" applyFill="1" applyBorder="1" applyAlignment="1">
      <alignment horizontal="justify" wrapText="1"/>
    </xf>
    <xf numFmtId="0" fontId="6" fillId="3" borderId="97" xfId="0" applyFont="1" applyFill="1" applyBorder="1" applyAlignment="1">
      <alignment horizontal="justify" vertical="justify" wrapText="1"/>
    </xf>
    <xf numFmtId="0" fontId="6" fillId="3" borderId="65" xfId="0" applyFont="1" applyFill="1" applyBorder="1" applyAlignment="1">
      <alignment horizontal="justify" vertical="justify" wrapText="1"/>
    </xf>
    <xf numFmtId="0" fontId="6" fillId="3" borderId="94" xfId="0" applyFont="1" applyFill="1" applyBorder="1" applyAlignment="1">
      <alignment horizontal="justify" vertical="justify" wrapText="1"/>
    </xf>
    <xf numFmtId="2" fontId="6" fillId="3" borderId="62" xfId="0" applyNumberFormat="1" applyFont="1" applyFill="1" applyBorder="1" applyAlignment="1">
      <alignment horizontal="justify" vertical="justify" wrapText="1"/>
    </xf>
    <xf numFmtId="0" fontId="6" fillId="3" borderId="97" xfId="0" applyFont="1" applyFill="1" applyBorder="1" applyAlignment="1">
      <alignment horizontal="justify" vertical="top" wrapText="1"/>
    </xf>
    <xf numFmtId="0" fontId="6" fillId="3" borderId="65" xfId="0" applyFont="1" applyFill="1" applyBorder="1" applyAlignment="1">
      <alignment horizontal="justify" vertical="top" wrapText="1"/>
    </xf>
    <xf numFmtId="0" fontId="6" fillId="3" borderId="97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justify" vertical="top" wrapText="1"/>
    </xf>
    <xf numFmtId="0" fontId="6" fillId="3" borderId="40" xfId="0" applyFont="1" applyFill="1" applyBorder="1" applyAlignment="1">
      <alignment horizontal="justify" vertical="justify" wrapText="1"/>
    </xf>
    <xf numFmtId="0" fontId="5" fillId="2" borderId="38" xfId="0" applyFont="1" applyFill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5" fillId="3" borderId="90" xfId="0" applyFont="1" applyFill="1" applyBorder="1" applyAlignment="1">
      <alignment horizontal="center" vertical="center" wrapText="1"/>
    </xf>
    <xf numFmtId="0" fontId="5" fillId="3" borderId="39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top"/>
    </xf>
    <xf numFmtId="0" fontId="5" fillId="7" borderId="38" xfId="0" applyFont="1" applyFill="1" applyBorder="1" applyAlignment="1">
      <alignment horizontal="center" vertical="center" wrapText="1"/>
    </xf>
    <xf numFmtId="0" fontId="7" fillId="6" borderId="38" xfId="0" applyFont="1" applyFill="1" applyBorder="1" applyAlignment="1">
      <alignment horizontal="center" vertical="center" wrapText="1"/>
    </xf>
    <xf numFmtId="0" fontId="7" fillId="6" borderId="27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19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top" wrapText="1"/>
    </xf>
    <xf numFmtId="0" fontId="5" fillId="2" borderId="0" xfId="0" applyFont="1" applyFill="1" applyBorder="1" applyAlignment="1">
      <alignment horizontal="center" vertical="top" wrapText="1" readingOrder="1"/>
    </xf>
    <xf numFmtId="0" fontId="5" fillId="2" borderId="5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 readingOrder="1"/>
    </xf>
    <xf numFmtId="0" fontId="5" fillId="2" borderId="46" xfId="0" applyFont="1" applyFill="1" applyBorder="1" applyAlignment="1">
      <alignment horizontal="center" vertical="center" wrapText="1" readingOrder="1"/>
    </xf>
    <xf numFmtId="0" fontId="5" fillId="2" borderId="50" xfId="0" applyFont="1" applyFill="1" applyBorder="1" applyAlignment="1">
      <alignment horizontal="center" vertical="center" wrapText="1" readingOrder="1"/>
    </xf>
  </cellXfs>
  <cellStyles count="5">
    <cellStyle name="Hipervínculo" xfId="4" builtinId="8"/>
    <cellStyle name="Millares" xfId="1" builtinId="3"/>
    <cellStyle name="Normal" xfId="0" builtinId="0"/>
    <cellStyle name="Normal_CUAD01" xfId="2"/>
    <cellStyle name="Porcentual_C13" xfId="3"/>
  </cellStyles>
  <dxfs count="0"/>
  <tableStyles count="0" defaultTableStyle="TableStyleMedium9" defaultPivotStyle="PivotStyleLight16"/>
  <colors>
    <mruColors>
      <color rgb="FFD351CD"/>
      <color rgb="FFFF99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153025731596634"/>
          <c:y val="2.8252405949256338E-2"/>
          <c:w val="0.85194691785022203"/>
          <c:h val="0.6632897334114249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'C1-G1'!$C$9:$C$12</c:f>
              <c:strCache>
                <c:ptCount val="1"/>
                <c:pt idx="0">
                  <c:v>Exportación  FOB                   </c:v>
                </c:pt>
              </c:strCache>
            </c:strRef>
          </c:tx>
          <c:invertIfNegative val="0"/>
          <c:cat>
            <c:numRef>
              <c:f>'C1-G1'!$A$21:$A$31</c:f>
              <c:numCache>
                <c:formatCode>#,##0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'C1-G1'!$C$21:$C$31</c:f>
              <c:numCache>
                <c:formatCode>#,##0</c:formatCode>
                <c:ptCount val="11"/>
                <c:pt idx="0">
                  <c:v>7217321978</c:v>
                </c:pt>
                <c:pt idx="1">
                  <c:v>8466021033</c:v>
                </c:pt>
                <c:pt idx="2">
                  <c:v>10401044841</c:v>
                </c:pt>
                <c:pt idx="3">
                  <c:v>9977639158</c:v>
                </c:pt>
                <c:pt idx="4">
                  <c:v>10030111876</c:v>
                </c:pt>
                <c:pt idx="5">
                  <c:v>10805525369</c:v>
                </c:pt>
                <c:pt idx="6">
                  <c:v>10677394472</c:v>
                </c:pt>
                <c:pt idx="7">
                  <c:v>10450042654</c:v>
                </c:pt>
                <c:pt idx="8">
                  <c:v>10982528036</c:v>
                </c:pt>
                <c:pt idx="9">
                  <c:v>10969532429</c:v>
                </c:pt>
                <c:pt idx="10">
                  <c:v>11169696314</c:v>
                </c:pt>
              </c:numCache>
            </c:numRef>
          </c:val>
        </c:ser>
        <c:ser>
          <c:idx val="1"/>
          <c:order val="1"/>
          <c:tx>
            <c:strRef>
              <c:f>'C1-G1'!$D$9:$D$12</c:f>
              <c:strCache>
                <c:ptCount val="1"/>
                <c:pt idx="0">
                  <c:v>Importación  CIF                   </c:v>
                </c:pt>
              </c:strCache>
            </c:strRef>
          </c:tx>
          <c:invertIfNegative val="0"/>
          <c:cat>
            <c:numRef>
              <c:f>'C1-G1'!$A$21:$A$31</c:f>
              <c:numCache>
                <c:formatCode>#,##0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'C1-G1'!$D$21:$D$31</c:f>
              <c:numCache>
                <c:formatCode>#,##0</c:formatCode>
                <c:ptCount val="11"/>
                <c:pt idx="0">
                  <c:v>11526518347</c:v>
                </c:pt>
                <c:pt idx="1">
                  <c:v>13837394251</c:v>
                </c:pt>
                <c:pt idx="2">
                  <c:v>16612895158</c:v>
                </c:pt>
                <c:pt idx="3">
                  <c:v>16993943151</c:v>
                </c:pt>
                <c:pt idx="4">
                  <c:v>17514978931</c:v>
                </c:pt>
                <c:pt idx="5">
                  <c:v>18281094683</c:v>
                </c:pt>
                <c:pt idx="6">
                  <c:v>17639742424</c:v>
                </c:pt>
                <c:pt idx="7">
                  <c:v>17002232339</c:v>
                </c:pt>
                <c:pt idx="8">
                  <c:v>18389829510</c:v>
                </c:pt>
                <c:pt idx="9">
                  <c:v>19674353345</c:v>
                </c:pt>
                <c:pt idx="10">
                  <c:v>19881393579</c:v>
                </c:pt>
              </c:numCache>
            </c:numRef>
          </c:val>
        </c:ser>
        <c:ser>
          <c:idx val="2"/>
          <c:order val="2"/>
          <c:tx>
            <c:strRef>
              <c:f>'C1-G1'!$E$9:$E$12</c:f>
              <c:strCache>
                <c:ptCount val="1"/>
                <c:pt idx="0">
                  <c:v>Saldo  1/    </c:v>
                </c:pt>
              </c:strCache>
            </c:strRef>
          </c:tx>
          <c:spPr>
            <a:solidFill>
              <a:schemeClr val="lt1"/>
            </a:solidFill>
            <a:ln w="25400" cap="flat" cmpd="sng" algn="ctr">
              <a:solidFill>
                <a:schemeClr val="accent5"/>
              </a:solidFill>
              <a:prstDash val="solid"/>
            </a:ln>
            <a:effectLst/>
          </c:spPr>
          <c:invertIfNegative val="0"/>
          <c:cat>
            <c:numRef>
              <c:f>'C1-G1'!$A$21:$A$31</c:f>
              <c:numCache>
                <c:formatCode>#,##0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'C1-G1'!$E$21:$E$31</c:f>
              <c:numCache>
                <c:formatCode>#,##0</c:formatCode>
                <c:ptCount val="11"/>
                <c:pt idx="0">
                  <c:v>-4309196369</c:v>
                </c:pt>
                <c:pt idx="1">
                  <c:v>-5371373218</c:v>
                </c:pt>
                <c:pt idx="2">
                  <c:v>-6211850317</c:v>
                </c:pt>
                <c:pt idx="3">
                  <c:v>-7016303993</c:v>
                </c:pt>
                <c:pt idx="4">
                  <c:v>-7484867055</c:v>
                </c:pt>
                <c:pt idx="5">
                  <c:v>-7475569314</c:v>
                </c:pt>
                <c:pt idx="6">
                  <c:v>-6962347952</c:v>
                </c:pt>
                <c:pt idx="7">
                  <c:v>-6552189685</c:v>
                </c:pt>
                <c:pt idx="8">
                  <c:v>-7407301474</c:v>
                </c:pt>
                <c:pt idx="9">
                  <c:v>-8704820916</c:v>
                </c:pt>
                <c:pt idx="10">
                  <c:v>-8711697265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080064"/>
        <c:axId val="141081600"/>
        <c:axId val="0"/>
      </c:bar3DChart>
      <c:catAx>
        <c:axId val="14108006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low"/>
        <c:txPr>
          <a:bodyPr rot="1800000"/>
          <a:lstStyle/>
          <a:p>
            <a:pPr>
              <a:defRPr/>
            </a:pPr>
            <a:endParaRPr lang="es-GT"/>
          </a:p>
        </c:txPr>
        <c:crossAx val="141081600"/>
        <c:crosses val="autoZero"/>
        <c:auto val="1"/>
        <c:lblAlgn val="ctr"/>
        <c:lblOffset val="100"/>
        <c:noMultiLvlLbl val="0"/>
      </c:catAx>
      <c:valAx>
        <c:axId val="1410816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41080064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5002919027644909E-2"/>
                <c:y val="0.6846593793192588"/>
              </c:manualLayout>
            </c:layout>
          </c:dispUnitsLbl>
        </c:dispUnits>
      </c:valAx>
      <c:spPr>
        <a:solidFill>
          <a:schemeClr val="lt1"/>
        </a:solidFill>
        <a:ln w="25400" cap="flat" cmpd="sng" algn="ctr">
          <a:solidFill>
            <a:schemeClr val="accent5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5.5555555555555558E-3"/>
          <c:y val="0.92534995625547189"/>
          <c:w val="0.97222222222222221"/>
          <c:h val="7.059601924759409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55323075781619"/>
          <c:y val="2.4033437826541416E-2"/>
          <c:w val="0.89644676924218358"/>
          <c:h val="0.835163692312755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'C6-G2'!$C$12:$C$15</c:f>
              <c:strCache>
                <c:ptCount val="1"/>
                <c:pt idx="0">
                  <c:v>Exportación            F . O . B .  </c:v>
                </c:pt>
              </c:strCache>
            </c:strRef>
          </c:tx>
          <c:invertIfNegative val="0"/>
          <c:cat>
            <c:numRef>
              <c:f>'C6-G2'!$A$19:$A$26</c:f>
              <c:numCache>
                <c:formatCode>#,##0;\-#,##0;0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'C6-G2'!$C$19:$C$26</c:f>
              <c:numCache>
                <c:formatCode>#,##0</c:formatCode>
                <c:ptCount val="8"/>
                <c:pt idx="0">
                  <c:v>2804171566</c:v>
                </c:pt>
                <c:pt idx="1">
                  <c:v>2782817695</c:v>
                </c:pt>
                <c:pt idx="2">
                  <c:v>3455554430</c:v>
                </c:pt>
                <c:pt idx="3">
                  <c:v>3115630863</c:v>
                </c:pt>
                <c:pt idx="4">
                  <c:v>3432708075</c:v>
                </c:pt>
                <c:pt idx="5">
                  <c:v>3529624581</c:v>
                </c:pt>
                <c:pt idx="6">
                  <c:v>3355362582</c:v>
                </c:pt>
                <c:pt idx="7">
                  <c:v>3367028956</c:v>
                </c:pt>
              </c:numCache>
            </c:numRef>
          </c:val>
        </c:ser>
        <c:ser>
          <c:idx val="1"/>
          <c:order val="1"/>
          <c:tx>
            <c:strRef>
              <c:f>'C6-G2'!$D$12:$D$14</c:f>
              <c:strCache>
                <c:ptCount val="1"/>
                <c:pt idx="0">
                  <c:v>Importación            C .  I  . F .</c:v>
                </c:pt>
              </c:strCache>
            </c:strRef>
          </c:tx>
          <c:invertIfNegative val="0"/>
          <c:cat>
            <c:numRef>
              <c:f>'C6-G2'!$A$19:$A$26</c:f>
              <c:numCache>
                <c:formatCode>#,##0;\-#,##0;0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'C6-G2'!$D$19:$D$26</c:f>
              <c:numCache>
                <c:formatCode>#,##0</c:formatCode>
                <c:ptCount val="8"/>
                <c:pt idx="0">
                  <c:v>1718764255</c:v>
                </c:pt>
                <c:pt idx="1">
                  <c:v>1844504939</c:v>
                </c:pt>
                <c:pt idx="2">
                  <c:v>1537206670</c:v>
                </c:pt>
                <c:pt idx="3">
                  <c:v>1465207467</c:v>
                </c:pt>
                <c:pt idx="4">
                  <c:v>1515417500</c:v>
                </c:pt>
                <c:pt idx="5">
                  <c:v>1596718464</c:v>
                </c:pt>
                <c:pt idx="6">
                  <c:v>1694315289</c:v>
                </c:pt>
                <c:pt idx="7">
                  <c:v>1738372421</c:v>
                </c:pt>
              </c:numCache>
            </c:numRef>
          </c:val>
        </c:ser>
        <c:ser>
          <c:idx val="2"/>
          <c:order val="2"/>
          <c:tx>
            <c:strRef>
              <c:f>'C6-G2'!$E$12:$E$14</c:f>
              <c:strCache>
                <c:ptCount val="1"/>
                <c:pt idx="0">
                  <c:v>Saldo  </c:v>
                </c:pt>
              </c:strCache>
            </c:strRef>
          </c:tx>
          <c:invertIfNegative val="0"/>
          <c:cat>
            <c:numRef>
              <c:f>'C6-G2'!$A$19:$A$26</c:f>
              <c:numCache>
                <c:formatCode>#,##0;\-#,##0;0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'C6-G2'!$E$19:$E$26</c:f>
              <c:numCache>
                <c:formatCode>#,##0</c:formatCode>
                <c:ptCount val="8"/>
                <c:pt idx="0">
                  <c:v>1085407311</c:v>
                </c:pt>
                <c:pt idx="1">
                  <c:v>938312756</c:v>
                </c:pt>
                <c:pt idx="2">
                  <c:v>1918347760</c:v>
                </c:pt>
                <c:pt idx="3">
                  <c:v>1650423396</c:v>
                </c:pt>
                <c:pt idx="4">
                  <c:v>1917290575</c:v>
                </c:pt>
                <c:pt idx="5">
                  <c:v>1932906117</c:v>
                </c:pt>
                <c:pt idx="6">
                  <c:v>1661047293</c:v>
                </c:pt>
                <c:pt idx="7">
                  <c:v>1628656535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319168"/>
        <c:axId val="141321344"/>
      </c:barChart>
      <c:catAx>
        <c:axId val="14131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AÑOS</a:t>
                </a:r>
              </a:p>
            </c:rich>
          </c:tx>
          <c:layout>
            <c:manualLayout>
              <c:xMode val="edge"/>
              <c:yMode val="edge"/>
              <c:x val="0.92875286348923702"/>
              <c:y val="0.93531064102880568"/>
            </c:manualLayout>
          </c:layout>
          <c:overlay val="0"/>
        </c:title>
        <c:numFmt formatCode="#,##0;\-#,##0;0" sourceLinked="1"/>
        <c:majorTickMark val="cross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GT"/>
          </a:p>
        </c:txPr>
        <c:crossAx val="141321344"/>
        <c:crosses val="autoZero"/>
        <c:auto val="0"/>
        <c:lblAlgn val="ctr"/>
        <c:lblOffset val="100"/>
        <c:noMultiLvlLbl val="0"/>
      </c:catAx>
      <c:valAx>
        <c:axId val="141321344"/>
        <c:scaling>
          <c:orientation val="minMax"/>
        </c:scaling>
        <c:delete val="0"/>
        <c:axPos val="l"/>
        <c:numFmt formatCode="#,##0" sourceLinked="1"/>
        <c:majorTickMark val="cross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GT"/>
          </a:p>
        </c:txPr>
        <c:crossAx val="141319168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6547489867653469E-3"/>
                <c:y val="0.79457688478595345"/>
              </c:manualLayout>
            </c:layout>
          </c:dispUnitsLbl>
        </c:dispUnits>
      </c:valAx>
      <c:spPr>
        <a:solidFill>
          <a:schemeClr val="lt1"/>
        </a:solidFill>
        <a:ln w="25400" cap="flat" cmpd="sng" algn="ctr">
          <a:solidFill>
            <a:schemeClr val="accent5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2.8732274190107151E-4"/>
          <c:y val="0.92991681682422922"/>
          <c:w val="0.74374131678770572"/>
          <c:h val="7.0083183175770739E-2"/>
        </c:manualLayout>
      </c:layout>
      <c:overlay val="0"/>
    </c:legend>
    <c:plotVisOnly val="1"/>
    <c:dispBlanksAs val="gap"/>
    <c:showDLblsOverMax val="0"/>
  </c:chart>
  <c:printSettings>
    <c:headerFooter alignWithMargins="0">
      <c:oddHeader>&amp;A</c:oddHeader>
      <c:oddFooter>Page &amp;P</c:oddFooter>
    </c:headerFooter>
    <c:pageMargins b="1" l="0.7500000000000081" r="0.750000000000008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38</xdr:row>
      <xdr:rowOff>66675</xdr:rowOff>
    </xdr:from>
    <xdr:to>
      <xdr:col>5</xdr:col>
      <xdr:colOff>847724</xdr:colOff>
      <xdr:row>50</xdr:row>
      <xdr:rowOff>142874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33</xdr:row>
      <xdr:rowOff>114300</xdr:rowOff>
    </xdr:from>
    <xdr:to>
      <xdr:col>5</xdr:col>
      <xdr:colOff>904875</xdr:colOff>
      <xdr:row>52</xdr:row>
      <xdr:rowOff>76200</xdr:rowOff>
    </xdr:to>
    <xdr:graphicFrame macro="">
      <xdr:nvGraphicFramePr>
        <xdr:cNvPr id="773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295275</xdr:colOff>
      <xdr:row>74</xdr:row>
      <xdr:rowOff>123825</xdr:rowOff>
    </xdr:from>
    <xdr:to>
      <xdr:col>1</xdr:col>
      <xdr:colOff>371475</xdr:colOff>
      <xdr:row>76</xdr:row>
      <xdr:rowOff>0</xdr:rowOff>
    </xdr:to>
    <xdr:sp macro="" textlink="">
      <xdr:nvSpPr>
        <xdr:cNvPr id="1080537" name="Text Box 3"/>
        <xdr:cNvSpPr txBox="1">
          <a:spLocks noChangeArrowheads="1"/>
        </xdr:cNvSpPr>
      </xdr:nvSpPr>
      <xdr:spPr bwMode="auto">
        <a:xfrm>
          <a:off x="1133475" y="130587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1</xdr:col>
      <xdr:colOff>295275</xdr:colOff>
      <xdr:row>74</xdr:row>
      <xdr:rowOff>123825</xdr:rowOff>
    </xdr:from>
    <xdr:ext cx="57150" cy="228600"/>
    <xdr:sp macro="" textlink="">
      <xdr:nvSpPr>
        <xdr:cNvPr id="12292" name="Text Box 4"/>
        <xdr:cNvSpPr txBox="1">
          <a:spLocks noChangeArrowheads="1"/>
        </xdr:cNvSpPr>
      </xdr:nvSpPr>
      <xdr:spPr bwMode="auto">
        <a:xfrm>
          <a:off x="1219200" y="14592300"/>
          <a:ext cx="1143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7432" rIns="0" bIns="0" anchor="t" upright="1">
          <a:spAutoFit/>
        </a:bodyPr>
        <a:lstStyle/>
        <a:p>
          <a:pPr algn="l" rtl="1">
            <a:defRPr sz="1000"/>
          </a:pPr>
          <a:r>
            <a:rPr lang="es-E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oneCellAnchor>
  <xdr:oneCellAnchor>
    <xdr:from>
      <xdr:col>1</xdr:col>
      <xdr:colOff>295275</xdr:colOff>
      <xdr:row>74</xdr:row>
      <xdr:rowOff>123825</xdr:rowOff>
    </xdr:from>
    <xdr:ext cx="57150" cy="228600"/>
    <xdr:sp macro="" textlink="">
      <xdr:nvSpPr>
        <xdr:cNvPr id="12293" name="Text Box 5"/>
        <xdr:cNvSpPr txBox="1">
          <a:spLocks noChangeArrowheads="1"/>
        </xdr:cNvSpPr>
      </xdr:nvSpPr>
      <xdr:spPr bwMode="auto">
        <a:xfrm>
          <a:off x="1219200" y="14592300"/>
          <a:ext cx="1143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7432" rIns="0" bIns="0" anchor="t" upright="1">
          <a:spAutoFit/>
        </a:bodyPr>
        <a:lstStyle/>
        <a:p>
          <a:pPr algn="l" rtl="1">
            <a:defRPr sz="1000"/>
          </a:pPr>
          <a:r>
            <a:rPr lang="es-E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oneCellAnchor>
  <xdr:oneCellAnchor>
    <xdr:from>
      <xdr:col>1</xdr:col>
      <xdr:colOff>295275</xdr:colOff>
      <xdr:row>74</xdr:row>
      <xdr:rowOff>123825</xdr:rowOff>
    </xdr:from>
    <xdr:ext cx="57150" cy="228600"/>
    <xdr:sp macro="" textlink="">
      <xdr:nvSpPr>
        <xdr:cNvPr id="12294" name="Text Box 6"/>
        <xdr:cNvSpPr txBox="1">
          <a:spLocks noChangeArrowheads="1"/>
        </xdr:cNvSpPr>
      </xdr:nvSpPr>
      <xdr:spPr bwMode="auto">
        <a:xfrm>
          <a:off x="1219200" y="14592300"/>
          <a:ext cx="1143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7432" rIns="0" bIns="0" anchor="t" upright="1">
          <a:spAutoFit/>
        </a:bodyPr>
        <a:lstStyle/>
        <a:p>
          <a:pPr algn="l" rtl="1">
            <a:defRPr sz="1000"/>
          </a:pPr>
          <a:r>
            <a:rPr lang="es-E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oneCellAnchor>
  <xdr:twoCellAnchor editAs="oneCell">
    <xdr:from>
      <xdr:col>1</xdr:col>
      <xdr:colOff>295275</xdr:colOff>
      <xdr:row>90</xdr:row>
      <xdr:rowOff>123825</xdr:rowOff>
    </xdr:from>
    <xdr:to>
      <xdr:col>1</xdr:col>
      <xdr:colOff>371475</xdr:colOff>
      <xdr:row>92</xdr:row>
      <xdr:rowOff>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1295400" y="154400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1</xdr:col>
      <xdr:colOff>295275</xdr:colOff>
      <xdr:row>90</xdr:row>
      <xdr:rowOff>123825</xdr:rowOff>
    </xdr:from>
    <xdr:ext cx="57150" cy="228600"/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1295400" y="15440025"/>
          <a:ext cx="571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7432" rIns="0" bIns="0" anchor="t" upright="1">
          <a:spAutoFit/>
        </a:bodyPr>
        <a:lstStyle/>
        <a:p>
          <a:pPr algn="l" rtl="1">
            <a:defRPr sz="1000"/>
          </a:pPr>
          <a:r>
            <a:rPr lang="es-E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oneCellAnchor>
  <xdr:oneCellAnchor>
    <xdr:from>
      <xdr:col>1</xdr:col>
      <xdr:colOff>295275</xdr:colOff>
      <xdr:row>90</xdr:row>
      <xdr:rowOff>123825</xdr:rowOff>
    </xdr:from>
    <xdr:ext cx="57150" cy="228600"/>
    <xdr:sp macro="" textlink="">
      <xdr:nvSpPr>
        <xdr:cNvPr id="8" name="Text Box 4"/>
        <xdr:cNvSpPr txBox="1">
          <a:spLocks noChangeArrowheads="1"/>
        </xdr:cNvSpPr>
      </xdr:nvSpPr>
      <xdr:spPr bwMode="auto">
        <a:xfrm>
          <a:off x="1295400" y="15440025"/>
          <a:ext cx="571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7432" rIns="0" bIns="0" anchor="t" upright="1">
          <a:spAutoFit/>
        </a:bodyPr>
        <a:lstStyle/>
        <a:p>
          <a:pPr algn="l" rtl="1">
            <a:defRPr sz="1000"/>
          </a:pPr>
          <a:r>
            <a:rPr lang="es-E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oneCellAnchor>
  <xdr:oneCellAnchor>
    <xdr:from>
      <xdr:col>1</xdr:col>
      <xdr:colOff>295275</xdr:colOff>
      <xdr:row>90</xdr:row>
      <xdr:rowOff>123825</xdr:rowOff>
    </xdr:from>
    <xdr:ext cx="57150" cy="228600"/>
    <xdr:sp macro="" textlink="">
      <xdr:nvSpPr>
        <xdr:cNvPr id="9" name="Text Box 5"/>
        <xdr:cNvSpPr txBox="1">
          <a:spLocks noChangeArrowheads="1"/>
        </xdr:cNvSpPr>
      </xdr:nvSpPr>
      <xdr:spPr bwMode="auto">
        <a:xfrm>
          <a:off x="1295400" y="15440025"/>
          <a:ext cx="571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7432" rIns="0" bIns="0" anchor="t" upright="1">
          <a:spAutoFit/>
        </a:bodyPr>
        <a:lstStyle/>
        <a:p>
          <a:pPr algn="l" rtl="1">
            <a:defRPr sz="1000"/>
          </a:pPr>
          <a:r>
            <a:rPr lang="es-E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295275</xdr:colOff>
      <xdr:row>75</xdr:row>
      <xdr:rowOff>123825</xdr:rowOff>
    </xdr:from>
    <xdr:to>
      <xdr:col>1</xdr:col>
      <xdr:colOff>371475</xdr:colOff>
      <xdr:row>77</xdr:row>
      <xdr:rowOff>0</xdr:rowOff>
    </xdr:to>
    <xdr:sp macro="" textlink="">
      <xdr:nvSpPr>
        <xdr:cNvPr id="1083608" name="Text Box 1"/>
        <xdr:cNvSpPr txBox="1">
          <a:spLocks noChangeArrowheads="1"/>
        </xdr:cNvSpPr>
      </xdr:nvSpPr>
      <xdr:spPr bwMode="auto">
        <a:xfrm>
          <a:off x="1152525" y="13515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1</xdr:col>
      <xdr:colOff>295275</xdr:colOff>
      <xdr:row>75</xdr:row>
      <xdr:rowOff>123825</xdr:rowOff>
    </xdr:from>
    <xdr:ext cx="57150" cy="228600"/>
    <xdr:sp macro="" textlink="">
      <xdr:nvSpPr>
        <xdr:cNvPr id="16386" name="Text Box 2"/>
        <xdr:cNvSpPr txBox="1">
          <a:spLocks noChangeArrowheads="1"/>
        </xdr:cNvSpPr>
      </xdr:nvSpPr>
      <xdr:spPr bwMode="auto">
        <a:xfrm>
          <a:off x="1152525" y="14706600"/>
          <a:ext cx="1143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7432" rIns="0" bIns="0" anchor="t" upright="1">
          <a:spAutoFit/>
        </a:bodyPr>
        <a:lstStyle/>
        <a:p>
          <a:pPr algn="l" rtl="1">
            <a:defRPr sz="1000"/>
          </a:pPr>
          <a:r>
            <a:rPr lang="es-E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oneCellAnchor>
  <xdr:oneCellAnchor>
    <xdr:from>
      <xdr:col>1</xdr:col>
      <xdr:colOff>295275</xdr:colOff>
      <xdr:row>75</xdr:row>
      <xdr:rowOff>123825</xdr:rowOff>
    </xdr:from>
    <xdr:ext cx="57150" cy="228600"/>
    <xdr:sp macro="" textlink="">
      <xdr:nvSpPr>
        <xdr:cNvPr id="16387" name="Text Box 3"/>
        <xdr:cNvSpPr txBox="1">
          <a:spLocks noChangeArrowheads="1"/>
        </xdr:cNvSpPr>
      </xdr:nvSpPr>
      <xdr:spPr bwMode="auto">
        <a:xfrm>
          <a:off x="1152525" y="14706600"/>
          <a:ext cx="1143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7432" rIns="0" bIns="0" anchor="t" upright="1">
          <a:spAutoFit/>
        </a:bodyPr>
        <a:lstStyle/>
        <a:p>
          <a:pPr algn="l" rtl="1">
            <a:defRPr sz="1000"/>
          </a:pPr>
          <a:r>
            <a:rPr lang="es-E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oneCellAnchor>
  <xdr:oneCellAnchor>
    <xdr:from>
      <xdr:col>1</xdr:col>
      <xdr:colOff>295275</xdr:colOff>
      <xdr:row>75</xdr:row>
      <xdr:rowOff>123825</xdr:rowOff>
    </xdr:from>
    <xdr:ext cx="57150" cy="228600"/>
    <xdr:sp macro="" textlink="">
      <xdr:nvSpPr>
        <xdr:cNvPr id="16388" name="Text Box 4"/>
        <xdr:cNvSpPr txBox="1">
          <a:spLocks noChangeArrowheads="1"/>
        </xdr:cNvSpPr>
      </xdr:nvSpPr>
      <xdr:spPr bwMode="auto">
        <a:xfrm>
          <a:off x="1152525" y="14706600"/>
          <a:ext cx="1143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7432" rIns="0" bIns="0" anchor="t" upright="1">
          <a:spAutoFit/>
        </a:bodyPr>
        <a:lstStyle/>
        <a:p>
          <a:pPr algn="l" rtl="1">
            <a:defRPr sz="1000"/>
          </a:pPr>
          <a:r>
            <a:rPr lang="es-E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oneCellAnchor>
  <xdr:twoCellAnchor editAs="oneCell">
    <xdr:from>
      <xdr:col>1</xdr:col>
      <xdr:colOff>295275</xdr:colOff>
      <xdr:row>89</xdr:row>
      <xdr:rowOff>123825</xdr:rowOff>
    </xdr:from>
    <xdr:to>
      <xdr:col>1</xdr:col>
      <xdr:colOff>371475</xdr:colOff>
      <xdr:row>91</xdr:row>
      <xdr:rowOff>161925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1200150" y="15420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1</xdr:col>
      <xdr:colOff>295275</xdr:colOff>
      <xdr:row>89</xdr:row>
      <xdr:rowOff>123825</xdr:rowOff>
    </xdr:from>
    <xdr:ext cx="57150" cy="228600"/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1200150" y="15420975"/>
          <a:ext cx="571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7432" rIns="0" bIns="0" anchor="t" upright="1">
          <a:spAutoFit/>
        </a:bodyPr>
        <a:lstStyle/>
        <a:p>
          <a:pPr algn="l" rtl="1">
            <a:defRPr sz="1000"/>
          </a:pPr>
          <a:r>
            <a:rPr lang="es-E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oneCellAnchor>
  <xdr:oneCellAnchor>
    <xdr:from>
      <xdr:col>1</xdr:col>
      <xdr:colOff>295275</xdr:colOff>
      <xdr:row>89</xdr:row>
      <xdr:rowOff>123825</xdr:rowOff>
    </xdr:from>
    <xdr:ext cx="57150" cy="228600"/>
    <xdr:sp macro="" textlink="">
      <xdr:nvSpPr>
        <xdr:cNvPr id="8" name="Text Box 4"/>
        <xdr:cNvSpPr txBox="1">
          <a:spLocks noChangeArrowheads="1"/>
        </xdr:cNvSpPr>
      </xdr:nvSpPr>
      <xdr:spPr bwMode="auto">
        <a:xfrm>
          <a:off x="1200150" y="15420975"/>
          <a:ext cx="571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7432" rIns="0" bIns="0" anchor="t" upright="1">
          <a:spAutoFit/>
        </a:bodyPr>
        <a:lstStyle/>
        <a:p>
          <a:pPr algn="l" rtl="1">
            <a:defRPr sz="1000"/>
          </a:pPr>
          <a:r>
            <a:rPr lang="es-E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oneCellAnchor>
  <xdr:oneCellAnchor>
    <xdr:from>
      <xdr:col>1</xdr:col>
      <xdr:colOff>295275</xdr:colOff>
      <xdr:row>89</xdr:row>
      <xdr:rowOff>123825</xdr:rowOff>
    </xdr:from>
    <xdr:ext cx="57150" cy="228600"/>
    <xdr:sp macro="" textlink="">
      <xdr:nvSpPr>
        <xdr:cNvPr id="9" name="Text Box 5"/>
        <xdr:cNvSpPr txBox="1">
          <a:spLocks noChangeArrowheads="1"/>
        </xdr:cNvSpPr>
      </xdr:nvSpPr>
      <xdr:spPr bwMode="auto">
        <a:xfrm>
          <a:off x="1200150" y="15420975"/>
          <a:ext cx="571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7432" rIns="0" bIns="0" anchor="t" upright="1">
          <a:spAutoFit/>
        </a:bodyPr>
        <a:lstStyle/>
        <a:p>
          <a:pPr algn="l" rtl="1">
            <a:defRPr sz="1000"/>
          </a:pPr>
          <a:r>
            <a:rPr lang="es-E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H57"/>
  <sheetViews>
    <sheetView showGridLines="0" workbookViewId="0"/>
  </sheetViews>
  <sheetFormatPr baseColWidth="10" defaultColWidth="7" defaultRowHeight="12.75" x14ac:dyDescent="0.2"/>
  <cols>
    <col min="1" max="1" width="7" style="55"/>
    <col min="2" max="2" width="15.85546875" style="55" customWidth="1"/>
    <col min="3" max="4" width="13.85546875" style="55" customWidth="1"/>
    <col min="5" max="5" width="13.7109375" style="55" customWidth="1"/>
    <col min="6" max="6" width="13.85546875" style="55" customWidth="1"/>
    <col min="7" max="16384" width="7" style="55"/>
  </cols>
  <sheetData>
    <row r="1" spans="1:8" ht="18" x14ac:dyDescent="0.2">
      <c r="A1" s="26" t="s">
        <v>521</v>
      </c>
      <c r="B1" s="27"/>
      <c r="C1" s="28"/>
      <c r="D1" s="28"/>
      <c r="E1" s="28"/>
      <c r="F1" s="555"/>
    </row>
    <row r="2" spans="1:8" ht="15.75" x14ac:dyDescent="0.2">
      <c r="A2" s="30"/>
      <c r="B2" s="27"/>
      <c r="C2" s="28"/>
      <c r="D2" s="28"/>
      <c r="E2" s="28"/>
      <c r="F2" s="29"/>
    </row>
    <row r="3" spans="1:8" x14ac:dyDescent="0.2">
      <c r="A3" s="31"/>
      <c r="B3" s="28"/>
      <c r="C3" s="28"/>
      <c r="D3" s="28"/>
      <c r="E3" s="28"/>
      <c r="F3" s="29"/>
    </row>
    <row r="4" spans="1:8" ht="12.75" customHeight="1" x14ac:dyDescent="0.2">
      <c r="A4" s="749" t="s">
        <v>520</v>
      </c>
      <c r="B4" s="749"/>
      <c r="C4" s="749"/>
      <c r="D4" s="749"/>
      <c r="E4" s="749"/>
      <c r="F4" s="749"/>
    </row>
    <row r="5" spans="1:8" x14ac:dyDescent="0.2">
      <c r="A5" s="749" t="s">
        <v>599</v>
      </c>
      <c r="B5" s="749"/>
      <c r="C5" s="749"/>
      <c r="D5" s="749"/>
      <c r="E5" s="749"/>
      <c r="F5" s="749"/>
    </row>
    <row r="6" spans="1:8" s="480" customFormat="1" ht="12.75" customHeight="1" x14ac:dyDescent="0.2">
      <c r="A6" s="760" t="s">
        <v>748</v>
      </c>
      <c r="B6" s="760"/>
      <c r="C6" s="760"/>
      <c r="D6" s="760"/>
      <c r="E6" s="760"/>
      <c r="F6" s="760"/>
    </row>
    <row r="7" spans="1:8" s="480" customFormat="1" ht="15" customHeight="1" x14ac:dyDescent="0.25">
      <c r="A7" s="748" t="s">
        <v>513</v>
      </c>
      <c r="B7" s="748"/>
      <c r="C7" s="748"/>
      <c r="D7" s="748"/>
      <c r="E7" s="748"/>
      <c r="F7" s="748"/>
    </row>
    <row r="8" spans="1:8" s="480" customFormat="1" ht="15" customHeight="1" thickBot="1" x14ac:dyDescent="0.3">
      <c r="A8" s="437"/>
      <c r="B8" s="437"/>
      <c r="C8" s="437"/>
      <c r="D8" s="437"/>
      <c r="E8" s="437"/>
      <c r="F8" s="437"/>
    </row>
    <row r="9" spans="1:8" s="480" customFormat="1" ht="15" customHeight="1" x14ac:dyDescent="0.2">
      <c r="A9" s="754" t="s">
        <v>522</v>
      </c>
      <c r="B9" s="757" t="s">
        <v>523</v>
      </c>
      <c r="C9" s="757" t="s">
        <v>588</v>
      </c>
      <c r="D9" s="757" t="s">
        <v>728</v>
      </c>
      <c r="E9" s="757" t="s">
        <v>524</v>
      </c>
      <c r="F9" s="751" t="s">
        <v>525</v>
      </c>
      <c r="G9" s="481"/>
    </row>
    <row r="10" spans="1:8" s="480" customFormat="1" ht="15" customHeight="1" x14ac:dyDescent="0.2">
      <c r="A10" s="755"/>
      <c r="B10" s="758"/>
      <c r="C10" s="758"/>
      <c r="D10" s="758"/>
      <c r="E10" s="758"/>
      <c r="F10" s="752"/>
      <c r="G10" s="482"/>
    </row>
    <row r="11" spans="1:8" s="480" customFormat="1" ht="12.75" customHeight="1" x14ac:dyDescent="0.2">
      <c r="A11" s="755"/>
      <c r="B11" s="758"/>
      <c r="C11" s="758"/>
      <c r="D11" s="758"/>
      <c r="E11" s="758"/>
      <c r="F11" s="752"/>
      <c r="G11" s="482"/>
    </row>
    <row r="12" spans="1:8" s="480" customFormat="1" ht="12.75" customHeight="1" thickBot="1" x14ac:dyDescent="0.25">
      <c r="A12" s="756"/>
      <c r="B12" s="759"/>
      <c r="C12" s="759"/>
      <c r="D12" s="759"/>
      <c r="E12" s="759"/>
      <c r="F12" s="753"/>
      <c r="G12" s="481"/>
    </row>
    <row r="13" spans="1:8" s="480" customFormat="1" ht="12.75" customHeight="1" x14ac:dyDescent="0.2">
      <c r="A13" s="32"/>
      <c r="B13" s="33"/>
      <c r="C13" s="33"/>
      <c r="D13" s="33"/>
      <c r="E13" s="33"/>
      <c r="F13" s="34"/>
      <c r="G13" s="54"/>
    </row>
    <row r="14" spans="1:8" s="480" customFormat="1" ht="12.75" customHeight="1" x14ac:dyDescent="0.2">
      <c r="A14" s="35">
        <v>2002</v>
      </c>
      <c r="B14" s="36">
        <f>SUM(C14:E14)</f>
        <v>8324107240</v>
      </c>
      <c r="C14" s="36">
        <v>4162053620</v>
      </c>
      <c r="D14" s="36">
        <v>7658779870</v>
      </c>
      <c r="E14" s="36">
        <v>-3496726250</v>
      </c>
      <c r="F14" s="37">
        <f>C14/D14*100</f>
        <v>54.343559818229906</v>
      </c>
      <c r="G14" s="483"/>
      <c r="H14" s="484"/>
    </row>
    <row r="15" spans="1:8" s="480" customFormat="1" ht="12.75" customHeight="1" x14ac:dyDescent="0.2">
      <c r="A15" s="35">
        <v>2003</v>
      </c>
      <c r="B15" s="36">
        <f t="shared" ref="B15:B23" si="0">SUM(C15:E15)</f>
        <v>8918850646</v>
      </c>
      <c r="C15" s="36">
        <v>4459425323</v>
      </c>
      <c r="D15" s="36">
        <v>8127748850</v>
      </c>
      <c r="E15" s="36">
        <v>-3668323527</v>
      </c>
      <c r="F15" s="37">
        <f t="shared" ref="F15:F31" si="1">C15/D15*100</f>
        <v>54.866672252059068</v>
      </c>
      <c r="G15" s="483"/>
      <c r="H15" s="484"/>
    </row>
    <row r="16" spans="1:8" s="480" customFormat="1" ht="12.75" customHeight="1" x14ac:dyDescent="0.2">
      <c r="A16" s="35">
        <v>2004</v>
      </c>
      <c r="B16" s="36">
        <f t="shared" si="0"/>
        <v>10073010448</v>
      </c>
      <c r="C16" s="36">
        <v>5036505224</v>
      </c>
      <c r="D16" s="36">
        <v>9476531926</v>
      </c>
      <c r="E16" s="36">
        <v>-4440026702</v>
      </c>
      <c r="F16" s="37">
        <f t="shared" si="1"/>
        <v>53.147135084109678</v>
      </c>
      <c r="G16" s="483"/>
      <c r="H16" s="484"/>
    </row>
    <row r="17" spans="1:8" s="480" customFormat="1" ht="12.75" customHeight="1" x14ac:dyDescent="0.2">
      <c r="A17" s="35">
        <v>2005</v>
      </c>
      <c r="B17" s="36">
        <f t="shared" si="0"/>
        <v>10761862432</v>
      </c>
      <c r="C17" s="36">
        <v>5380931216</v>
      </c>
      <c r="D17" s="36">
        <v>10499489257</v>
      </c>
      <c r="E17" s="36">
        <v>-5118558041</v>
      </c>
      <c r="F17" s="37">
        <f t="shared" si="1"/>
        <v>51.249456847746558</v>
      </c>
      <c r="G17" s="483"/>
      <c r="H17" s="484"/>
    </row>
    <row r="18" spans="1:8" s="480" customFormat="1" ht="12.75" customHeight="1" x14ac:dyDescent="0.2">
      <c r="A18" s="35">
        <v>2006</v>
      </c>
      <c r="B18" s="36">
        <f t="shared" si="0"/>
        <v>12025701732</v>
      </c>
      <c r="C18" s="38">
        <v>6012850866</v>
      </c>
      <c r="D18" s="39">
        <v>11918307950</v>
      </c>
      <c r="E18" s="40">
        <v>-5905457084</v>
      </c>
      <c r="F18" s="37">
        <f t="shared" si="1"/>
        <v>50.450541228044031</v>
      </c>
      <c r="G18" s="54"/>
    </row>
    <row r="19" spans="1:8" s="480" customFormat="1" ht="12.75" customHeight="1" x14ac:dyDescent="0.2">
      <c r="A19" s="41">
        <v>2007</v>
      </c>
      <c r="B19" s="36">
        <f t="shared" si="0"/>
        <v>13804080388</v>
      </c>
      <c r="C19" s="42">
        <v>6902040194</v>
      </c>
      <c r="D19" s="43">
        <v>13578594826</v>
      </c>
      <c r="E19" s="44">
        <v>-6676554632</v>
      </c>
      <c r="F19" s="37">
        <f t="shared" si="1"/>
        <v>50.830297850732855</v>
      </c>
      <c r="G19" s="54"/>
    </row>
    <row r="20" spans="1:8" s="480" customFormat="1" ht="12.75" customHeight="1" x14ac:dyDescent="0.2">
      <c r="A20" s="41">
        <v>2008</v>
      </c>
      <c r="B20" s="36">
        <f t="shared" si="0"/>
        <v>15477710970</v>
      </c>
      <c r="C20" s="45">
        <v>7738855485</v>
      </c>
      <c r="D20" s="45">
        <v>14544551380</v>
      </c>
      <c r="E20" s="44">
        <v>-6805695895</v>
      </c>
      <c r="F20" s="37">
        <f t="shared" si="1"/>
        <v>53.207935279747353</v>
      </c>
      <c r="G20" s="54"/>
    </row>
    <row r="21" spans="1:8" s="480" customFormat="1" ht="12.75" customHeight="1" x14ac:dyDescent="0.2">
      <c r="A21" s="41">
        <v>2009</v>
      </c>
      <c r="B21" s="36">
        <f t="shared" si="0"/>
        <v>14434643956</v>
      </c>
      <c r="C21" s="45">
        <v>7217321978</v>
      </c>
      <c r="D21" s="45">
        <v>11526518347</v>
      </c>
      <c r="E21" s="44">
        <v>-4309196369</v>
      </c>
      <c r="F21" s="37">
        <f t="shared" si="1"/>
        <v>62.614935063010144</v>
      </c>
      <c r="G21" s="54"/>
    </row>
    <row r="22" spans="1:8" s="480" customFormat="1" ht="12.75" customHeight="1" x14ac:dyDescent="0.2">
      <c r="A22" s="41">
        <v>2010</v>
      </c>
      <c r="B22" s="36">
        <f t="shared" si="0"/>
        <v>16932042066</v>
      </c>
      <c r="C22" s="45">
        <v>8466021033</v>
      </c>
      <c r="D22" s="45">
        <v>13837394251</v>
      </c>
      <c r="E22" s="44">
        <f>C22-D22</f>
        <v>-5371373218</v>
      </c>
      <c r="F22" s="37">
        <f t="shared" si="1"/>
        <v>61.18219138251537</v>
      </c>
      <c r="G22" s="54"/>
    </row>
    <row r="23" spans="1:8" s="480" customFormat="1" ht="12.75" customHeight="1" x14ac:dyDescent="0.2">
      <c r="A23" s="41">
        <v>2011</v>
      </c>
      <c r="B23" s="36">
        <f t="shared" si="0"/>
        <v>20802089682</v>
      </c>
      <c r="C23" s="45">
        <v>10401044841</v>
      </c>
      <c r="D23" s="45">
        <v>16612895158</v>
      </c>
      <c r="E23" s="44">
        <v>-6211850317</v>
      </c>
      <c r="F23" s="37">
        <f t="shared" si="1"/>
        <v>62.608261486507601</v>
      </c>
      <c r="G23" s="54"/>
    </row>
    <row r="24" spans="1:8" s="480" customFormat="1" ht="12.75" customHeight="1" x14ac:dyDescent="0.2">
      <c r="A24" s="46">
        <v>2012</v>
      </c>
      <c r="B24" s="47">
        <f t="shared" ref="B24:B30" si="2">C24+D24</f>
        <v>26971582309</v>
      </c>
      <c r="C24" s="17">
        <v>9977639158</v>
      </c>
      <c r="D24" s="17">
        <v>16993943151</v>
      </c>
      <c r="E24" s="47">
        <v>-7016303993</v>
      </c>
      <c r="F24" s="48">
        <f t="shared" si="1"/>
        <v>58.712913591292505</v>
      </c>
      <c r="G24" s="54"/>
    </row>
    <row r="25" spans="1:8" s="480" customFormat="1" ht="12.75" customHeight="1" x14ac:dyDescent="0.2">
      <c r="A25" s="49">
        <v>2013</v>
      </c>
      <c r="B25" s="47">
        <f t="shared" si="2"/>
        <v>27545090807</v>
      </c>
      <c r="C25" s="17">
        <v>10030111876</v>
      </c>
      <c r="D25" s="17">
        <v>17514978931</v>
      </c>
      <c r="E25" s="47">
        <f t="shared" ref="E25:E30" si="3">C25-D25</f>
        <v>-7484867055</v>
      </c>
      <c r="F25" s="48">
        <f t="shared" si="1"/>
        <v>57.265908885836957</v>
      </c>
      <c r="G25" s="54"/>
    </row>
    <row r="26" spans="1:8" s="480" customFormat="1" ht="12.75" customHeight="1" x14ac:dyDescent="0.2">
      <c r="A26" s="50">
        <v>2014</v>
      </c>
      <c r="B26" s="47">
        <f t="shared" si="2"/>
        <v>29086620052</v>
      </c>
      <c r="C26" s="17">
        <v>10805525369</v>
      </c>
      <c r="D26" s="17">
        <v>18281094683</v>
      </c>
      <c r="E26" s="47">
        <f t="shared" si="3"/>
        <v>-7475569314</v>
      </c>
      <c r="F26" s="48">
        <f t="shared" si="1"/>
        <v>59.107649494580329</v>
      </c>
      <c r="G26" s="54"/>
    </row>
    <row r="27" spans="1:8" s="480" customFormat="1" ht="12.75" customHeight="1" x14ac:dyDescent="0.2">
      <c r="A27" s="297">
        <v>2015</v>
      </c>
      <c r="B27" s="47">
        <f t="shared" si="2"/>
        <v>28317136896</v>
      </c>
      <c r="C27" s="17">
        <v>10677394472</v>
      </c>
      <c r="D27" s="17">
        <v>17639742424</v>
      </c>
      <c r="E27" s="47">
        <f t="shared" si="3"/>
        <v>-6962347952</v>
      </c>
      <c r="F27" s="48">
        <f t="shared" si="1"/>
        <v>60.5303309728192</v>
      </c>
      <c r="G27" s="54"/>
    </row>
    <row r="28" spans="1:8" s="480" customFormat="1" ht="12.75" customHeight="1" x14ac:dyDescent="0.2">
      <c r="A28" s="370">
        <v>2016</v>
      </c>
      <c r="B28" s="47">
        <f t="shared" si="2"/>
        <v>27452274993</v>
      </c>
      <c r="C28" s="17">
        <v>10450042654</v>
      </c>
      <c r="D28" s="17">
        <v>17002232339</v>
      </c>
      <c r="E28" s="47">
        <f t="shared" si="3"/>
        <v>-6552189685</v>
      </c>
      <c r="F28" s="150">
        <f t="shared" si="1"/>
        <v>61.462768215615547</v>
      </c>
      <c r="G28" s="54"/>
    </row>
    <row r="29" spans="1:8" s="480" customFormat="1" ht="12.75" customHeight="1" x14ac:dyDescent="0.2">
      <c r="A29" s="556">
        <v>2017</v>
      </c>
      <c r="B29" s="47">
        <f t="shared" si="2"/>
        <v>29372357546</v>
      </c>
      <c r="C29" s="17">
        <v>10982528036</v>
      </c>
      <c r="D29" s="17">
        <v>18389829510</v>
      </c>
      <c r="E29" s="47">
        <f t="shared" si="3"/>
        <v>-7407301474</v>
      </c>
      <c r="F29" s="685">
        <f t="shared" si="1"/>
        <v>59.720662608796523</v>
      </c>
      <c r="G29" s="54"/>
    </row>
    <row r="30" spans="1:8" s="480" customFormat="1" ht="12.75" customHeight="1" x14ac:dyDescent="0.2">
      <c r="A30" s="683">
        <v>2018</v>
      </c>
      <c r="B30" s="684">
        <f t="shared" si="2"/>
        <v>30643885774</v>
      </c>
      <c r="C30" s="665">
        <v>10969532429</v>
      </c>
      <c r="D30" s="665">
        <v>19674353345</v>
      </c>
      <c r="E30" s="684">
        <f t="shared" si="3"/>
        <v>-8704820916</v>
      </c>
      <c r="F30" s="685">
        <f t="shared" si="1"/>
        <v>55.755491612067523</v>
      </c>
      <c r="G30" s="54"/>
    </row>
    <row r="31" spans="1:8" s="480" customFormat="1" ht="12.75" customHeight="1" thickBot="1" x14ac:dyDescent="0.25">
      <c r="A31" s="558">
        <v>2019</v>
      </c>
      <c r="B31" s="559">
        <f>C31+D31</f>
        <v>31051089893</v>
      </c>
      <c r="C31" s="51">
        <v>11169696314</v>
      </c>
      <c r="D31" s="51">
        <v>19881393579</v>
      </c>
      <c r="E31" s="559">
        <f>C31-D31</f>
        <v>-8711697265</v>
      </c>
      <c r="F31" s="536">
        <f t="shared" si="1"/>
        <v>56.181656832135488</v>
      </c>
      <c r="G31" s="54"/>
    </row>
    <row r="32" spans="1:8" s="480" customFormat="1" ht="14.25" customHeight="1" x14ac:dyDescent="0.2">
      <c r="A32" s="52" t="s">
        <v>569</v>
      </c>
      <c r="B32" s="53"/>
      <c r="C32" s="53"/>
      <c r="D32" s="53"/>
      <c r="E32" s="54"/>
      <c r="F32" s="54"/>
      <c r="G32" s="54"/>
    </row>
    <row r="33" spans="1:6" s="480" customFormat="1" ht="12.75" customHeight="1" x14ac:dyDescent="0.2">
      <c r="A33" s="761" t="s">
        <v>509</v>
      </c>
      <c r="B33" s="761"/>
      <c r="C33" s="761"/>
      <c r="D33" s="761"/>
      <c r="E33" s="54"/>
      <c r="F33" s="54"/>
    </row>
    <row r="34" spans="1:6" s="480" customFormat="1" ht="12.75" customHeight="1" x14ac:dyDescent="0.2">
      <c r="A34" s="439"/>
      <c r="B34" s="439"/>
      <c r="C34" s="439"/>
      <c r="D34" s="439"/>
      <c r="E34" s="54"/>
      <c r="F34" s="54"/>
    </row>
    <row r="35" spans="1:6" x14ac:dyDescent="0.2">
      <c r="A35" s="749" t="s">
        <v>526</v>
      </c>
      <c r="B35" s="749"/>
      <c r="C35" s="749"/>
      <c r="D35" s="749"/>
      <c r="E35" s="749"/>
      <c r="F35" s="749"/>
    </row>
    <row r="36" spans="1:6" x14ac:dyDescent="0.2">
      <c r="A36" s="749" t="s">
        <v>599</v>
      </c>
      <c r="B36" s="749"/>
      <c r="C36" s="749"/>
      <c r="D36" s="749"/>
      <c r="E36" s="749"/>
      <c r="F36" s="749"/>
    </row>
    <row r="37" spans="1:6" x14ac:dyDescent="0.2">
      <c r="A37" s="750" t="s">
        <v>749</v>
      </c>
      <c r="B37" s="750"/>
      <c r="C37" s="750"/>
      <c r="D37" s="750"/>
      <c r="E37" s="750"/>
      <c r="F37" s="750"/>
    </row>
    <row r="38" spans="1:6" ht="13.5" x14ac:dyDescent="0.25">
      <c r="A38" s="748" t="s">
        <v>513</v>
      </c>
      <c r="B38" s="748"/>
      <c r="C38" s="748"/>
      <c r="D38" s="748"/>
      <c r="E38" s="748"/>
      <c r="F38" s="748"/>
    </row>
    <row r="52" spans="1:1" ht="13.5" x14ac:dyDescent="0.25">
      <c r="A52" s="56" t="s">
        <v>569</v>
      </c>
    </row>
    <row r="57" spans="1:1" ht="14.25" customHeight="1" x14ac:dyDescent="0.2"/>
  </sheetData>
  <mergeCells count="15">
    <mergeCell ref="A4:F4"/>
    <mergeCell ref="A5:F5"/>
    <mergeCell ref="A6:F6"/>
    <mergeCell ref="A33:D33"/>
    <mergeCell ref="A7:F7"/>
    <mergeCell ref="A38:F38"/>
    <mergeCell ref="A35:F35"/>
    <mergeCell ref="A36:F36"/>
    <mergeCell ref="A37:F37"/>
    <mergeCell ref="F9:F12"/>
    <mergeCell ref="A9:A12"/>
    <mergeCell ref="B9:B12"/>
    <mergeCell ref="C9:C12"/>
    <mergeCell ref="D9:D12"/>
    <mergeCell ref="E9:E12"/>
  </mergeCells>
  <phoneticPr fontId="3" type="noConversion"/>
  <pageMargins left="1.1811023622047245" right="0.70866141732283472" top="0.94488188976377963" bottom="1.1811023622047245" header="0.39370078740157483" footer="0"/>
  <pageSetup paperSize="153" scale="95" firstPageNumber="249" orientation="portrait" useFirstPageNumber="1" r:id="rId1"/>
  <headerFooter alignWithMargins="0">
    <oddHeader>&amp;L                            &amp;G&amp;R&amp;P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D93"/>
  <sheetViews>
    <sheetView workbookViewId="0"/>
  </sheetViews>
  <sheetFormatPr baseColWidth="10" defaultColWidth="12.5703125" defaultRowHeight="12.75" x14ac:dyDescent="0.2"/>
  <cols>
    <col min="1" max="1" width="14.42578125" style="55" customWidth="1"/>
    <col min="2" max="2" width="50.140625" style="55" customWidth="1"/>
    <col min="3" max="4" width="13.7109375" style="55" bestFit="1" customWidth="1"/>
    <col min="5" max="16384" width="12.5703125" style="55"/>
  </cols>
  <sheetData>
    <row r="1" spans="1:4" ht="20.25" x14ac:dyDescent="0.2">
      <c r="A1" s="272" t="s">
        <v>521</v>
      </c>
      <c r="B1" s="27"/>
      <c r="C1" s="28"/>
      <c r="D1" s="555"/>
    </row>
    <row r="2" spans="1:4" x14ac:dyDescent="0.2">
      <c r="A2" s="171"/>
      <c r="B2" s="27"/>
      <c r="C2" s="28"/>
      <c r="D2" s="28"/>
    </row>
    <row r="3" spans="1:4" x14ac:dyDescent="0.2">
      <c r="A3" s="58"/>
      <c r="B3" s="27"/>
      <c r="C3" s="28"/>
      <c r="D3" s="28"/>
    </row>
    <row r="4" spans="1:4" x14ac:dyDescent="0.2">
      <c r="A4" s="29"/>
      <c r="B4" s="172"/>
      <c r="C4" s="29"/>
      <c r="D4" s="29"/>
    </row>
    <row r="5" spans="1:4" x14ac:dyDescent="0.2">
      <c r="A5" s="29"/>
      <c r="B5" s="172"/>
      <c r="C5" s="29"/>
      <c r="D5" s="29"/>
    </row>
    <row r="6" spans="1:4" x14ac:dyDescent="0.2">
      <c r="A6" s="749" t="s">
        <v>270</v>
      </c>
      <c r="B6" s="749"/>
      <c r="C6" s="749"/>
      <c r="D6" s="749"/>
    </row>
    <row r="7" spans="1:4" x14ac:dyDescent="0.2">
      <c r="A7" s="749" t="s">
        <v>271</v>
      </c>
      <c r="B7" s="749"/>
      <c r="C7" s="749"/>
      <c r="D7" s="749"/>
    </row>
    <row r="8" spans="1:4" x14ac:dyDescent="0.2">
      <c r="A8" s="749" t="s">
        <v>606</v>
      </c>
      <c r="B8" s="749"/>
      <c r="C8" s="749"/>
      <c r="D8" s="749"/>
    </row>
    <row r="9" spans="1:4" x14ac:dyDescent="0.2">
      <c r="A9" s="749" t="s">
        <v>756</v>
      </c>
      <c r="B9" s="749"/>
      <c r="C9" s="749"/>
      <c r="D9" s="749"/>
    </row>
    <row r="10" spans="1:4" x14ac:dyDescent="0.2">
      <c r="A10" s="442"/>
      <c r="B10" s="442"/>
      <c r="C10" s="442"/>
      <c r="D10" s="442"/>
    </row>
    <row r="11" spans="1:4" ht="13.5" thickBot="1" x14ac:dyDescent="0.25">
      <c r="A11" s="29"/>
      <c r="B11" s="172"/>
      <c r="C11" s="29"/>
      <c r="D11" s="29"/>
    </row>
    <row r="12" spans="1:4" ht="13.5" customHeight="1" thickBot="1" x14ac:dyDescent="0.25">
      <c r="A12" s="855" t="s">
        <v>196</v>
      </c>
      <c r="B12" s="858" t="s">
        <v>272</v>
      </c>
      <c r="C12" s="801" t="s">
        <v>273</v>
      </c>
      <c r="D12" s="861"/>
    </row>
    <row r="13" spans="1:4" x14ac:dyDescent="0.2">
      <c r="A13" s="856"/>
      <c r="B13" s="859"/>
      <c r="C13" s="858" t="s">
        <v>274</v>
      </c>
      <c r="D13" s="862" t="s">
        <v>597</v>
      </c>
    </row>
    <row r="14" spans="1:4" x14ac:dyDescent="0.2">
      <c r="A14" s="856"/>
      <c r="B14" s="859"/>
      <c r="C14" s="859"/>
      <c r="D14" s="863"/>
    </row>
    <row r="15" spans="1:4" ht="13.5" customHeight="1" thickBot="1" x14ac:dyDescent="0.25">
      <c r="A15" s="857"/>
      <c r="B15" s="860"/>
      <c r="C15" s="860"/>
      <c r="D15" s="864"/>
    </row>
    <row r="16" spans="1:4" x14ac:dyDescent="0.2">
      <c r="A16" s="133"/>
      <c r="B16" s="135"/>
      <c r="C16" s="115"/>
      <c r="D16" s="191"/>
    </row>
    <row r="17" spans="1:4" x14ac:dyDescent="0.2">
      <c r="A17" s="253" t="s">
        <v>550</v>
      </c>
      <c r="B17" s="254"/>
      <c r="C17" s="117">
        <f>SUM(C19:C92)</f>
        <v>12765484077</v>
      </c>
      <c r="D17" s="118">
        <f>SUM(D18:D92)</f>
        <v>11169696314</v>
      </c>
    </row>
    <row r="18" spans="1:4" x14ac:dyDescent="0.2">
      <c r="A18" s="255"/>
      <c r="B18" s="194"/>
      <c r="C18" s="120"/>
      <c r="D18" s="118"/>
    </row>
    <row r="19" spans="1:4" x14ac:dyDescent="0.2">
      <c r="A19" s="256" t="s">
        <v>275</v>
      </c>
      <c r="B19" s="218" t="s">
        <v>201</v>
      </c>
      <c r="C19" s="257">
        <v>18432349</v>
      </c>
      <c r="D19" s="258">
        <v>85592134</v>
      </c>
    </row>
    <row r="20" spans="1:4" x14ac:dyDescent="0.2">
      <c r="A20" s="256"/>
      <c r="B20" s="218"/>
      <c r="C20" s="20"/>
      <c r="D20" s="21"/>
    </row>
    <row r="21" spans="1:4" x14ac:dyDescent="0.2">
      <c r="A21" s="256" t="s">
        <v>202</v>
      </c>
      <c r="B21" s="218" t="s">
        <v>562</v>
      </c>
      <c r="C21" s="257">
        <v>4089006885</v>
      </c>
      <c r="D21" s="258">
        <v>3084053372</v>
      </c>
    </row>
    <row r="22" spans="1:4" x14ac:dyDescent="0.2">
      <c r="A22" s="256"/>
      <c r="B22" s="218"/>
      <c r="C22" s="20"/>
      <c r="D22" s="21"/>
    </row>
    <row r="23" spans="1:4" x14ac:dyDescent="0.2">
      <c r="A23" s="256" t="s">
        <v>203</v>
      </c>
      <c r="B23" s="218" t="s">
        <v>276</v>
      </c>
      <c r="C23" s="20"/>
      <c r="D23" s="21"/>
    </row>
    <row r="24" spans="1:4" x14ac:dyDescent="0.2">
      <c r="A24" s="256"/>
      <c r="B24" s="218" t="s">
        <v>277</v>
      </c>
      <c r="C24" s="20"/>
      <c r="D24" s="21"/>
    </row>
    <row r="25" spans="1:4" x14ac:dyDescent="0.2">
      <c r="A25" s="256"/>
      <c r="B25" s="218" t="s">
        <v>278</v>
      </c>
      <c r="C25" s="257">
        <v>952995639</v>
      </c>
      <c r="D25" s="258">
        <v>491708017</v>
      </c>
    </row>
    <row r="26" spans="1:4" x14ac:dyDescent="0.2">
      <c r="A26" s="256"/>
      <c r="B26" s="218"/>
      <c r="C26" s="20"/>
      <c r="D26" s="21"/>
    </row>
    <row r="27" spans="1:4" x14ac:dyDescent="0.2">
      <c r="A27" s="256" t="s">
        <v>207</v>
      </c>
      <c r="B27" s="218" t="s">
        <v>11</v>
      </c>
      <c r="C27" s="20"/>
      <c r="D27" s="21"/>
    </row>
    <row r="28" spans="1:4" x14ac:dyDescent="0.2">
      <c r="A28" s="256"/>
      <c r="B28" s="218" t="s">
        <v>12</v>
      </c>
      <c r="C28" s="20"/>
      <c r="D28" s="21"/>
    </row>
    <row r="29" spans="1:4" x14ac:dyDescent="0.2">
      <c r="A29" s="256"/>
      <c r="B29" s="218" t="s">
        <v>279</v>
      </c>
      <c r="C29" s="257">
        <v>3618539334</v>
      </c>
      <c r="D29" s="258">
        <v>1956806676</v>
      </c>
    </row>
    <row r="30" spans="1:4" x14ac:dyDescent="0.2">
      <c r="A30" s="256"/>
      <c r="B30" s="218"/>
      <c r="C30" s="20"/>
      <c r="D30" s="21"/>
    </row>
    <row r="31" spans="1:4" x14ac:dyDescent="0.2">
      <c r="A31" s="256" t="s">
        <v>210</v>
      </c>
      <c r="B31" s="218" t="s">
        <v>29</v>
      </c>
      <c r="C31" s="257">
        <v>1594535265</v>
      </c>
      <c r="D31" s="258">
        <v>549389643</v>
      </c>
    </row>
    <row r="32" spans="1:4" x14ac:dyDescent="0.2">
      <c r="A32" s="256"/>
      <c r="B32" s="218"/>
      <c r="C32" s="20"/>
      <c r="D32" s="21"/>
    </row>
    <row r="33" spans="1:4" x14ac:dyDescent="0.2">
      <c r="A33" s="256" t="s">
        <v>211</v>
      </c>
      <c r="B33" s="218" t="s">
        <v>280</v>
      </c>
      <c r="C33" s="20"/>
      <c r="D33" s="21"/>
    </row>
    <row r="34" spans="1:4" x14ac:dyDescent="0.2">
      <c r="A34" s="256"/>
      <c r="B34" s="218" t="s">
        <v>36</v>
      </c>
      <c r="C34" s="257">
        <v>706041172</v>
      </c>
      <c r="D34" s="258">
        <v>991332135</v>
      </c>
    </row>
    <row r="35" spans="1:4" x14ac:dyDescent="0.2">
      <c r="A35" s="256"/>
      <c r="B35" s="218"/>
      <c r="C35" s="20"/>
      <c r="D35" s="21"/>
    </row>
    <row r="36" spans="1:4" x14ac:dyDescent="0.2">
      <c r="A36" s="256" t="s">
        <v>213</v>
      </c>
      <c r="B36" s="218" t="s">
        <v>281</v>
      </c>
      <c r="C36" s="20"/>
      <c r="D36" s="21"/>
    </row>
    <row r="37" spans="1:4" x14ac:dyDescent="0.2">
      <c r="A37" s="256"/>
      <c r="B37" s="218" t="s">
        <v>215</v>
      </c>
      <c r="C37" s="257">
        <v>286850249</v>
      </c>
      <c r="D37" s="258">
        <v>513970024</v>
      </c>
    </row>
    <row r="38" spans="1:4" x14ac:dyDescent="0.2">
      <c r="A38" s="256"/>
      <c r="B38" s="218"/>
      <c r="C38" s="20"/>
      <c r="D38" s="21"/>
    </row>
    <row r="39" spans="1:4" x14ac:dyDescent="0.2">
      <c r="A39" s="256" t="s">
        <v>216</v>
      </c>
      <c r="B39" s="218" t="s">
        <v>282</v>
      </c>
      <c r="C39" s="20"/>
      <c r="D39" s="21"/>
    </row>
    <row r="40" spans="1:4" x14ac:dyDescent="0.2">
      <c r="A40" s="256"/>
      <c r="B40" s="218" t="s">
        <v>283</v>
      </c>
      <c r="C40" s="20"/>
      <c r="D40" s="21"/>
    </row>
    <row r="41" spans="1:4" x14ac:dyDescent="0.2">
      <c r="A41" s="256"/>
      <c r="B41" s="218" t="s">
        <v>219</v>
      </c>
      <c r="C41" s="20"/>
      <c r="D41" s="21"/>
    </row>
    <row r="42" spans="1:4" x14ac:dyDescent="0.2">
      <c r="A42" s="256"/>
      <c r="B42" s="218" t="s">
        <v>284</v>
      </c>
      <c r="C42" s="257">
        <v>10121451</v>
      </c>
      <c r="D42" s="258">
        <v>49604534</v>
      </c>
    </row>
    <row r="43" spans="1:4" x14ac:dyDescent="0.2">
      <c r="A43" s="256"/>
      <c r="B43" s="218"/>
      <c r="C43" s="20"/>
      <c r="D43" s="21"/>
    </row>
    <row r="44" spans="1:4" x14ac:dyDescent="0.2">
      <c r="A44" s="256" t="s">
        <v>220</v>
      </c>
      <c r="B44" s="218" t="s">
        <v>285</v>
      </c>
      <c r="C44" s="20"/>
      <c r="D44" s="21"/>
    </row>
    <row r="45" spans="1:4" x14ac:dyDescent="0.2">
      <c r="A45" s="256"/>
      <c r="B45" s="218" t="s">
        <v>286</v>
      </c>
      <c r="C45" s="20"/>
      <c r="D45" s="21"/>
    </row>
    <row r="46" spans="1:4" x14ac:dyDescent="0.2">
      <c r="A46" s="256"/>
      <c r="B46" s="218" t="s">
        <v>287</v>
      </c>
      <c r="C46" s="257">
        <v>186314752</v>
      </c>
      <c r="D46" s="258">
        <v>117630197</v>
      </c>
    </row>
    <row r="47" spans="1:4" x14ac:dyDescent="0.2">
      <c r="A47" s="256"/>
      <c r="B47" s="218"/>
      <c r="C47" s="20"/>
      <c r="D47" s="21"/>
    </row>
    <row r="48" spans="1:4" x14ac:dyDescent="0.2">
      <c r="A48" s="256" t="s">
        <v>224</v>
      </c>
      <c r="B48" s="218" t="s">
        <v>288</v>
      </c>
      <c r="C48" s="20"/>
      <c r="D48" s="21"/>
    </row>
    <row r="49" spans="1:4" x14ac:dyDescent="0.2">
      <c r="A49" s="256"/>
      <c r="B49" s="218" t="s">
        <v>225</v>
      </c>
      <c r="C49" s="20"/>
      <c r="D49" s="21"/>
    </row>
    <row r="50" spans="1:4" x14ac:dyDescent="0.2">
      <c r="A50" s="256"/>
      <c r="B50" s="218" t="s">
        <v>226</v>
      </c>
      <c r="C50" s="257">
        <v>392610367</v>
      </c>
      <c r="D50" s="258">
        <v>363126904</v>
      </c>
    </row>
    <row r="51" spans="1:4" x14ac:dyDescent="0.2">
      <c r="A51" s="256"/>
      <c r="B51" s="218"/>
      <c r="C51" s="20"/>
      <c r="D51" s="21"/>
    </row>
    <row r="52" spans="1:4" x14ac:dyDescent="0.2">
      <c r="A52" s="256" t="s">
        <v>227</v>
      </c>
      <c r="B52" s="218" t="s">
        <v>228</v>
      </c>
      <c r="C52" s="257">
        <v>161627592</v>
      </c>
      <c r="D52" s="258">
        <v>1754019976</v>
      </c>
    </row>
    <row r="53" spans="1:4" x14ac:dyDescent="0.2">
      <c r="A53" s="256"/>
      <c r="B53" s="218"/>
      <c r="C53" s="20"/>
      <c r="D53" s="21"/>
    </row>
    <row r="54" spans="1:4" x14ac:dyDescent="0.2">
      <c r="A54" s="620"/>
      <c r="B54" s="621"/>
      <c r="C54" s="427"/>
      <c r="D54" s="25"/>
    </row>
    <row r="55" spans="1:4" x14ac:dyDescent="0.2">
      <c r="A55" s="236"/>
      <c r="B55" s="260"/>
      <c r="C55" s="261"/>
      <c r="D55" s="262"/>
    </row>
    <row r="56" spans="1:4" x14ac:dyDescent="0.2">
      <c r="A56" s="256" t="s">
        <v>229</v>
      </c>
      <c r="B56" s="218" t="s">
        <v>230</v>
      </c>
      <c r="C56" s="20"/>
      <c r="D56" s="21"/>
    </row>
    <row r="57" spans="1:4" x14ac:dyDescent="0.2">
      <c r="A57" s="256"/>
      <c r="B57" s="218" t="s">
        <v>231</v>
      </c>
      <c r="C57" s="20"/>
      <c r="D57" s="21"/>
    </row>
    <row r="58" spans="1:4" x14ac:dyDescent="0.2">
      <c r="A58" s="256"/>
      <c r="B58" s="218" t="s">
        <v>232</v>
      </c>
      <c r="C58" s="20"/>
      <c r="D58" s="259"/>
    </row>
    <row r="59" spans="1:4" x14ac:dyDescent="0.2">
      <c r="A59" s="620"/>
      <c r="B59" s="621" t="s">
        <v>389</v>
      </c>
      <c r="C59" s="622">
        <v>6403700</v>
      </c>
      <c r="D59" s="623">
        <v>34454087</v>
      </c>
    </row>
    <row r="60" spans="1:4" x14ac:dyDescent="0.2">
      <c r="A60" s="620"/>
      <c r="B60" s="621"/>
      <c r="C60" s="427"/>
      <c r="D60" s="25"/>
    </row>
    <row r="61" spans="1:4" x14ac:dyDescent="0.2">
      <c r="A61" s="620"/>
      <c r="B61" s="621"/>
      <c r="C61" s="427"/>
      <c r="D61" s="25"/>
    </row>
    <row r="62" spans="1:4" x14ac:dyDescent="0.2">
      <c r="A62" s="270" t="s">
        <v>234</v>
      </c>
      <c r="B62" s="271" t="s">
        <v>289</v>
      </c>
      <c r="C62" s="23"/>
      <c r="D62" s="25"/>
    </row>
    <row r="63" spans="1:4" x14ac:dyDescent="0.2">
      <c r="A63" s="256"/>
      <c r="B63" s="218" t="s">
        <v>236</v>
      </c>
      <c r="C63" s="20"/>
      <c r="D63" s="21"/>
    </row>
    <row r="64" spans="1:4" x14ac:dyDescent="0.2">
      <c r="A64" s="256"/>
      <c r="B64" s="218" t="s">
        <v>237</v>
      </c>
      <c r="C64" s="257">
        <v>222474987</v>
      </c>
      <c r="D64" s="258">
        <v>119261579</v>
      </c>
    </row>
    <row r="65" spans="1:4" x14ac:dyDescent="0.2">
      <c r="A65" s="256"/>
      <c r="B65" s="218"/>
      <c r="C65" s="20"/>
      <c r="D65" s="21"/>
    </row>
    <row r="66" spans="1:4" x14ac:dyDescent="0.2">
      <c r="A66" s="256" t="s">
        <v>238</v>
      </c>
      <c r="B66" s="218" t="s">
        <v>239</v>
      </c>
      <c r="C66" s="20"/>
      <c r="D66" s="259"/>
    </row>
    <row r="67" spans="1:4" x14ac:dyDescent="0.2">
      <c r="A67" s="256"/>
      <c r="B67" s="218" t="s">
        <v>240</v>
      </c>
      <c r="C67" s="20"/>
      <c r="D67" s="21"/>
    </row>
    <row r="68" spans="1:4" x14ac:dyDescent="0.2">
      <c r="A68" s="256"/>
      <c r="B68" s="218" t="s">
        <v>290</v>
      </c>
      <c r="C68" s="20"/>
      <c r="D68" s="21"/>
    </row>
    <row r="69" spans="1:4" x14ac:dyDescent="0.2">
      <c r="A69" s="256"/>
      <c r="B69" s="218" t="s">
        <v>242</v>
      </c>
      <c r="C69" s="257">
        <v>678722</v>
      </c>
      <c r="D69" s="258">
        <v>15782384</v>
      </c>
    </row>
    <row r="70" spans="1:4" x14ac:dyDescent="0.2">
      <c r="A70" s="256"/>
      <c r="B70" s="218"/>
      <c r="C70" s="20"/>
      <c r="D70" s="21"/>
    </row>
    <row r="71" spans="1:4" x14ac:dyDescent="0.2">
      <c r="A71" s="256" t="s">
        <v>243</v>
      </c>
      <c r="B71" s="218" t="s">
        <v>291</v>
      </c>
      <c r="C71" s="257">
        <v>443363591</v>
      </c>
      <c r="D71" s="258">
        <v>669843793</v>
      </c>
    </row>
    <row r="72" spans="1:4" x14ac:dyDescent="0.2">
      <c r="A72" s="256"/>
      <c r="B72" s="218"/>
      <c r="C72" s="20"/>
      <c r="D72" s="21"/>
    </row>
    <row r="73" spans="1:4" x14ac:dyDescent="0.2">
      <c r="A73" s="256" t="s">
        <v>244</v>
      </c>
      <c r="B73" s="218" t="s">
        <v>292</v>
      </c>
      <c r="C73" s="20"/>
      <c r="D73" s="259"/>
    </row>
    <row r="74" spans="1:4" x14ac:dyDescent="0.2">
      <c r="A74" s="256"/>
      <c r="B74" s="218" t="s">
        <v>293</v>
      </c>
      <c r="C74" s="20"/>
      <c r="D74" s="21"/>
    </row>
    <row r="75" spans="1:4" x14ac:dyDescent="0.2">
      <c r="A75" s="256"/>
      <c r="B75" s="218" t="s">
        <v>247</v>
      </c>
      <c r="C75" s="20"/>
      <c r="D75" s="21"/>
    </row>
    <row r="76" spans="1:4" x14ac:dyDescent="0.2">
      <c r="A76" s="256"/>
      <c r="B76" s="218" t="s">
        <v>294</v>
      </c>
      <c r="C76" s="20"/>
      <c r="D76" s="21"/>
    </row>
    <row r="77" spans="1:4" x14ac:dyDescent="0.2">
      <c r="A77" s="256"/>
      <c r="B77" s="218" t="s">
        <v>295</v>
      </c>
      <c r="C77" s="257">
        <v>31942010</v>
      </c>
      <c r="D77" s="258">
        <v>178439887</v>
      </c>
    </row>
    <row r="78" spans="1:4" x14ac:dyDescent="0.2">
      <c r="A78" s="256"/>
      <c r="B78" s="218"/>
      <c r="C78" s="20"/>
      <c r="D78" s="21"/>
    </row>
    <row r="79" spans="1:4" x14ac:dyDescent="0.2">
      <c r="A79" s="256" t="s">
        <v>249</v>
      </c>
      <c r="B79" s="218" t="s">
        <v>250</v>
      </c>
      <c r="C79" s="257">
        <v>8010073</v>
      </c>
      <c r="D79" s="258">
        <v>46625678</v>
      </c>
    </row>
    <row r="80" spans="1:4" x14ac:dyDescent="0.2">
      <c r="A80" s="256"/>
      <c r="B80" s="218"/>
      <c r="C80" s="20"/>
      <c r="D80" s="21"/>
    </row>
    <row r="81" spans="1:4" x14ac:dyDescent="0.2">
      <c r="A81" s="256" t="s">
        <v>251</v>
      </c>
      <c r="B81" s="218" t="s">
        <v>252</v>
      </c>
      <c r="C81" s="20"/>
      <c r="D81" s="259"/>
    </row>
    <row r="82" spans="1:4" x14ac:dyDescent="0.2">
      <c r="A82" s="256"/>
      <c r="B82" s="218" t="s">
        <v>296</v>
      </c>
      <c r="C82" s="20"/>
      <c r="D82" s="21"/>
    </row>
    <row r="83" spans="1:4" x14ac:dyDescent="0.2">
      <c r="A83" s="256"/>
      <c r="B83" s="218" t="s">
        <v>254</v>
      </c>
      <c r="C83" s="20"/>
      <c r="D83" s="21"/>
    </row>
    <row r="84" spans="1:4" x14ac:dyDescent="0.2">
      <c r="A84" s="256"/>
      <c r="B84" s="218" t="s">
        <v>297</v>
      </c>
      <c r="C84" s="257">
        <v>2110948</v>
      </c>
      <c r="D84" s="258">
        <v>32024936</v>
      </c>
    </row>
    <row r="85" spans="1:4" x14ac:dyDescent="0.2">
      <c r="A85" s="256"/>
      <c r="B85" s="218"/>
      <c r="C85" s="20"/>
      <c r="D85" s="21"/>
    </row>
    <row r="86" spans="1:4" x14ac:dyDescent="0.2">
      <c r="A86" s="256"/>
      <c r="B86" s="218"/>
      <c r="C86" s="263"/>
      <c r="D86" s="252"/>
    </row>
    <row r="87" spans="1:4" x14ac:dyDescent="0.2">
      <c r="A87" s="256" t="s">
        <v>256</v>
      </c>
      <c r="B87" s="218" t="s">
        <v>165</v>
      </c>
      <c r="C87" s="264">
        <v>2436</v>
      </c>
      <c r="D87" s="258">
        <v>203806</v>
      </c>
    </row>
    <row r="88" spans="1:4" x14ac:dyDescent="0.2">
      <c r="A88" s="256"/>
      <c r="B88" s="218"/>
      <c r="C88" s="20"/>
      <c r="D88" s="21"/>
    </row>
    <row r="89" spans="1:4" x14ac:dyDescent="0.2">
      <c r="A89" s="256" t="s">
        <v>257</v>
      </c>
      <c r="B89" s="218" t="s">
        <v>169</v>
      </c>
      <c r="C89" s="257">
        <v>33370353</v>
      </c>
      <c r="D89" s="258">
        <v>115624142</v>
      </c>
    </row>
    <row r="90" spans="1:4" x14ac:dyDescent="0.2">
      <c r="A90" s="256"/>
      <c r="B90" s="218"/>
      <c r="C90" s="20"/>
      <c r="D90" s="21"/>
    </row>
    <row r="91" spans="1:4" x14ac:dyDescent="0.2">
      <c r="A91" s="256" t="s">
        <v>175</v>
      </c>
      <c r="B91" s="218" t="s">
        <v>176</v>
      </c>
      <c r="C91" s="20"/>
      <c r="D91" s="265"/>
    </row>
    <row r="92" spans="1:4" ht="13.5" thickBot="1" x14ac:dyDescent="0.25">
      <c r="A92" s="266"/>
      <c r="B92" s="267" t="s">
        <v>298</v>
      </c>
      <c r="C92" s="268">
        <v>52202</v>
      </c>
      <c r="D92" s="269">
        <v>202410</v>
      </c>
    </row>
    <row r="93" spans="1:4" x14ac:dyDescent="0.2">
      <c r="A93" s="244" t="s">
        <v>569</v>
      </c>
      <c r="B93" s="244"/>
    </row>
  </sheetData>
  <mergeCells count="9">
    <mergeCell ref="A6:D6"/>
    <mergeCell ref="A7:D7"/>
    <mergeCell ref="A8:D8"/>
    <mergeCell ref="A9:D9"/>
    <mergeCell ref="A12:A15"/>
    <mergeCell ref="B12:B15"/>
    <mergeCell ref="C12:D12"/>
    <mergeCell ref="C13:C15"/>
    <mergeCell ref="D13:D15"/>
  </mergeCells>
  <phoneticPr fontId="3" type="noConversion"/>
  <pageMargins left="1.3779527559055118" right="0.59055118110236227" top="1.5354330708661419" bottom="0.78740157480314965" header="0.39370078740157483" footer="0"/>
  <pageSetup paperSize="153" scale="90" firstPageNumber="274" orientation="portrait" useFirstPageNumber="1" r:id="rId1"/>
  <headerFooter alignWithMargins="0">
    <oddHeader>&amp;L                            &amp;G&amp;R&amp;P</oddHead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E313"/>
  <sheetViews>
    <sheetView showGridLines="0" workbookViewId="0"/>
  </sheetViews>
  <sheetFormatPr baseColWidth="10" defaultColWidth="12.5703125" defaultRowHeight="12.75" x14ac:dyDescent="0.2"/>
  <cols>
    <col min="1" max="1" width="14.5703125" style="55" customWidth="1"/>
    <col min="2" max="2" width="49.85546875" style="55" customWidth="1"/>
    <col min="3" max="3" width="13.7109375" style="539" customWidth="1"/>
    <col min="4" max="4" width="13.7109375" style="539" bestFit="1" customWidth="1"/>
    <col min="5" max="5" width="12.7109375" style="55" bestFit="1" customWidth="1"/>
    <col min="6" max="16384" width="12.5703125" style="55"/>
  </cols>
  <sheetData>
    <row r="1" spans="1:5" ht="18" x14ac:dyDescent="0.2">
      <c r="A1" s="26" t="s">
        <v>521</v>
      </c>
      <c r="B1" s="27"/>
      <c r="C1" s="28"/>
      <c r="D1" s="555"/>
    </row>
    <row r="2" spans="1:5" x14ac:dyDescent="0.2">
      <c r="A2" s="171"/>
      <c r="B2" s="27"/>
      <c r="C2" s="28"/>
      <c r="D2" s="28"/>
    </row>
    <row r="3" spans="1:5" x14ac:dyDescent="0.2">
      <c r="A3" s="58"/>
      <c r="B3" s="27"/>
      <c r="C3" s="28"/>
      <c r="D3" s="28"/>
    </row>
    <row r="4" spans="1:5" x14ac:dyDescent="0.2">
      <c r="A4" s="172"/>
      <c r="B4" s="172"/>
      <c r="C4" s="273"/>
      <c r="D4" s="273"/>
    </row>
    <row r="5" spans="1:5" x14ac:dyDescent="0.2">
      <c r="A5" s="749" t="s">
        <v>299</v>
      </c>
      <c r="B5" s="749"/>
      <c r="C5" s="749"/>
      <c r="D5" s="749"/>
    </row>
    <row r="6" spans="1:5" x14ac:dyDescent="0.2">
      <c r="A6" s="749" t="s">
        <v>300</v>
      </c>
      <c r="B6" s="749"/>
      <c r="C6" s="749"/>
      <c r="D6" s="749"/>
    </row>
    <row r="7" spans="1:5" x14ac:dyDescent="0.2">
      <c r="A7" s="749" t="s">
        <v>601</v>
      </c>
      <c r="B7" s="749"/>
      <c r="C7" s="749"/>
      <c r="D7" s="749"/>
    </row>
    <row r="8" spans="1:5" x14ac:dyDescent="0.2">
      <c r="A8" s="749" t="s">
        <v>751</v>
      </c>
      <c r="B8" s="749"/>
      <c r="C8" s="749"/>
      <c r="D8" s="749"/>
    </row>
    <row r="9" spans="1:5" ht="13.5" thickBot="1" x14ac:dyDescent="0.25">
      <c r="A9" s="172"/>
      <c r="B9" s="172"/>
      <c r="C9" s="273"/>
      <c r="D9" s="273"/>
    </row>
    <row r="10" spans="1:5" ht="13.5" customHeight="1" x14ac:dyDescent="0.2">
      <c r="A10" s="855" t="s">
        <v>301</v>
      </c>
      <c r="B10" s="858" t="s">
        <v>548</v>
      </c>
      <c r="C10" s="869" t="s">
        <v>302</v>
      </c>
      <c r="D10" s="870"/>
    </row>
    <row r="11" spans="1:5" ht="13.5" thickBot="1" x14ac:dyDescent="0.25">
      <c r="A11" s="837"/>
      <c r="B11" s="838"/>
      <c r="C11" s="871"/>
      <c r="D11" s="872"/>
    </row>
    <row r="12" spans="1:5" x14ac:dyDescent="0.2">
      <c r="A12" s="837"/>
      <c r="B12" s="838"/>
      <c r="C12" s="873" t="s">
        <v>303</v>
      </c>
      <c r="D12" s="869" t="s">
        <v>510</v>
      </c>
    </row>
    <row r="13" spans="1:5" ht="13.5" customHeight="1" thickBot="1" x14ac:dyDescent="0.25">
      <c r="A13" s="867"/>
      <c r="B13" s="868"/>
      <c r="C13" s="874"/>
      <c r="D13" s="875"/>
    </row>
    <row r="14" spans="1:5" x14ac:dyDescent="0.2">
      <c r="A14" s="190"/>
      <c r="B14" s="450"/>
      <c r="C14" s="302"/>
      <c r="D14" s="303"/>
      <c r="E14" s="87"/>
    </row>
    <row r="15" spans="1:5" x14ac:dyDescent="0.2">
      <c r="A15" s="192" t="s">
        <v>550</v>
      </c>
      <c r="B15" s="450"/>
      <c r="C15" s="304">
        <f>SUM(C17,C30,C51,C62,C83,C91,C126,C134,C148,C157,C169,C207,C222,C233,C239,C260,C268,C284,C293,C297,C310)</f>
        <v>12765484077</v>
      </c>
      <c r="D15" s="305">
        <f>SUM(D17,D30,D51,D62,D83,D91,D126,D134,D148,D157,D169,D207,D222,D233,D239,D260,D268,D284,D293,D297,D310)</f>
        <v>11169696314</v>
      </c>
      <c r="E15" s="538"/>
    </row>
    <row r="16" spans="1:5" x14ac:dyDescent="0.2">
      <c r="A16" s="193"/>
      <c r="B16" s="274"/>
      <c r="C16" s="306"/>
      <c r="D16" s="307"/>
    </row>
    <row r="17" spans="1:4" x14ac:dyDescent="0.2">
      <c r="A17" s="192" t="s">
        <v>275</v>
      </c>
      <c r="B17" s="275" t="s">
        <v>201</v>
      </c>
      <c r="C17" s="69">
        <f>SUM(C18:C28)</f>
        <v>18432349</v>
      </c>
      <c r="D17" s="308">
        <f>SUM(D18:D28)</f>
        <v>85592134</v>
      </c>
    </row>
    <row r="18" spans="1:4" x14ac:dyDescent="0.2">
      <c r="A18" s="193"/>
      <c r="B18" s="276"/>
      <c r="C18" s="309"/>
      <c r="D18" s="310"/>
    </row>
    <row r="19" spans="1:4" x14ac:dyDescent="0.2">
      <c r="A19" s="193" t="s">
        <v>304</v>
      </c>
      <c r="B19" s="276" t="s">
        <v>554</v>
      </c>
      <c r="C19" s="312">
        <v>209724</v>
      </c>
      <c r="D19" s="89">
        <v>1677556</v>
      </c>
    </row>
    <row r="20" spans="1:4" x14ac:dyDescent="0.2">
      <c r="A20" s="193" t="s">
        <v>305</v>
      </c>
      <c r="B20" s="276" t="s">
        <v>556</v>
      </c>
      <c r="C20" s="312">
        <v>4401537</v>
      </c>
      <c r="D20" s="89">
        <v>12349756</v>
      </c>
    </row>
    <row r="21" spans="1:4" x14ac:dyDescent="0.2">
      <c r="B21" s="783" t="s">
        <v>307</v>
      </c>
      <c r="C21" s="286"/>
      <c r="D21" s="287"/>
    </row>
    <row r="22" spans="1:4" ht="20.25" customHeight="1" x14ac:dyDescent="0.2">
      <c r="A22" s="251" t="s">
        <v>306</v>
      </c>
      <c r="B22" s="783"/>
      <c r="C22" s="312">
        <v>11447402</v>
      </c>
      <c r="D22" s="89">
        <v>63820181</v>
      </c>
    </row>
    <row r="23" spans="1:4" ht="20.25" customHeight="1" x14ac:dyDescent="0.2">
      <c r="A23" s="193"/>
      <c r="B23" s="276"/>
      <c r="C23" s="86"/>
      <c r="D23" s="100"/>
    </row>
    <row r="24" spans="1:4" ht="21.75" customHeight="1" x14ac:dyDescent="0.2">
      <c r="A24" s="193" t="s">
        <v>308</v>
      </c>
      <c r="B24" s="876" t="s">
        <v>309</v>
      </c>
      <c r="C24" s="86"/>
      <c r="D24" s="100"/>
    </row>
    <row r="25" spans="1:4" ht="21.75" customHeight="1" x14ac:dyDescent="0.2">
      <c r="A25" s="193"/>
      <c r="B25" s="876"/>
      <c r="C25" s="312">
        <v>2279627</v>
      </c>
      <c r="D25" s="89">
        <v>6201106</v>
      </c>
    </row>
    <row r="26" spans="1:4" x14ac:dyDescent="0.2">
      <c r="A26" s="193"/>
      <c r="B26" s="276"/>
      <c r="C26" s="86"/>
      <c r="D26" s="100"/>
    </row>
    <row r="27" spans="1:4" x14ac:dyDescent="0.2">
      <c r="A27" s="193" t="s">
        <v>310</v>
      </c>
      <c r="B27" s="276" t="s">
        <v>311</v>
      </c>
      <c r="C27" s="86"/>
      <c r="D27" s="100"/>
    </row>
    <row r="28" spans="1:4" x14ac:dyDescent="0.2">
      <c r="A28" s="193"/>
      <c r="B28" s="276" t="s">
        <v>560</v>
      </c>
      <c r="C28" s="312">
        <v>94059</v>
      </c>
      <c r="D28" s="89">
        <v>1543535</v>
      </c>
    </row>
    <row r="29" spans="1:4" x14ac:dyDescent="0.2">
      <c r="A29" s="193"/>
      <c r="B29" s="276"/>
      <c r="C29" s="86"/>
      <c r="D29" s="100"/>
    </row>
    <row r="30" spans="1:4" x14ac:dyDescent="0.2">
      <c r="A30" s="192" t="s">
        <v>202</v>
      </c>
      <c r="B30" s="275" t="s">
        <v>562</v>
      </c>
      <c r="C30" s="75">
        <f>SUM(C31:C47)</f>
        <v>4089006885</v>
      </c>
      <c r="D30" s="250">
        <f>SUM(D31:D47)</f>
        <v>3084053372</v>
      </c>
    </row>
    <row r="31" spans="1:4" ht="12.75" customHeight="1" x14ac:dyDescent="0.2">
      <c r="A31" s="193"/>
      <c r="B31" s="276"/>
      <c r="C31" s="86"/>
      <c r="D31" s="100"/>
    </row>
    <row r="32" spans="1:4" x14ac:dyDescent="0.2">
      <c r="A32" s="193" t="s">
        <v>312</v>
      </c>
      <c r="B32" s="276" t="s">
        <v>564</v>
      </c>
      <c r="C32" s="312">
        <v>32225739</v>
      </c>
      <c r="D32" s="89">
        <v>95390129</v>
      </c>
    </row>
    <row r="33" spans="1:4" x14ac:dyDescent="0.2">
      <c r="A33" s="193" t="s">
        <v>313</v>
      </c>
      <c r="B33" s="276" t="s">
        <v>314</v>
      </c>
      <c r="C33" s="312">
        <v>519863227</v>
      </c>
      <c r="D33" s="89">
        <v>338123239</v>
      </c>
    </row>
    <row r="34" spans="1:4" x14ac:dyDescent="0.2">
      <c r="A34" s="193" t="s">
        <v>315</v>
      </c>
      <c r="B34" s="877" t="s">
        <v>316</v>
      </c>
      <c r="C34" s="86"/>
      <c r="D34" s="100"/>
    </row>
    <row r="35" spans="1:4" x14ac:dyDescent="0.2">
      <c r="A35" s="193"/>
      <c r="B35" s="877"/>
      <c r="C35" s="312">
        <v>3228873885</v>
      </c>
      <c r="D35" s="89">
        <v>1239648771</v>
      </c>
    </row>
    <row r="36" spans="1:4" ht="12.75" customHeight="1" x14ac:dyDescent="0.2">
      <c r="A36" s="193" t="s">
        <v>317</v>
      </c>
      <c r="B36" s="276" t="s">
        <v>318</v>
      </c>
      <c r="C36" s="312">
        <v>255136830</v>
      </c>
      <c r="D36" s="89">
        <v>1316873167</v>
      </c>
    </row>
    <row r="37" spans="1:4" x14ac:dyDescent="0.2">
      <c r="A37" s="193" t="s">
        <v>1</v>
      </c>
      <c r="B37" s="276" t="s">
        <v>2</v>
      </c>
      <c r="C37" s="312">
        <v>2123908</v>
      </c>
      <c r="D37" s="89">
        <v>1689169</v>
      </c>
    </row>
    <row r="38" spans="1:4" x14ac:dyDescent="0.2">
      <c r="A38" s="193" t="s">
        <v>3</v>
      </c>
      <c r="B38" s="876" t="s">
        <v>319</v>
      </c>
      <c r="C38" s="86"/>
      <c r="D38" s="100"/>
    </row>
    <row r="39" spans="1:4" ht="12.75" customHeight="1" x14ac:dyDescent="0.2">
      <c r="A39" s="193"/>
      <c r="B39" s="876"/>
      <c r="C39" s="312">
        <v>17249080</v>
      </c>
      <c r="D39" s="89">
        <v>15889972</v>
      </c>
    </row>
    <row r="40" spans="1:4" x14ac:dyDescent="0.2">
      <c r="A40" s="193"/>
      <c r="B40" s="276"/>
      <c r="C40" s="86"/>
      <c r="D40" s="100"/>
    </row>
    <row r="41" spans="1:4" x14ac:dyDescent="0.2">
      <c r="A41" s="193" t="s">
        <v>4</v>
      </c>
      <c r="B41" s="876" t="s">
        <v>607</v>
      </c>
      <c r="C41" s="86"/>
      <c r="D41" s="100"/>
    </row>
    <row r="42" spans="1:4" x14ac:dyDescent="0.2">
      <c r="A42" s="193"/>
      <c r="B42" s="876"/>
      <c r="C42" s="312">
        <v>30282870</v>
      </c>
      <c r="D42" s="89">
        <v>68785648</v>
      </c>
    </row>
    <row r="43" spans="1:4" x14ac:dyDescent="0.2">
      <c r="A43" s="193"/>
      <c r="B43" s="276"/>
      <c r="C43" s="86"/>
      <c r="D43" s="100"/>
    </row>
    <row r="44" spans="1:4" x14ac:dyDescent="0.2">
      <c r="A44" s="193" t="s">
        <v>5</v>
      </c>
      <c r="B44" s="276" t="s">
        <v>321</v>
      </c>
      <c r="C44" s="312">
        <v>2142637</v>
      </c>
      <c r="D44" s="89">
        <v>6146215</v>
      </c>
    </row>
    <row r="45" spans="1:4" x14ac:dyDescent="0.2">
      <c r="A45" s="193"/>
      <c r="B45" s="276"/>
      <c r="C45" s="86"/>
      <c r="D45" s="100"/>
    </row>
    <row r="46" spans="1:4" x14ac:dyDescent="0.2">
      <c r="A46" s="193" t="s">
        <v>6</v>
      </c>
      <c r="B46" s="876" t="s">
        <v>322</v>
      </c>
      <c r="C46" s="86"/>
      <c r="D46" s="100"/>
    </row>
    <row r="47" spans="1:4" x14ac:dyDescent="0.2">
      <c r="A47" s="193"/>
      <c r="B47" s="876"/>
      <c r="C47" s="312">
        <v>1108709</v>
      </c>
      <c r="D47" s="89">
        <v>1507062</v>
      </c>
    </row>
    <row r="48" spans="1:4" x14ac:dyDescent="0.2">
      <c r="A48" s="193"/>
      <c r="B48" s="276"/>
      <c r="C48" s="86"/>
      <c r="D48" s="100"/>
    </row>
    <row r="49" spans="1:4" x14ac:dyDescent="0.2">
      <c r="A49" s="192" t="s">
        <v>203</v>
      </c>
      <c r="B49" s="275" t="s">
        <v>323</v>
      </c>
      <c r="C49" s="86"/>
      <c r="D49" s="100"/>
    </row>
    <row r="50" spans="1:4" x14ac:dyDescent="0.2">
      <c r="A50" s="192"/>
      <c r="B50" s="275" t="s">
        <v>277</v>
      </c>
      <c r="C50" s="86"/>
      <c r="D50" s="100"/>
    </row>
    <row r="51" spans="1:4" ht="12.75" customHeight="1" x14ac:dyDescent="0.2">
      <c r="A51" s="192"/>
      <c r="B51" s="275" t="s">
        <v>278</v>
      </c>
      <c r="C51" s="75">
        <f>SUM(C57)</f>
        <v>952995639</v>
      </c>
      <c r="D51" s="250">
        <f>SUM(D57)</f>
        <v>491708017</v>
      </c>
    </row>
    <row r="52" spans="1:4" x14ac:dyDescent="0.2">
      <c r="A52" s="193"/>
      <c r="B52" s="276"/>
      <c r="C52" s="86"/>
      <c r="D52" s="100"/>
    </row>
    <row r="53" spans="1:4" x14ac:dyDescent="0.2">
      <c r="A53" s="193"/>
      <c r="B53" s="71"/>
      <c r="C53" s="86"/>
      <c r="D53" s="100"/>
    </row>
    <row r="54" spans="1:4" x14ac:dyDescent="0.2">
      <c r="A54" s="202"/>
      <c r="B54" s="280"/>
      <c r="C54" s="624"/>
      <c r="D54" s="625"/>
    </row>
    <row r="55" spans="1:4" x14ac:dyDescent="0.2">
      <c r="A55" s="626" t="s">
        <v>324</v>
      </c>
      <c r="B55" s="865" t="s">
        <v>325</v>
      </c>
      <c r="C55" s="627"/>
      <c r="D55" s="100"/>
    </row>
    <row r="56" spans="1:4" x14ac:dyDescent="0.2">
      <c r="A56" s="193"/>
      <c r="B56" s="866"/>
      <c r="C56" s="86"/>
      <c r="D56" s="100"/>
    </row>
    <row r="57" spans="1:4" ht="12.75" customHeight="1" x14ac:dyDescent="0.2">
      <c r="A57" s="193"/>
      <c r="B57" s="866"/>
      <c r="C57" s="312">
        <v>952995639</v>
      </c>
      <c r="D57" s="89">
        <v>491708017</v>
      </c>
    </row>
    <row r="58" spans="1:4" x14ac:dyDescent="0.2">
      <c r="A58" s="193"/>
      <c r="B58" s="276"/>
      <c r="C58" s="86"/>
      <c r="D58" s="100"/>
    </row>
    <row r="59" spans="1:4" ht="12.75" customHeight="1" x14ac:dyDescent="0.2">
      <c r="A59" s="277"/>
      <c r="B59" s="276"/>
      <c r="C59" s="86"/>
      <c r="D59" s="100"/>
    </row>
    <row r="60" spans="1:4" x14ac:dyDescent="0.2">
      <c r="A60" s="192" t="s">
        <v>207</v>
      </c>
      <c r="B60" s="275" t="s">
        <v>11</v>
      </c>
      <c r="C60" s="86"/>
      <c r="D60" s="100"/>
    </row>
    <row r="61" spans="1:4" x14ac:dyDescent="0.2">
      <c r="A61" s="192"/>
      <c r="B61" s="275" t="s">
        <v>12</v>
      </c>
      <c r="C61" s="86"/>
      <c r="D61" s="100"/>
    </row>
    <row r="62" spans="1:4" x14ac:dyDescent="0.2">
      <c r="A62" s="192"/>
      <c r="B62" s="275" t="s">
        <v>279</v>
      </c>
      <c r="C62" s="75">
        <f>SUM(C64:C81)</f>
        <v>3618539334</v>
      </c>
      <c r="D62" s="250">
        <f>SUM(D66:D81)</f>
        <v>1956806676</v>
      </c>
    </row>
    <row r="63" spans="1:4" ht="12.75" customHeight="1" x14ac:dyDescent="0.2">
      <c r="A63" s="193"/>
      <c r="B63" s="276"/>
      <c r="C63" s="86"/>
      <c r="D63" s="100"/>
    </row>
    <row r="64" spans="1:4" x14ac:dyDescent="0.2">
      <c r="A64" s="193"/>
      <c r="B64" s="276"/>
      <c r="C64" s="86"/>
      <c r="D64" s="100"/>
    </row>
    <row r="65" spans="1:4" x14ac:dyDescent="0.2">
      <c r="A65" s="193" t="s">
        <v>608</v>
      </c>
      <c r="B65" s="876" t="s">
        <v>327</v>
      </c>
      <c r="C65" s="86"/>
      <c r="D65" s="100"/>
    </row>
    <row r="66" spans="1:4" x14ac:dyDescent="0.2">
      <c r="A66" s="193"/>
      <c r="B66" s="876"/>
      <c r="C66" s="312">
        <v>28141065</v>
      </c>
      <c r="D66" s="89">
        <v>98909970</v>
      </c>
    </row>
    <row r="67" spans="1:4" x14ac:dyDescent="0.2">
      <c r="A67" s="193"/>
      <c r="B67" s="276"/>
      <c r="C67" s="86"/>
      <c r="D67" s="100"/>
    </row>
    <row r="68" spans="1:4" x14ac:dyDescent="0.2">
      <c r="A68" s="193" t="s">
        <v>328</v>
      </c>
      <c r="B68" s="276" t="s">
        <v>16</v>
      </c>
      <c r="C68" s="312">
        <v>2481785485</v>
      </c>
      <c r="D68" s="89">
        <v>818886876</v>
      </c>
    </row>
    <row r="69" spans="1:4" x14ac:dyDescent="0.2">
      <c r="A69" s="193" t="s">
        <v>329</v>
      </c>
      <c r="B69" s="276" t="s">
        <v>18</v>
      </c>
      <c r="C69" s="312">
        <v>5901207</v>
      </c>
      <c r="D69" s="89">
        <v>12239648</v>
      </c>
    </row>
    <row r="70" spans="1:4" x14ac:dyDescent="0.2">
      <c r="A70" s="193" t="s">
        <v>330</v>
      </c>
      <c r="B70" s="876" t="s">
        <v>331</v>
      </c>
      <c r="C70" s="86"/>
      <c r="D70" s="100"/>
    </row>
    <row r="71" spans="1:4" ht="12.75" customHeight="1" x14ac:dyDescent="0.2">
      <c r="A71" s="193"/>
      <c r="B71" s="876"/>
      <c r="C71" s="312">
        <v>129191212</v>
      </c>
      <c r="D71" s="89">
        <v>217164894</v>
      </c>
    </row>
    <row r="72" spans="1:4" x14ac:dyDescent="0.2">
      <c r="A72" s="193"/>
      <c r="B72" s="276"/>
      <c r="C72" s="86"/>
      <c r="D72" s="100"/>
    </row>
    <row r="73" spans="1:4" x14ac:dyDescent="0.2">
      <c r="A73" s="193" t="s">
        <v>332</v>
      </c>
      <c r="B73" s="876" t="s">
        <v>333</v>
      </c>
      <c r="C73" s="86"/>
      <c r="D73" s="100"/>
    </row>
    <row r="74" spans="1:4" x14ac:dyDescent="0.2">
      <c r="A74" s="193"/>
      <c r="B74" s="876"/>
      <c r="C74" s="312">
        <v>147261006</v>
      </c>
      <c r="D74" s="89">
        <v>124645537</v>
      </c>
    </row>
    <row r="75" spans="1:4" x14ac:dyDescent="0.2">
      <c r="A75" s="193"/>
      <c r="B75" s="276"/>
      <c r="C75" s="86"/>
      <c r="D75" s="100"/>
    </row>
    <row r="76" spans="1:4" x14ac:dyDescent="0.2">
      <c r="A76" s="193" t="s">
        <v>334</v>
      </c>
      <c r="B76" s="276" t="s">
        <v>22</v>
      </c>
      <c r="C76" s="312">
        <v>114810999</v>
      </c>
      <c r="D76" s="89">
        <v>210212512</v>
      </c>
    </row>
    <row r="77" spans="1:4" ht="12.75" customHeight="1" x14ac:dyDescent="0.2">
      <c r="A77" s="193" t="s">
        <v>335</v>
      </c>
      <c r="B77" s="276" t="s">
        <v>24</v>
      </c>
      <c r="C77" s="312">
        <v>578717323</v>
      </c>
      <c r="D77" s="89">
        <v>329928544</v>
      </c>
    </row>
    <row r="78" spans="1:4" x14ac:dyDescent="0.2">
      <c r="A78" s="193" t="s">
        <v>336</v>
      </c>
      <c r="B78" s="876" t="s">
        <v>337</v>
      </c>
      <c r="C78" s="86"/>
      <c r="D78" s="100"/>
    </row>
    <row r="79" spans="1:4" x14ac:dyDescent="0.2">
      <c r="A79" s="193"/>
      <c r="B79" s="876"/>
      <c r="C79" s="312">
        <v>121183277</v>
      </c>
      <c r="D79" s="89">
        <v>86637107</v>
      </c>
    </row>
    <row r="80" spans="1:4" x14ac:dyDescent="0.2">
      <c r="A80" s="193"/>
      <c r="B80" s="276"/>
      <c r="C80" s="86"/>
      <c r="D80" s="100"/>
    </row>
    <row r="81" spans="1:4" x14ac:dyDescent="0.2">
      <c r="A81" s="193" t="s">
        <v>338</v>
      </c>
      <c r="B81" s="276" t="s">
        <v>339</v>
      </c>
      <c r="C81" s="312">
        <v>11547760</v>
      </c>
      <c r="D81" s="89">
        <v>58181588</v>
      </c>
    </row>
    <row r="82" spans="1:4" ht="12.75" customHeight="1" x14ac:dyDescent="0.2">
      <c r="A82" s="193"/>
      <c r="B82" s="276"/>
      <c r="C82" s="86"/>
      <c r="D82" s="100"/>
    </row>
    <row r="83" spans="1:4" x14ac:dyDescent="0.2">
      <c r="A83" s="192" t="s">
        <v>210</v>
      </c>
      <c r="B83" s="275" t="s">
        <v>29</v>
      </c>
      <c r="C83" s="75">
        <f>SUM(C84:C88)</f>
        <v>1594535265</v>
      </c>
      <c r="D83" s="250">
        <f>SUM(D84:D88)</f>
        <v>549389643</v>
      </c>
    </row>
    <row r="84" spans="1:4" ht="12.75" customHeight="1" x14ac:dyDescent="0.2">
      <c r="A84" s="193"/>
      <c r="B84" s="276"/>
      <c r="C84" s="86"/>
      <c r="D84" s="100"/>
    </row>
    <row r="85" spans="1:4" x14ac:dyDescent="0.2">
      <c r="A85" s="193" t="s">
        <v>340</v>
      </c>
      <c r="B85" s="276" t="s">
        <v>341</v>
      </c>
      <c r="C85" s="312">
        <v>244463515</v>
      </c>
      <c r="D85" s="89">
        <v>24912540</v>
      </c>
    </row>
    <row r="86" spans="1:4" ht="12.75" customHeight="1" x14ac:dyDescent="0.2">
      <c r="A86" s="193" t="s">
        <v>342</v>
      </c>
      <c r="B86" s="276" t="s">
        <v>32</v>
      </c>
      <c r="C86" s="312">
        <v>668795409</v>
      </c>
      <c r="D86" s="89">
        <v>23900534</v>
      </c>
    </row>
    <row r="87" spans="1:4" x14ac:dyDescent="0.2">
      <c r="A87" s="193" t="s">
        <v>343</v>
      </c>
      <c r="B87" s="876" t="s">
        <v>344</v>
      </c>
      <c r="C87" s="86"/>
      <c r="D87" s="100"/>
    </row>
    <row r="88" spans="1:4" x14ac:dyDescent="0.2">
      <c r="A88" s="193"/>
      <c r="B88" s="876"/>
      <c r="C88" s="312">
        <v>681276341</v>
      </c>
      <c r="D88" s="89">
        <v>500576569</v>
      </c>
    </row>
    <row r="89" spans="1:4" x14ac:dyDescent="0.2">
      <c r="A89" s="193"/>
      <c r="B89" s="276"/>
      <c r="C89" s="86"/>
      <c r="D89" s="100"/>
    </row>
    <row r="90" spans="1:4" x14ac:dyDescent="0.2">
      <c r="A90" s="192" t="s">
        <v>211</v>
      </c>
      <c r="B90" s="275" t="s">
        <v>609</v>
      </c>
      <c r="C90" s="86"/>
      <c r="D90" s="100"/>
    </row>
    <row r="91" spans="1:4" ht="12.75" customHeight="1" x14ac:dyDescent="0.2">
      <c r="A91" s="192"/>
      <c r="B91" s="275" t="s">
        <v>36</v>
      </c>
      <c r="C91" s="75">
        <f>SUM(C92:C123)</f>
        <v>706041172</v>
      </c>
      <c r="D91" s="250">
        <f>SUM(D92:D123)</f>
        <v>991332135</v>
      </c>
    </row>
    <row r="92" spans="1:4" x14ac:dyDescent="0.2">
      <c r="A92" s="193"/>
      <c r="B92" s="276"/>
      <c r="C92" s="86"/>
      <c r="D92" s="100"/>
    </row>
    <row r="93" spans="1:4" ht="12.75" customHeight="1" x14ac:dyDescent="0.2">
      <c r="A93" s="193" t="s">
        <v>345</v>
      </c>
      <c r="B93" s="866" t="s">
        <v>346</v>
      </c>
      <c r="C93" s="86"/>
      <c r="D93" s="100"/>
    </row>
    <row r="94" spans="1:4" x14ac:dyDescent="0.2">
      <c r="A94" s="193"/>
      <c r="B94" s="866"/>
      <c r="C94" s="86"/>
      <c r="D94" s="100"/>
    </row>
    <row r="95" spans="1:4" x14ac:dyDescent="0.2">
      <c r="A95" s="193"/>
      <c r="B95" s="866"/>
      <c r="C95" s="312">
        <v>84056833</v>
      </c>
      <c r="D95" s="89">
        <v>34865445</v>
      </c>
    </row>
    <row r="96" spans="1:4" x14ac:dyDescent="0.2">
      <c r="A96" s="193"/>
      <c r="B96" s="71"/>
      <c r="C96" s="86"/>
      <c r="D96" s="100"/>
    </row>
    <row r="97" spans="1:4" x14ac:dyDescent="0.2">
      <c r="A97" s="193"/>
      <c r="B97" s="71"/>
      <c r="C97" s="86"/>
      <c r="D97" s="100"/>
    </row>
    <row r="98" spans="1:4" x14ac:dyDescent="0.2">
      <c r="A98" s="202" t="s">
        <v>347</v>
      </c>
      <c r="B98" s="280" t="s">
        <v>39</v>
      </c>
      <c r="C98" s="628">
        <v>15095840</v>
      </c>
      <c r="D98" s="629">
        <v>42279361</v>
      </c>
    </row>
    <row r="99" spans="1:4" x14ac:dyDescent="0.2">
      <c r="A99" s="193" t="s">
        <v>348</v>
      </c>
      <c r="B99" s="276" t="s">
        <v>41</v>
      </c>
      <c r="C99" s="312">
        <v>6591861</v>
      </c>
      <c r="D99" s="89">
        <v>235844154</v>
      </c>
    </row>
    <row r="100" spans="1:4" x14ac:dyDescent="0.2">
      <c r="A100" s="193" t="s">
        <v>349</v>
      </c>
      <c r="B100" s="276" t="s">
        <v>43</v>
      </c>
      <c r="C100" s="312">
        <v>100755004</v>
      </c>
      <c r="D100" s="89">
        <v>36104517</v>
      </c>
    </row>
    <row r="101" spans="1:4" x14ac:dyDescent="0.2">
      <c r="A101" s="193"/>
      <c r="B101" s="71"/>
      <c r="C101" s="278"/>
      <c r="D101" s="279"/>
    </row>
    <row r="102" spans="1:4" x14ac:dyDescent="0.2">
      <c r="A102" s="193"/>
      <c r="B102" s="71"/>
      <c r="C102" s="278"/>
      <c r="D102" s="279"/>
    </row>
    <row r="103" spans="1:4" ht="14.25" customHeight="1" x14ac:dyDescent="0.2">
      <c r="A103" s="193" t="s">
        <v>350</v>
      </c>
      <c r="B103" s="876" t="s">
        <v>351</v>
      </c>
      <c r="C103" s="86"/>
      <c r="D103" s="100"/>
    </row>
    <row r="104" spans="1:4" ht="14.25" customHeight="1" x14ac:dyDescent="0.2">
      <c r="A104" s="193"/>
      <c r="B104" s="878"/>
      <c r="C104" s="312">
        <v>92851864</v>
      </c>
      <c r="D104" s="89">
        <v>60357831</v>
      </c>
    </row>
    <row r="105" spans="1:4" x14ac:dyDescent="0.2">
      <c r="A105" s="193"/>
      <c r="B105" s="451"/>
      <c r="C105" s="86"/>
      <c r="D105" s="100"/>
    </row>
    <row r="106" spans="1:4" x14ac:dyDescent="0.2">
      <c r="A106" s="193" t="s">
        <v>352</v>
      </c>
      <c r="B106" s="876" t="s">
        <v>46</v>
      </c>
      <c r="C106" s="86"/>
      <c r="D106" s="100"/>
    </row>
    <row r="107" spans="1:4" x14ac:dyDescent="0.2">
      <c r="A107" s="193"/>
      <c r="B107" s="876"/>
      <c r="C107" s="312">
        <v>44396883</v>
      </c>
      <c r="D107" s="89">
        <v>153490301</v>
      </c>
    </row>
    <row r="108" spans="1:4" x14ac:dyDescent="0.2">
      <c r="A108" s="193"/>
      <c r="B108" s="276"/>
      <c r="C108" s="86"/>
      <c r="D108" s="100"/>
    </row>
    <row r="109" spans="1:4" x14ac:dyDescent="0.2">
      <c r="A109" s="277"/>
      <c r="B109" s="276"/>
      <c r="C109" s="86"/>
      <c r="D109" s="100"/>
    </row>
    <row r="110" spans="1:4" ht="14.25" customHeight="1" x14ac:dyDescent="0.2">
      <c r="A110" s="193" t="s">
        <v>353</v>
      </c>
      <c r="B110" s="876" t="s">
        <v>354</v>
      </c>
      <c r="C110" s="86"/>
      <c r="D110" s="100"/>
    </row>
    <row r="111" spans="1:4" ht="14.25" customHeight="1" x14ac:dyDescent="0.2">
      <c r="A111" s="193"/>
      <c r="B111" s="876"/>
      <c r="C111" s="86"/>
      <c r="D111" s="100"/>
    </row>
    <row r="112" spans="1:4" ht="14.25" customHeight="1" x14ac:dyDescent="0.2">
      <c r="A112" s="193"/>
      <c r="B112" s="876"/>
      <c r="C112" s="86"/>
      <c r="D112" s="100"/>
    </row>
    <row r="113" spans="1:4" ht="14.25" customHeight="1" x14ac:dyDescent="0.2">
      <c r="A113" s="193"/>
      <c r="B113" s="876"/>
      <c r="C113" s="312">
        <v>241266207</v>
      </c>
      <c r="D113" s="89">
        <v>211563685</v>
      </c>
    </row>
    <row r="114" spans="1:4" x14ac:dyDescent="0.2">
      <c r="A114" s="193"/>
      <c r="B114" s="276"/>
      <c r="C114" s="86"/>
      <c r="D114" s="100"/>
    </row>
    <row r="115" spans="1:4" x14ac:dyDescent="0.2">
      <c r="A115" s="193"/>
      <c r="B115" s="276"/>
      <c r="C115" s="86"/>
      <c r="D115" s="100"/>
    </row>
    <row r="116" spans="1:4" x14ac:dyDescent="0.2">
      <c r="A116" s="193" t="s">
        <v>355</v>
      </c>
      <c r="B116" s="876" t="s">
        <v>356</v>
      </c>
      <c r="C116" s="86"/>
      <c r="D116" s="100"/>
    </row>
    <row r="117" spans="1:4" x14ac:dyDescent="0.2">
      <c r="A117" s="193"/>
      <c r="B117" s="876"/>
      <c r="C117" s="312">
        <v>3462687</v>
      </c>
      <c r="D117" s="89">
        <v>11517364</v>
      </c>
    </row>
    <row r="118" spans="1:4" ht="10.5" customHeight="1" x14ac:dyDescent="0.2">
      <c r="A118" s="193"/>
      <c r="B118" s="276"/>
      <c r="C118" s="86"/>
      <c r="D118" s="100"/>
    </row>
    <row r="119" spans="1:4" x14ac:dyDescent="0.2">
      <c r="A119" s="193" t="s">
        <v>357</v>
      </c>
      <c r="B119" s="876" t="s">
        <v>358</v>
      </c>
      <c r="C119" s="86"/>
      <c r="D119" s="100"/>
    </row>
    <row r="120" spans="1:4" x14ac:dyDescent="0.2">
      <c r="A120" s="193"/>
      <c r="B120" s="876"/>
      <c r="C120" s="312">
        <v>2516524</v>
      </c>
      <c r="D120" s="89">
        <v>6435402</v>
      </c>
    </row>
    <row r="121" spans="1:4" x14ac:dyDescent="0.2">
      <c r="A121" s="193"/>
      <c r="B121" s="276"/>
      <c r="C121" s="86"/>
      <c r="D121" s="100"/>
    </row>
    <row r="122" spans="1:4" ht="14.25" customHeight="1" x14ac:dyDescent="0.2">
      <c r="A122" s="193" t="s">
        <v>359</v>
      </c>
      <c r="B122" s="276" t="s">
        <v>52</v>
      </c>
      <c r="C122" s="278">
        <v>60219</v>
      </c>
      <c r="D122" s="279">
        <v>637308</v>
      </c>
    </row>
    <row r="123" spans="1:4" ht="15.75" customHeight="1" x14ac:dyDescent="0.2">
      <c r="A123" s="193" t="s">
        <v>360</v>
      </c>
      <c r="B123" s="276" t="s">
        <v>54</v>
      </c>
      <c r="C123" s="278">
        <v>114987250</v>
      </c>
      <c r="D123" s="279">
        <v>198236767</v>
      </c>
    </row>
    <row r="124" spans="1:4" x14ac:dyDescent="0.2">
      <c r="A124" s="193"/>
      <c r="B124" s="276"/>
      <c r="C124" s="86"/>
      <c r="D124" s="100"/>
    </row>
    <row r="125" spans="1:4" x14ac:dyDescent="0.2">
      <c r="A125" s="192" t="s">
        <v>213</v>
      </c>
      <c r="B125" s="275" t="s">
        <v>610</v>
      </c>
      <c r="C125" s="86"/>
      <c r="D125" s="100"/>
    </row>
    <row r="126" spans="1:4" x14ac:dyDescent="0.2">
      <c r="A126" s="193"/>
      <c r="B126" s="275" t="s">
        <v>611</v>
      </c>
      <c r="C126" s="75">
        <f>SUM(C127:C130)</f>
        <v>286850249</v>
      </c>
      <c r="D126" s="250">
        <f>SUM(D127:D129)</f>
        <v>513970024</v>
      </c>
    </row>
    <row r="127" spans="1:4" ht="12.75" customHeight="1" x14ac:dyDescent="0.2">
      <c r="A127" s="193"/>
      <c r="B127" s="276"/>
      <c r="C127" s="86"/>
      <c r="D127" s="100"/>
    </row>
    <row r="128" spans="1:4" x14ac:dyDescent="0.2">
      <c r="A128" s="193" t="s">
        <v>361</v>
      </c>
      <c r="B128" s="276" t="s">
        <v>362</v>
      </c>
      <c r="C128" s="312">
        <v>165583182</v>
      </c>
      <c r="D128" s="89">
        <v>345241314</v>
      </c>
    </row>
    <row r="129" spans="1:4" ht="12.75" customHeight="1" x14ac:dyDescent="0.2">
      <c r="A129" s="193" t="s">
        <v>363</v>
      </c>
      <c r="B129" s="276" t="s">
        <v>56</v>
      </c>
      <c r="C129" s="312">
        <v>121267067</v>
      </c>
      <c r="D129" s="89">
        <v>168728710</v>
      </c>
    </row>
    <row r="130" spans="1:4" x14ac:dyDescent="0.2">
      <c r="A130" s="193"/>
      <c r="B130" s="276"/>
      <c r="C130" s="86"/>
      <c r="D130" s="100"/>
    </row>
    <row r="131" spans="1:4" ht="12.75" customHeight="1" x14ac:dyDescent="0.2">
      <c r="A131" s="192" t="s">
        <v>216</v>
      </c>
      <c r="B131" s="275" t="s">
        <v>282</v>
      </c>
      <c r="C131" s="86"/>
      <c r="D131" s="100"/>
    </row>
    <row r="132" spans="1:4" x14ac:dyDescent="0.2">
      <c r="A132" s="193"/>
      <c r="B132" s="275" t="s">
        <v>364</v>
      </c>
      <c r="C132" s="86"/>
      <c r="D132" s="100"/>
    </row>
    <row r="133" spans="1:4" ht="10.5" customHeight="1" x14ac:dyDescent="0.2">
      <c r="A133" s="193"/>
      <c r="B133" s="275" t="s">
        <v>219</v>
      </c>
      <c r="C133" s="86"/>
      <c r="D133" s="100"/>
    </row>
    <row r="134" spans="1:4" ht="10.5" customHeight="1" x14ac:dyDescent="0.2">
      <c r="A134" s="193"/>
      <c r="B134" s="275" t="s">
        <v>284</v>
      </c>
      <c r="C134" s="75">
        <f>SUM(C136:C142)</f>
        <v>10121451</v>
      </c>
      <c r="D134" s="250">
        <f>SUM(D136:D142)</f>
        <v>49604534</v>
      </c>
    </row>
    <row r="135" spans="1:4" x14ac:dyDescent="0.2">
      <c r="A135" s="193"/>
      <c r="B135" s="276"/>
      <c r="C135" s="86"/>
      <c r="D135" s="100"/>
    </row>
    <row r="136" spans="1:4" ht="13.5" customHeight="1" x14ac:dyDescent="0.2">
      <c r="A136" s="193" t="s">
        <v>365</v>
      </c>
      <c r="B136" s="71" t="s">
        <v>62</v>
      </c>
      <c r="C136" s="312">
        <v>7474236</v>
      </c>
      <c r="D136" s="89">
        <v>5018502</v>
      </c>
    </row>
    <row r="137" spans="1:4" ht="10.5" customHeight="1" x14ac:dyDescent="0.2">
      <c r="A137" s="193"/>
      <c r="B137" s="71"/>
      <c r="C137" s="278"/>
      <c r="D137" s="279"/>
    </row>
    <row r="138" spans="1:4" ht="14.25" customHeight="1" x14ac:dyDescent="0.2">
      <c r="A138" s="193" t="s">
        <v>582</v>
      </c>
      <c r="B138" s="866" t="s">
        <v>366</v>
      </c>
      <c r="C138" s="10"/>
      <c r="D138" s="311"/>
    </row>
    <row r="139" spans="1:4" ht="14.25" customHeight="1" x14ac:dyDescent="0.2">
      <c r="A139" s="193"/>
      <c r="B139" s="866"/>
      <c r="C139" s="312">
        <v>2646750</v>
      </c>
      <c r="D139" s="89">
        <v>44578138</v>
      </c>
    </row>
    <row r="140" spans="1:4" x14ac:dyDescent="0.2">
      <c r="A140" s="193"/>
      <c r="B140" s="71"/>
      <c r="C140" s="86"/>
      <c r="D140" s="100"/>
    </row>
    <row r="141" spans="1:4" ht="12.75" customHeight="1" x14ac:dyDescent="0.2">
      <c r="A141" s="202" t="s">
        <v>367</v>
      </c>
      <c r="B141" s="630" t="s">
        <v>65</v>
      </c>
      <c r="C141" s="628">
        <v>465</v>
      </c>
      <c r="D141" s="629">
        <v>7894</v>
      </c>
    </row>
    <row r="142" spans="1:4" x14ac:dyDescent="0.2">
      <c r="A142" s="193"/>
      <c r="B142" s="82"/>
      <c r="C142" s="278"/>
      <c r="D142" s="279"/>
    </row>
    <row r="143" spans="1:4" x14ac:dyDescent="0.2">
      <c r="A143" s="193"/>
      <c r="B143" s="71"/>
      <c r="C143" s="86"/>
      <c r="D143" s="100"/>
    </row>
    <row r="144" spans="1:4" x14ac:dyDescent="0.2">
      <c r="A144" s="193"/>
      <c r="B144" s="71"/>
      <c r="C144" s="86"/>
      <c r="D144" s="100"/>
    </row>
    <row r="145" spans="1:4" x14ac:dyDescent="0.2">
      <c r="A145" s="193"/>
      <c r="B145" s="71"/>
      <c r="C145" s="86"/>
      <c r="D145" s="100"/>
    </row>
    <row r="146" spans="1:4" ht="12.75" customHeight="1" x14ac:dyDescent="0.2">
      <c r="A146" s="192" t="s">
        <v>220</v>
      </c>
      <c r="B146" s="68" t="s">
        <v>368</v>
      </c>
      <c r="C146" s="86"/>
      <c r="D146" s="100"/>
    </row>
    <row r="147" spans="1:4" x14ac:dyDescent="0.2">
      <c r="A147" s="193"/>
      <c r="B147" s="275" t="s">
        <v>286</v>
      </c>
      <c r="C147" s="86"/>
      <c r="D147" s="100"/>
    </row>
    <row r="148" spans="1:4" x14ac:dyDescent="0.2">
      <c r="A148" s="193"/>
      <c r="B148" s="275" t="s">
        <v>287</v>
      </c>
      <c r="C148" s="75">
        <f>SUM(C149:C152)</f>
        <v>186314752</v>
      </c>
      <c r="D148" s="250">
        <f>SUM(D149:D152)</f>
        <v>117630197</v>
      </c>
    </row>
    <row r="149" spans="1:4" ht="12.75" customHeight="1" x14ac:dyDescent="0.2">
      <c r="A149" s="193"/>
      <c r="B149" s="276"/>
      <c r="C149" s="86"/>
      <c r="D149" s="100"/>
    </row>
    <row r="150" spans="1:4" x14ac:dyDescent="0.2">
      <c r="A150" s="193" t="s">
        <v>369</v>
      </c>
      <c r="B150" s="276" t="s">
        <v>69</v>
      </c>
      <c r="C150" s="312">
        <v>186217466</v>
      </c>
      <c r="D150" s="89">
        <v>117250501</v>
      </c>
    </row>
    <row r="151" spans="1:4" ht="12.75" customHeight="1" x14ac:dyDescent="0.2">
      <c r="A151" s="193" t="s">
        <v>370</v>
      </c>
      <c r="B151" s="276" t="s">
        <v>67</v>
      </c>
      <c r="C151" s="313">
        <v>149</v>
      </c>
      <c r="D151" s="314">
        <v>677</v>
      </c>
    </row>
    <row r="152" spans="1:4" x14ac:dyDescent="0.2">
      <c r="A152" s="193" t="s">
        <v>371</v>
      </c>
      <c r="B152" s="276" t="s">
        <v>72</v>
      </c>
      <c r="C152" s="312">
        <v>97137</v>
      </c>
      <c r="D152" s="89">
        <v>379019</v>
      </c>
    </row>
    <row r="153" spans="1:4" x14ac:dyDescent="0.2">
      <c r="A153" s="193"/>
      <c r="B153" s="276"/>
      <c r="C153" s="86"/>
      <c r="D153" s="100"/>
    </row>
    <row r="154" spans="1:4" x14ac:dyDescent="0.2">
      <c r="A154" s="193"/>
      <c r="B154" s="276"/>
      <c r="C154" s="86"/>
      <c r="D154" s="100"/>
    </row>
    <row r="155" spans="1:4" x14ac:dyDescent="0.2">
      <c r="A155" s="192" t="s">
        <v>224</v>
      </c>
      <c r="B155" s="275" t="s">
        <v>372</v>
      </c>
      <c r="C155" s="86"/>
      <c r="D155" s="100"/>
    </row>
    <row r="156" spans="1:4" x14ac:dyDescent="0.2">
      <c r="A156" s="193"/>
      <c r="B156" s="275" t="s">
        <v>373</v>
      </c>
      <c r="C156" s="86"/>
      <c r="D156" s="100"/>
    </row>
    <row r="157" spans="1:4" ht="10.5" customHeight="1" x14ac:dyDescent="0.2">
      <c r="A157" s="193"/>
      <c r="B157" s="275" t="s">
        <v>226</v>
      </c>
      <c r="C157" s="75">
        <f>SUM(C158:C166)</f>
        <v>392610367</v>
      </c>
      <c r="D157" s="250">
        <f>SUM(D158:D166)</f>
        <v>363126904</v>
      </c>
    </row>
    <row r="158" spans="1:4" x14ac:dyDescent="0.2">
      <c r="A158" s="193"/>
      <c r="B158" s="276"/>
      <c r="C158" s="86"/>
      <c r="D158" s="100"/>
    </row>
    <row r="159" spans="1:4" ht="13.5" customHeight="1" x14ac:dyDescent="0.2">
      <c r="A159" s="193" t="s">
        <v>374</v>
      </c>
      <c r="B159" s="876" t="s">
        <v>375</v>
      </c>
      <c r="C159" s="86"/>
      <c r="D159" s="100"/>
    </row>
    <row r="160" spans="1:4" ht="13.5" customHeight="1" x14ac:dyDescent="0.2">
      <c r="A160" s="193"/>
      <c r="B160" s="876"/>
      <c r="C160" s="312">
        <v>103217823</v>
      </c>
      <c r="D160" s="89">
        <v>14026614</v>
      </c>
    </row>
    <row r="161" spans="1:4" x14ac:dyDescent="0.2">
      <c r="A161" s="193"/>
      <c r="B161" s="276"/>
      <c r="C161" s="86"/>
      <c r="D161" s="100"/>
    </row>
    <row r="162" spans="1:4" x14ac:dyDescent="0.2">
      <c r="A162" s="193" t="s">
        <v>376</v>
      </c>
      <c r="B162" s="880" t="s">
        <v>76</v>
      </c>
      <c r="C162" s="286"/>
      <c r="D162" s="287"/>
    </row>
    <row r="163" spans="1:4" x14ac:dyDescent="0.2">
      <c r="A163" s="193"/>
      <c r="B163" s="880"/>
      <c r="C163" s="312">
        <v>284687287</v>
      </c>
      <c r="D163" s="89">
        <v>323642869</v>
      </c>
    </row>
    <row r="164" spans="1:4" x14ac:dyDescent="0.2">
      <c r="A164" s="193"/>
      <c r="B164" s="276"/>
      <c r="C164" s="86"/>
      <c r="D164" s="100"/>
    </row>
    <row r="165" spans="1:4" ht="12.75" customHeight="1" x14ac:dyDescent="0.2">
      <c r="A165" s="193" t="s">
        <v>377</v>
      </c>
      <c r="B165" s="876" t="s">
        <v>378</v>
      </c>
      <c r="C165" s="86"/>
      <c r="D165" s="100"/>
    </row>
    <row r="166" spans="1:4" x14ac:dyDescent="0.2">
      <c r="A166" s="193"/>
      <c r="B166" s="876"/>
      <c r="C166" s="312">
        <v>4705257</v>
      </c>
      <c r="D166" s="89">
        <v>25457421</v>
      </c>
    </row>
    <row r="167" spans="1:4" ht="12.75" customHeight="1" x14ac:dyDescent="0.2">
      <c r="A167" s="193"/>
      <c r="B167" s="276"/>
      <c r="C167" s="86"/>
      <c r="D167" s="100"/>
    </row>
    <row r="168" spans="1:4" x14ac:dyDescent="0.2">
      <c r="A168" s="193"/>
      <c r="B168" s="276"/>
      <c r="C168" s="86"/>
      <c r="D168" s="100"/>
    </row>
    <row r="169" spans="1:4" x14ac:dyDescent="0.2">
      <c r="A169" s="192" t="s">
        <v>227</v>
      </c>
      <c r="B169" s="275" t="s">
        <v>228</v>
      </c>
      <c r="C169" s="75">
        <f>SUM(C170:C202)</f>
        <v>161627592</v>
      </c>
      <c r="D169" s="250">
        <f>SUM(D170:D202)</f>
        <v>1754019976</v>
      </c>
    </row>
    <row r="170" spans="1:4" x14ac:dyDescent="0.2">
      <c r="A170" s="193"/>
      <c r="B170" s="276"/>
      <c r="C170" s="86"/>
      <c r="D170" s="100"/>
    </row>
    <row r="171" spans="1:4" x14ac:dyDescent="0.2">
      <c r="A171" s="193" t="s">
        <v>80</v>
      </c>
      <c r="B171" s="276" t="s">
        <v>81</v>
      </c>
      <c r="C171" s="312">
        <v>44</v>
      </c>
      <c r="D171" s="89">
        <v>360</v>
      </c>
    </row>
    <row r="172" spans="1:4" x14ac:dyDescent="0.2">
      <c r="A172" s="193" t="s">
        <v>82</v>
      </c>
      <c r="B172" s="276" t="s">
        <v>83</v>
      </c>
      <c r="C172" s="312">
        <v>34154</v>
      </c>
      <c r="D172" s="89">
        <v>627896</v>
      </c>
    </row>
    <row r="173" spans="1:4" x14ac:dyDescent="0.2">
      <c r="A173" s="193" t="s">
        <v>84</v>
      </c>
      <c r="B173" s="276" t="s">
        <v>85</v>
      </c>
      <c r="C173" s="312">
        <v>13258574</v>
      </c>
      <c r="D173" s="89">
        <v>54440427</v>
      </c>
    </row>
    <row r="174" spans="1:4" ht="12.75" customHeight="1" x14ac:dyDescent="0.2">
      <c r="A174" s="193" t="s">
        <v>86</v>
      </c>
      <c r="B174" s="876" t="s">
        <v>379</v>
      </c>
      <c r="C174" s="86"/>
      <c r="D174" s="100"/>
    </row>
    <row r="175" spans="1:4" x14ac:dyDescent="0.2">
      <c r="A175" s="193"/>
      <c r="B175" s="876"/>
      <c r="C175" s="312">
        <v>1414</v>
      </c>
      <c r="D175" s="89">
        <v>2611</v>
      </c>
    </row>
    <row r="176" spans="1:4" x14ac:dyDescent="0.2">
      <c r="A176" s="193"/>
      <c r="B176" s="276"/>
      <c r="C176" s="86"/>
      <c r="D176" s="100"/>
    </row>
    <row r="177" spans="1:4" x14ac:dyDescent="0.2">
      <c r="A177" s="193" t="s">
        <v>88</v>
      </c>
      <c r="B177" s="276" t="s">
        <v>380</v>
      </c>
      <c r="C177" s="312">
        <v>11358929</v>
      </c>
      <c r="D177" s="89">
        <v>46580623</v>
      </c>
    </row>
    <row r="178" spans="1:4" x14ac:dyDescent="0.2">
      <c r="A178" s="193" t="s">
        <v>89</v>
      </c>
      <c r="B178" s="276" t="s">
        <v>381</v>
      </c>
      <c r="C178" s="312">
        <v>3913166</v>
      </c>
      <c r="D178" s="89">
        <v>20702112</v>
      </c>
    </row>
    <row r="179" spans="1:4" x14ac:dyDescent="0.2">
      <c r="A179" s="193"/>
      <c r="B179" s="71"/>
      <c r="C179" s="278"/>
      <c r="D179" s="279"/>
    </row>
    <row r="180" spans="1:4" x14ac:dyDescent="0.2">
      <c r="A180" s="193" t="s">
        <v>91</v>
      </c>
      <c r="B180" s="876" t="s">
        <v>382</v>
      </c>
      <c r="C180" s="86"/>
      <c r="D180" s="100"/>
    </row>
    <row r="181" spans="1:4" x14ac:dyDescent="0.2">
      <c r="A181" s="193"/>
      <c r="B181" s="876"/>
      <c r="C181" s="278">
        <v>8080235</v>
      </c>
      <c r="D181" s="279">
        <v>15400752</v>
      </c>
    </row>
    <row r="182" spans="1:4" x14ac:dyDescent="0.2">
      <c r="A182" s="193"/>
      <c r="B182" s="276"/>
      <c r="C182" s="86"/>
      <c r="D182" s="100"/>
    </row>
    <row r="183" spans="1:4" x14ac:dyDescent="0.2">
      <c r="A183" s="389"/>
      <c r="B183" s="783" t="s">
        <v>383</v>
      </c>
      <c r="C183" s="286"/>
      <c r="D183" s="287"/>
    </row>
    <row r="184" spans="1:4" x14ac:dyDescent="0.2">
      <c r="A184" s="193" t="s">
        <v>93</v>
      </c>
      <c r="B184" s="783"/>
      <c r="C184" s="312">
        <v>50724</v>
      </c>
      <c r="D184" s="89">
        <v>1226771</v>
      </c>
    </row>
    <row r="185" spans="1:4" x14ac:dyDescent="0.2">
      <c r="A185" s="202"/>
      <c r="B185" s="280"/>
      <c r="C185" s="624"/>
      <c r="D185" s="625"/>
    </row>
    <row r="186" spans="1:4" x14ac:dyDescent="0.2">
      <c r="A186" s="193" t="s">
        <v>94</v>
      </c>
      <c r="B186" s="876" t="s">
        <v>384</v>
      </c>
      <c r="C186" s="86"/>
      <c r="D186" s="100"/>
    </row>
    <row r="187" spans="1:4" x14ac:dyDescent="0.2">
      <c r="A187" s="193"/>
      <c r="B187" s="876"/>
      <c r="C187" s="312">
        <v>866536</v>
      </c>
      <c r="D187" s="89">
        <v>13914290</v>
      </c>
    </row>
    <row r="188" spans="1:4" x14ac:dyDescent="0.2">
      <c r="A188" s="193"/>
      <c r="B188" s="71"/>
      <c r="C188" s="86"/>
      <c r="D188" s="100"/>
    </row>
    <row r="189" spans="1:4" x14ac:dyDescent="0.2">
      <c r="A189" s="193"/>
      <c r="B189" s="71"/>
      <c r="C189" s="86"/>
      <c r="D189" s="100"/>
    </row>
    <row r="190" spans="1:4" x14ac:dyDescent="0.2">
      <c r="A190" s="193"/>
      <c r="B190" s="71"/>
      <c r="C190" s="86"/>
      <c r="D190" s="100"/>
    </row>
    <row r="191" spans="1:4" x14ac:dyDescent="0.2">
      <c r="A191" s="193" t="s">
        <v>95</v>
      </c>
      <c r="B191" s="876" t="s">
        <v>96</v>
      </c>
      <c r="C191" s="86"/>
      <c r="D191" s="100"/>
    </row>
    <row r="192" spans="1:4" x14ac:dyDescent="0.2">
      <c r="A192" s="193"/>
      <c r="B192" s="876"/>
      <c r="C192" s="312">
        <v>306804</v>
      </c>
      <c r="D192" s="89">
        <v>1811603</v>
      </c>
    </row>
    <row r="193" spans="1:4" x14ac:dyDescent="0.2">
      <c r="A193" s="193"/>
      <c r="B193" s="276"/>
      <c r="C193" s="86"/>
      <c r="D193" s="100"/>
    </row>
    <row r="194" spans="1:4" x14ac:dyDescent="0.2">
      <c r="A194" s="193" t="s">
        <v>97</v>
      </c>
      <c r="B194" s="276" t="s">
        <v>98</v>
      </c>
      <c r="C194" s="312">
        <v>21842232</v>
      </c>
      <c r="D194" s="89">
        <v>163046811</v>
      </c>
    </row>
    <row r="195" spans="1:4" x14ac:dyDescent="0.2">
      <c r="A195" s="193" t="s">
        <v>99</v>
      </c>
      <c r="B195" s="276" t="s">
        <v>100</v>
      </c>
      <c r="C195" s="312">
        <v>70728239</v>
      </c>
      <c r="D195" s="89">
        <v>1147377700</v>
      </c>
    </row>
    <row r="196" spans="1:4" x14ac:dyDescent="0.2">
      <c r="A196" s="193"/>
      <c r="B196" s="276"/>
      <c r="C196" s="86"/>
      <c r="D196" s="100"/>
    </row>
    <row r="197" spans="1:4" x14ac:dyDescent="0.2">
      <c r="A197" s="193"/>
      <c r="B197" s="276"/>
      <c r="C197" s="86"/>
      <c r="D197" s="100"/>
    </row>
    <row r="198" spans="1:4" x14ac:dyDescent="0.2">
      <c r="A198" s="193" t="s">
        <v>101</v>
      </c>
      <c r="B198" s="876" t="s">
        <v>385</v>
      </c>
      <c r="C198" s="312">
        <v>19275679</v>
      </c>
      <c r="D198" s="89">
        <v>250052772</v>
      </c>
    </row>
    <row r="199" spans="1:4" ht="12.75" customHeight="1" x14ac:dyDescent="0.2">
      <c r="A199" s="193"/>
      <c r="B199" s="876"/>
      <c r="C199" s="278"/>
      <c r="D199" s="279"/>
    </row>
    <row r="200" spans="1:4" x14ac:dyDescent="0.2">
      <c r="A200" s="193"/>
      <c r="B200" s="276"/>
      <c r="C200" s="86"/>
      <c r="D200" s="100"/>
    </row>
    <row r="201" spans="1:4" ht="12.75" customHeight="1" x14ac:dyDescent="0.2">
      <c r="A201" s="193" t="s">
        <v>103</v>
      </c>
      <c r="B201" s="876" t="s">
        <v>386</v>
      </c>
      <c r="C201" s="86"/>
      <c r="D201" s="100"/>
    </row>
    <row r="202" spans="1:4" x14ac:dyDescent="0.2">
      <c r="A202" s="193"/>
      <c r="B202" s="876"/>
      <c r="C202" s="312">
        <v>11910862</v>
      </c>
      <c r="D202" s="89">
        <v>38835248</v>
      </c>
    </row>
    <row r="203" spans="1:4" x14ac:dyDescent="0.2">
      <c r="A203" s="193"/>
      <c r="B203" s="276"/>
      <c r="C203" s="86"/>
      <c r="D203" s="100"/>
    </row>
    <row r="204" spans="1:4" x14ac:dyDescent="0.2">
      <c r="A204" s="192" t="s">
        <v>229</v>
      </c>
      <c r="B204" s="275" t="s">
        <v>387</v>
      </c>
      <c r="C204" s="86"/>
      <c r="D204" s="100"/>
    </row>
    <row r="205" spans="1:4" x14ac:dyDescent="0.2">
      <c r="A205" s="193"/>
      <c r="B205" s="275" t="s">
        <v>388</v>
      </c>
      <c r="C205" s="86"/>
      <c r="D205" s="100"/>
    </row>
    <row r="206" spans="1:4" x14ac:dyDescent="0.2">
      <c r="A206" s="193"/>
      <c r="B206" s="275" t="s">
        <v>232</v>
      </c>
      <c r="C206" s="86"/>
      <c r="D206" s="100"/>
    </row>
    <row r="207" spans="1:4" x14ac:dyDescent="0.2">
      <c r="A207" s="193"/>
      <c r="B207" s="275" t="s">
        <v>389</v>
      </c>
      <c r="C207" s="75">
        <f>SUM(C209:C217)</f>
        <v>6403700</v>
      </c>
      <c r="D207" s="250">
        <f>SUM(D209:D217)</f>
        <v>34454087</v>
      </c>
    </row>
    <row r="208" spans="1:4" x14ac:dyDescent="0.2">
      <c r="A208" s="193"/>
      <c r="B208" s="276"/>
      <c r="C208" s="86"/>
      <c r="D208" s="100"/>
    </row>
    <row r="209" spans="1:4" x14ac:dyDescent="0.2">
      <c r="A209" s="193" t="s">
        <v>106</v>
      </c>
      <c r="B209" s="879" t="s">
        <v>390</v>
      </c>
      <c r="C209" s="286"/>
      <c r="D209" s="287"/>
    </row>
    <row r="210" spans="1:4" x14ac:dyDescent="0.2">
      <c r="A210" s="193"/>
      <c r="B210" s="879"/>
      <c r="C210" s="312">
        <v>6034465</v>
      </c>
      <c r="D210" s="89">
        <v>32657374</v>
      </c>
    </row>
    <row r="211" spans="1:4" ht="12.75" customHeight="1" x14ac:dyDescent="0.2">
      <c r="A211" s="193"/>
      <c r="B211" s="276"/>
      <c r="C211" s="86"/>
      <c r="D211" s="100"/>
    </row>
    <row r="212" spans="1:4" x14ac:dyDescent="0.2">
      <c r="A212" s="193" t="s">
        <v>107</v>
      </c>
      <c r="B212" s="276" t="s">
        <v>391</v>
      </c>
      <c r="C212" s="312">
        <v>177150</v>
      </c>
      <c r="D212" s="89">
        <v>1301676</v>
      </c>
    </row>
    <row r="213" spans="1:4" ht="12.75" customHeight="1" x14ac:dyDescent="0.2">
      <c r="A213" s="193" t="s">
        <v>108</v>
      </c>
      <c r="B213" s="876" t="s">
        <v>109</v>
      </c>
      <c r="C213" s="86"/>
      <c r="D213" s="100"/>
    </row>
    <row r="214" spans="1:4" x14ac:dyDescent="0.2">
      <c r="A214" s="193"/>
      <c r="B214" s="876"/>
      <c r="C214" s="312">
        <v>53888</v>
      </c>
      <c r="D214" s="89">
        <v>285419</v>
      </c>
    </row>
    <row r="215" spans="1:4" x14ac:dyDescent="0.2">
      <c r="A215" s="193"/>
      <c r="B215" s="276"/>
      <c r="C215" s="86"/>
      <c r="D215" s="100"/>
    </row>
    <row r="216" spans="1:4" x14ac:dyDescent="0.2">
      <c r="A216" s="193" t="s">
        <v>110</v>
      </c>
      <c r="B216" s="876" t="s">
        <v>111</v>
      </c>
      <c r="C216" s="86"/>
      <c r="D216" s="100"/>
    </row>
    <row r="217" spans="1:4" x14ac:dyDescent="0.2">
      <c r="A217" s="193"/>
      <c r="B217" s="876"/>
      <c r="C217" s="312">
        <v>138197</v>
      </c>
      <c r="D217" s="89">
        <v>209618</v>
      </c>
    </row>
    <row r="218" spans="1:4" x14ac:dyDescent="0.2">
      <c r="A218" s="193"/>
      <c r="B218" s="276"/>
      <c r="C218" s="86"/>
      <c r="D218" s="100"/>
    </row>
    <row r="219" spans="1:4" ht="12.75" customHeight="1" x14ac:dyDescent="0.2">
      <c r="A219" s="193"/>
      <c r="B219" s="276"/>
      <c r="C219" s="86"/>
      <c r="D219" s="100"/>
    </row>
    <row r="220" spans="1:4" x14ac:dyDescent="0.2">
      <c r="A220" s="192" t="s">
        <v>234</v>
      </c>
      <c r="B220" s="275" t="s">
        <v>612</v>
      </c>
      <c r="C220" s="86"/>
      <c r="D220" s="100"/>
    </row>
    <row r="221" spans="1:4" ht="12.75" customHeight="1" x14ac:dyDescent="0.2">
      <c r="A221" s="193"/>
      <c r="B221" s="275" t="s">
        <v>236</v>
      </c>
      <c r="C221" s="86"/>
      <c r="D221" s="100"/>
    </row>
    <row r="222" spans="1:4" x14ac:dyDescent="0.2">
      <c r="A222" s="193"/>
      <c r="B222" s="68" t="s">
        <v>392</v>
      </c>
      <c r="C222" s="75">
        <f>SUM(C224:C229)</f>
        <v>222474987</v>
      </c>
      <c r="D222" s="250">
        <f>SUM(D223:D228)</f>
        <v>119261579</v>
      </c>
    </row>
    <row r="223" spans="1:4" x14ac:dyDescent="0.2">
      <c r="A223" s="193"/>
      <c r="B223" s="276"/>
      <c r="C223" s="86"/>
      <c r="D223" s="100"/>
    </row>
    <row r="224" spans="1:4" x14ac:dyDescent="0.2">
      <c r="A224" s="193" t="s">
        <v>113</v>
      </c>
      <c r="B224" s="876" t="s">
        <v>114</v>
      </c>
      <c r="C224" s="86"/>
      <c r="D224" s="100"/>
    </row>
    <row r="225" spans="1:4" x14ac:dyDescent="0.2">
      <c r="A225" s="193"/>
      <c r="B225" s="876"/>
      <c r="C225" s="312">
        <v>12375989</v>
      </c>
      <c r="D225" s="89">
        <v>4299980</v>
      </c>
    </row>
    <row r="226" spans="1:4" x14ac:dyDescent="0.2">
      <c r="A226" s="193"/>
      <c r="B226" s="71"/>
      <c r="C226" s="86"/>
      <c r="D226" s="100"/>
    </row>
    <row r="227" spans="1:4" x14ac:dyDescent="0.2">
      <c r="A227" s="193" t="s">
        <v>115</v>
      </c>
      <c r="B227" s="71" t="s">
        <v>116</v>
      </c>
      <c r="C227" s="312">
        <v>126328338</v>
      </c>
      <c r="D227" s="89">
        <v>56907951</v>
      </c>
    </row>
    <row r="228" spans="1:4" x14ac:dyDescent="0.2">
      <c r="A228" s="193" t="s">
        <v>117</v>
      </c>
      <c r="B228" s="71" t="s">
        <v>118</v>
      </c>
      <c r="C228" s="312">
        <v>83770660</v>
      </c>
      <c r="D228" s="89">
        <v>58053648</v>
      </c>
    </row>
    <row r="229" spans="1:4" x14ac:dyDescent="0.2">
      <c r="A229" s="202"/>
      <c r="B229" s="280"/>
      <c r="C229" s="624"/>
      <c r="D229" s="625"/>
    </row>
    <row r="230" spans="1:4" x14ac:dyDescent="0.2">
      <c r="A230" s="192" t="s">
        <v>393</v>
      </c>
      <c r="B230" s="275" t="s">
        <v>239</v>
      </c>
      <c r="C230" s="86"/>
      <c r="D230" s="100"/>
    </row>
    <row r="231" spans="1:4" x14ac:dyDescent="0.2">
      <c r="A231" s="193"/>
      <c r="B231" s="275" t="s">
        <v>240</v>
      </c>
      <c r="C231" s="86"/>
      <c r="D231" s="100"/>
    </row>
    <row r="232" spans="1:4" x14ac:dyDescent="0.2">
      <c r="A232" s="193"/>
      <c r="B232" s="68" t="s">
        <v>290</v>
      </c>
      <c r="C232" s="86"/>
      <c r="D232" s="100"/>
    </row>
    <row r="233" spans="1:4" x14ac:dyDescent="0.2">
      <c r="A233" s="193"/>
      <c r="B233" s="68" t="s">
        <v>394</v>
      </c>
      <c r="C233" s="75">
        <f>SUM(C237)</f>
        <v>678722</v>
      </c>
      <c r="D233" s="250">
        <f>SUM(D237)</f>
        <v>15782384</v>
      </c>
    </row>
    <row r="234" spans="1:4" ht="13.5" customHeight="1" x14ac:dyDescent="0.2">
      <c r="A234" s="193"/>
      <c r="B234" s="71"/>
      <c r="C234" s="86"/>
      <c r="D234" s="100"/>
    </row>
    <row r="235" spans="1:4" ht="13.5" customHeight="1" x14ac:dyDescent="0.2">
      <c r="A235" s="193" t="s">
        <v>395</v>
      </c>
      <c r="B235" s="876" t="s">
        <v>396</v>
      </c>
      <c r="C235" s="86"/>
      <c r="D235" s="100"/>
    </row>
    <row r="236" spans="1:4" x14ac:dyDescent="0.2">
      <c r="A236" s="193"/>
      <c r="B236" s="876"/>
      <c r="C236" s="86"/>
      <c r="D236" s="100"/>
    </row>
    <row r="237" spans="1:4" ht="13.5" customHeight="1" x14ac:dyDescent="0.2">
      <c r="A237" s="193"/>
      <c r="B237" s="876"/>
      <c r="C237" s="312">
        <v>678722</v>
      </c>
      <c r="D237" s="89">
        <v>15782384</v>
      </c>
    </row>
    <row r="238" spans="1:4" x14ac:dyDescent="0.2">
      <c r="A238" s="193"/>
      <c r="B238" s="276"/>
      <c r="C238" s="86"/>
      <c r="D238" s="100"/>
    </row>
    <row r="239" spans="1:4" x14ac:dyDescent="0.2">
      <c r="A239" s="192" t="s">
        <v>398</v>
      </c>
      <c r="B239" s="276" t="s">
        <v>291</v>
      </c>
      <c r="C239" s="75">
        <f>SUM(C240:C254)</f>
        <v>443363591</v>
      </c>
      <c r="D239" s="250">
        <f>SUM(D240:D255)</f>
        <v>669843793</v>
      </c>
    </row>
    <row r="240" spans="1:4" x14ac:dyDescent="0.2">
      <c r="A240" s="193"/>
      <c r="B240" s="276"/>
      <c r="C240" s="86"/>
      <c r="D240" s="100"/>
    </row>
    <row r="241" spans="1:4" x14ac:dyDescent="0.2">
      <c r="A241" s="193" t="s">
        <v>397</v>
      </c>
      <c r="B241" s="276" t="s">
        <v>120</v>
      </c>
      <c r="C241" s="312">
        <v>254855057</v>
      </c>
      <c r="D241" s="89">
        <v>392158865</v>
      </c>
    </row>
    <row r="242" spans="1:4" x14ac:dyDescent="0.2">
      <c r="A242" s="193" t="s">
        <v>399</v>
      </c>
      <c r="B242" s="276" t="s">
        <v>125</v>
      </c>
      <c r="C242" s="312">
        <v>126491356</v>
      </c>
      <c r="D242" s="89">
        <v>143882098</v>
      </c>
    </row>
    <row r="243" spans="1:4" x14ac:dyDescent="0.2">
      <c r="A243" s="193" t="s">
        <v>400</v>
      </c>
      <c r="B243" s="276" t="s">
        <v>127</v>
      </c>
      <c r="C243" s="312">
        <v>3543368</v>
      </c>
      <c r="D243" s="89">
        <v>7065753</v>
      </c>
    </row>
    <row r="244" spans="1:4" ht="12.75" customHeight="1" x14ac:dyDescent="0.2">
      <c r="A244" s="193" t="s">
        <v>401</v>
      </c>
      <c r="B244" s="276" t="s">
        <v>402</v>
      </c>
      <c r="C244" s="312">
        <v>1270</v>
      </c>
      <c r="D244" s="89">
        <v>2955</v>
      </c>
    </row>
    <row r="245" spans="1:4" x14ac:dyDescent="0.2">
      <c r="A245" s="193" t="s">
        <v>403</v>
      </c>
      <c r="B245" s="276" t="s">
        <v>131</v>
      </c>
      <c r="C245" s="312">
        <v>51016722</v>
      </c>
      <c r="D245" s="89">
        <v>101969526</v>
      </c>
    </row>
    <row r="246" spans="1:4" x14ac:dyDescent="0.2">
      <c r="A246" s="277" t="s">
        <v>583</v>
      </c>
      <c r="B246" s="276" t="s">
        <v>133</v>
      </c>
      <c r="C246" s="312">
        <v>2498188</v>
      </c>
      <c r="D246" s="89">
        <v>4636417</v>
      </c>
    </row>
    <row r="247" spans="1:4" x14ac:dyDescent="0.2">
      <c r="A247" s="193" t="s">
        <v>584</v>
      </c>
      <c r="B247" s="276" t="s">
        <v>135</v>
      </c>
      <c r="C247" s="312">
        <v>1293049</v>
      </c>
      <c r="D247" s="89">
        <v>1631954</v>
      </c>
    </row>
    <row r="248" spans="1:4" ht="12.75" customHeight="1" x14ac:dyDescent="0.2">
      <c r="A248" s="193" t="s">
        <v>585</v>
      </c>
      <c r="B248" s="276" t="s">
        <v>137</v>
      </c>
      <c r="C248" s="312">
        <v>1060</v>
      </c>
      <c r="D248" s="89">
        <v>2583</v>
      </c>
    </row>
    <row r="249" spans="1:4" x14ac:dyDescent="0.2">
      <c r="A249" s="193" t="s">
        <v>586</v>
      </c>
      <c r="B249" s="561" t="s">
        <v>404</v>
      </c>
      <c r="C249" s="286">
        <v>23</v>
      </c>
      <c r="D249" s="287">
        <v>348</v>
      </c>
    </row>
    <row r="250" spans="1:4" x14ac:dyDescent="0.2">
      <c r="A250" s="193"/>
      <c r="B250" s="276"/>
      <c r="C250" s="86"/>
      <c r="D250" s="100"/>
    </row>
    <row r="251" spans="1:4" x14ac:dyDescent="0.2">
      <c r="A251" s="193" t="s">
        <v>405</v>
      </c>
      <c r="B251" s="880" t="s">
        <v>406</v>
      </c>
      <c r="C251" s="286"/>
      <c r="D251" s="287"/>
    </row>
    <row r="252" spans="1:4" x14ac:dyDescent="0.2">
      <c r="A252" s="193"/>
      <c r="B252" s="880"/>
      <c r="C252" s="286"/>
      <c r="D252" s="287"/>
    </row>
    <row r="253" spans="1:4" x14ac:dyDescent="0.2">
      <c r="A253" s="193"/>
      <c r="B253" s="881"/>
      <c r="C253" s="312">
        <v>756161</v>
      </c>
      <c r="D253" s="89">
        <v>7550917</v>
      </c>
    </row>
    <row r="254" spans="1:4" x14ac:dyDescent="0.2">
      <c r="A254" s="193" t="s">
        <v>407</v>
      </c>
      <c r="B254" s="276" t="s">
        <v>143</v>
      </c>
      <c r="C254" s="312">
        <v>2907337</v>
      </c>
      <c r="D254" s="89">
        <v>10942377</v>
      </c>
    </row>
    <row r="255" spans="1:4" x14ac:dyDescent="0.2">
      <c r="A255" s="193"/>
      <c r="B255" s="276"/>
      <c r="C255" s="86"/>
      <c r="D255" s="100"/>
    </row>
    <row r="256" spans="1:4" x14ac:dyDescent="0.2">
      <c r="A256" s="192" t="s">
        <v>244</v>
      </c>
      <c r="B256" s="275" t="s">
        <v>245</v>
      </c>
      <c r="C256" s="86"/>
      <c r="D256" s="100"/>
    </row>
    <row r="257" spans="1:4" x14ac:dyDescent="0.2">
      <c r="A257" s="193"/>
      <c r="B257" s="275" t="s">
        <v>408</v>
      </c>
      <c r="C257" s="86"/>
      <c r="D257" s="100"/>
    </row>
    <row r="258" spans="1:4" x14ac:dyDescent="0.2">
      <c r="A258" s="193"/>
      <c r="B258" s="275" t="s">
        <v>247</v>
      </c>
      <c r="C258" s="86"/>
      <c r="D258" s="100"/>
    </row>
    <row r="259" spans="1:4" x14ac:dyDescent="0.2">
      <c r="A259" s="193"/>
      <c r="B259" s="275" t="s">
        <v>613</v>
      </c>
      <c r="C259" s="86"/>
      <c r="D259" s="100"/>
    </row>
    <row r="260" spans="1:4" x14ac:dyDescent="0.2">
      <c r="A260" s="193"/>
      <c r="B260" s="275" t="s">
        <v>614</v>
      </c>
      <c r="C260" s="75">
        <f>SUM(C261:C266)</f>
        <v>31942010</v>
      </c>
      <c r="D260" s="250">
        <f>SUM(D261:D266)</f>
        <v>178439887</v>
      </c>
    </row>
    <row r="261" spans="1:4" x14ac:dyDescent="0.2">
      <c r="A261" s="193"/>
      <c r="B261" s="71"/>
      <c r="C261" s="86"/>
      <c r="D261" s="100"/>
    </row>
    <row r="262" spans="1:4" ht="25.5" x14ac:dyDescent="0.2">
      <c r="A262" s="193" t="s">
        <v>410</v>
      </c>
      <c r="B262" s="281" t="s">
        <v>411</v>
      </c>
      <c r="C262" s="312">
        <v>17196572</v>
      </c>
      <c r="D262" s="89">
        <v>109866469</v>
      </c>
    </row>
    <row r="263" spans="1:4" x14ac:dyDescent="0.2">
      <c r="A263" s="193"/>
      <c r="B263" s="276"/>
      <c r="C263" s="86"/>
      <c r="D263" s="100"/>
    </row>
    <row r="264" spans="1:4" x14ac:dyDescent="0.2">
      <c r="A264" s="193" t="s">
        <v>412</v>
      </c>
      <c r="B264" s="866" t="s">
        <v>413</v>
      </c>
      <c r="C264" s="286"/>
      <c r="D264" s="287"/>
    </row>
    <row r="265" spans="1:4" x14ac:dyDescent="0.2">
      <c r="A265" s="193"/>
      <c r="B265" s="866"/>
      <c r="C265" s="278"/>
      <c r="D265" s="279"/>
    </row>
    <row r="266" spans="1:4" x14ac:dyDescent="0.2">
      <c r="A266" s="193"/>
      <c r="B266" s="866"/>
      <c r="C266" s="312">
        <v>14745438</v>
      </c>
      <c r="D266" s="89">
        <v>68573418</v>
      </c>
    </row>
    <row r="267" spans="1:4" ht="9" customHeight="1" x14ac:dyDescent="0.2">
      <c r="A267" s="193"/>
      <c r="B267" s="71"/>
      <c r="C267" s="86"/>
      <c r="D267" s="100"/>
    </row>
    <row r="268" spans="1:4" x14ac:dyDescent="0.2">
      <c r="A268" s="192" t="s">
        <v>249</v>
      </c>
      <c r="B268" s="68" t="s">
        <v>250</v>
      </c>
      <c r="C268" s="75">
        <f>SUM(C269:C279)</f>
        <v>8010073</v>
      </c>
      <c r="D268" s="250">
        <f>SUM(D269:D279)</f>
        <v>46625678</v>
      </c>
    </row>
    <row r="269" spans="1:4" x14ac:dyDescent="0.2">
      <c r="A269" s="193"/>
      <c r="B269" s="71"/>
      <c r="C269" s="86"/>
      <c r="D269" s="100"/>
    </row>
    <row r="270" spans="1:4" x14ac:dyDescent="0.2">
      <c r="A270" s="193" t="s">
        <v>414</v>
      </c>
      <c r="B270" s="866" t="s">
        <v>415</v>
      </c>
      <c r="C270" s="86"/>
      <c r="D270" s="100"/>
    </row>
    <row r="271" spans="1:4" x14ac:dyDescent="0.2">
      <c r="A271" s="193"/>
      <c r="B271" s="866"/>
      <c r="C271" s="86"/>
      <c r="D271" s="100"/>
    </row>
    <row r="272" spans="1:4" x14ac:dyDescent="0.2">
      <c r="A272" s="202"/>
      <c r="B272" s="882"/>
      <c r="C272" s="628">
        <v>820103</v>
      </c>
      <c r="D272" s="629">
        <v>891704</v>
      </c>
    </row>
    <row r="273" spans="1:4" x14ac:dyDescent="0.2">
      <c r="A273" s="193"/>
      <c r="B273" s="71"/>
      <c r="C273" s="86"/>
      <c r="D273" s="100"/>
    </row>
    <row r="274" spans="1:4" x14ac:dyDescent="0.2">
      <c r="A274" s="193"/>
      <c r="B274" s="71"/>
      <c r="C274" s="86"/>
      <c r="D274" s="100"/>
    </row>
    <row r="275" spans="1:4" x14ac:dyDescent="0.2">
      <c r="A275" s="193" t="s">
        <v>416</v>
      </c>
      <c r="B275" s="866" t="s">
        <v>417</v>
      </c>
      <c r="C275" s="286"/>
      <c r="D275" s="287"/>
    </row>
    <row r="276" spans="1:4" x14ac:dyDescent="0.2">
      <c r="A276" s="193"/>
      <c r="B276" s="866"/>
      <c r="C276" s="312">
        <v>7022085</v>
      </c>
      <c r="D276" s="89">
        <v>42595576</v>
      </c>
    </row>
    <row r="277" spans="1:4" x14ac:dyDescent="0.2">
      <c r="B277" s="276"/>
      <c r="C277" s="286"/>
      <c r="D277" s="287"/>
    </row>
    <row r="278" spans="1:4" x14ac:dyDescent="0.2">
      <c r="A278" s="193" t="s">
        <v>418</v>
      </c>
      <c r="B278" s="276" t="s">
        <v>419</v>
      </c>
      <c r="C278" s="312">
        <v>35441</v>
      </c>
      <c r="D278" s="89">
        <v>1747752</v>
      </c>
    </row>
    <row r="279" spans="1:4" x14ac:dyDescent="0.2">
      <c r="A279" s="193" t="s">
        <v>420</v>
      </c>
      <c r="B279" s="276" t="s">
        <v>421</v>
      </c>
      <c r="C279" s="312">
        <v>132444</v>
      </c>
      <c r="D279" s="89">
        <v>1390646</v>
      </c>
    </row>
    <row r="280" spans="1:4" x14ac:dyDescent="0.2">
      <c r="A280" s="193"/>
      <c r="B280" s="276"/>
      <c r="C280" s="86"/>
      <c r="D280" s="100"/>
    </row>
    <row r="281" spans="1:4" x14ac:dyDescent="0.2">
      <c r="A281" s="192" t="s">
        <v>251</v>
      </c>
      <c r="B281" s="275" t="s">
        <v>252</v>
      </c>
      <c r="C281" s="86"/>
      <c r="D281" s="100"/>
    </row>
    <row r="282" spans="1:4" x14ac:dyDescent="0.2">
      <c r="A282" s="193"/>
      <c r="B282" s="275" t="s">
        <v>422</v>
      </c>
      <c r="C282" s="86"/>
      <c r="D282" s="100"/>
    </row>
    <row r="283" spans="1:4" x14ac:dyDescent="0.2">
      <c r="A283" s="193"/>
      <c r="B283" s="275" t="s">
        <v>423</v>
      </c>
      <c r="C283" s="86"/>
      <c r="D283" s="100"/>
    </row>
    <row r="284" spans="1:4" x14ac:dyDescent="0.2">
      <c r="A284" s="193"/>
      <c r="B284" s="275" t="s">
        <v>581</v>
      </c>
      <c r="C284" s="75">
        <f>SUM(C285:C291)</f>
        <v>2110948</v>
      </c>
      <c r="D284" s="250">
        <f>SUM(D285:D291)</f>
        <v>32024936</v>
      </c>
    </row>
    <row r="285" spans="1:4" x14ac:dyDescent="0.2">
      <c r="A285" s="193"/>
      <c r="B285" s="275"/>
      <c r="C285" s="75"/>
      <c r="D285" s="250"/>
    </row>
    <row r="286" spans="1:4" x14ac:dyDescent="0.2">
      <c r="A286" s="193"/>
      <c r="B286" s="276"/>
      <c r="C286" s="86"/>
      <c r="D286" s="100"/>
    </row>
    <row r="287" spans="1:4" ht="24.75" customHeight="1" x14ac:dyDescent="0.2">
      <c r="A287" s="564" t="s">
        <v>425</v>
      </c>
      <c r="B287" s="563" t="s">
        <v>160</v>
      </c>
      <c r="C287" s="565">
        <v>1867505</v>
      </c>
      <c r="D287" s="566">
        <v>30078249</v>
      </c>
    </row>
    <row r="288" spans="1:4" x14ac:dyDescent="0.2">
      <c r="A288" s="277"/>
      <c r="B288" s="562"/>
      <c r="C288" s="312"/>
      <c r="D288" s="89"/>
    </row>
    <row r="289" spans="1:4" x14ac:dyDescent="0.2">
      <c r="A289" s="193"/>
      <c r="B289" s="276"/>
      <c r="C289" s="86"/>
      <c r="D289" s="100"/>
    </row>
    <row r="290" spans="1:4" x14ac:dyDescent="0.2">
      <c r="A290" s="193" t="s">
        <v>426</v>
      </c>
      <c r="B290" s="276" t="s">
        <v>158</v>
      </c>
      <c r="C290" s="312">
        <v>164316</v>
      </c>
      <c r="D290" s="89">
        <v>1085680</v>
      </c>
    </row>
    <row r="291" spans="1:4" x14ac:dyDescent="0.2">
      <c r="A291" s="193" t="s">
        <v>427</v>
      </c>
      <c r="B291" s="276" t="s">
        <v>163</v>
      </c>
      <c r="C291" s="312">
        <v>79127</v>
      </c>
      <c r="D291" s="89">
        <v>861007</v>
      </c>
    </row>
    <row r="292" spans="1:4" x14ac:dyDescent="0.2">
      <c r="A292" s="193"/>
      <c r="B292" s="276"/>
      <c r="C292" s="86"/>
      <c r="D292" s="100"/>
    </row>
    <row r="293" spans="1:4" x14ac:dyDescent="0.2">
      <c r="A293" s="192" t="s">
        <v>256</v>
      </c>
      <c r="B293" s="275" t="s">
        <v>165</v>
      </c>
      <c r="C293" s="75">
        <f>SUM(C295)</f>
        <v>2436</v>
      </c>
      <c r="D293" s="250">
        <f>SUM(D295)</f>
        <v>203806</v>
      </c>
    </row>
    <row r="294" spans="1:4" x14ac:dyDescent="0.2">
      <c r="A294" s="193"/>
      <c r="B294" s="276"/>
      <c r="C294" s="86"/>
      <c r="D294" s="100"/>
    </row>
    <row r="295" spans="1:4" x14ac:dyDescent="0.2">
      <c r="A295" s="193" t="s">
        <v>428</v>
      </c>
      <c r="B295" s="276" t="s">
        <v>167</v>
      </c>
      <c r="C295" s="312">
        <v>2436</v>
      </c>
      <c r="D295" s="89">
        <v>203806</v>
      </c>
    </row>
    <row r="296" spans="1:4" x14ac:dyDescent="0.2">
      <c r="A296" s="193"/>
      <c r="B296" s="276"/>
      <c r="C296" s="86"/>
      <c r="D296" s="100"/>
    </row>
    <row r="297" spans="1:4" x14ac:dyDescent="0.2">
      <c r="A297" s="192" t="s">
        <v>429</v>
      </c>
      <c r="B297" s="275" t="s">
        <v>169</v>
      </c>
      <c r="C297" s="75">
        <f>SUM(C298:C309)</f>
        <v>33370353</v>
      </c>
      <c r="D297" s="702">
        <f>SUM(D298:D309)</f>
        <v>115624142</v>
      </c>
    </row>
    <row r="298" spans="1:4" x14ac:dyDescent="0.2">
      <c r="A298" s="193"/>
      <c r="B298" s="276"/>
      <c r="C298" s="86"/>
      <c r="D298" s="100"/>
    </row>
    <row r="299" spans="1:4" x14ac:dyDescent="0.2">
      <c r="A299" s="193"/>
      <c r="B299" s="276"/>
      <c r="C299" s="86"/>
      <c r="D299" s="100"/>
    </row>
    <row r="300" spans="1:4" x14ac:dyDescent="0.2">
      <c r="A300" s="193"/>
      <c r="B300" s="71"/>
      <c r="C300" s="86"/>
      <c r="D300" s="100"/>
    </row>
    <row r="301" spans="1:4" x14ac:dyDescent="0.2">
      <c r="A301" s="193" t="s">
        <v>430</v>
      </c>
      <c r="B301" s="876" t="s">
        <v>615</v>
      </c>
      <c r="C301" s="86"/>
      <c r="D301" s="100"/>
    </row>
    <row r="302" spans="1:4" x14ac:dyDescent="0.2">
      <c r="A302" s="193"/>
      <c r="B302" s="876"/>
      <c r="C302" s="86"/>
      <c r="D302" s="100"/>
    </row>
    <row r="303" spans="1:4" x14ac:dyDescent="0.2">
      <c r="A303" s="193"/>
      <c r="B303" s="878"/>
      <c r="C303" s="312">
        <v>20055949</v>
      </c>
      <c r="D303" s="89">
        <v>60937430</v>
      </c>
    </row>
    <row r="304" spans="1:4" x14ac:dyDescent="0.2">
      <c r="A304" s="193"/>
      <c r="B304" s="276"/>
      <c r="C304" s="86"/>
      <c r="D304" s="100"/>
    </row>
    <row r="305" spans="1:4" x14ac:dyDescent="0.2">
      <c r="A305" s="193" t="s">
        <v>431</v>
      </c>
      <c r="B305" s="876" t="s">
        <v>172</v>
      </c>
      <c r="C305" s="86"/>
      <c r="D305" s="100"/>
    </row>
    <row r="306" spans="1:4" x14ac:dyDescent="0.2">
      <c r="A306" s="193"/>
      <c r="B306" s="876"/>
      <c r="C306" s="312">
        <v>1819604</v>
      </c>
      <c r="D306" s="89">
        <v>20036275</v>
      </c>
    </row>
    <row r="307" spans="1:4" x14ac:dyDescent="0.2">
      <c r="A307" s="193"/>
      <c r="B307" s="276"/>
      <c r="C307" s="86"/>
      <c r="D307" s="100"/>
    </row>
    <row r="308" spans="1:4" x14ac:dyDescent="0.2">
      <c r="A308" s="193" t="s">
        <v>432</v>
      </c>
      <c r="B308" s="276" t="s">
        <v>174</v>
      </c>
      <c r="C308" s="312">
        <v>11494800</v>
      </c>
      <c r="D308" s="89">
        <v>34650437</v>
      </c>
    </row>
    <row r="309" spans="1:4" x14ac:dyDescent="0.2">
      <c r="A309" s="193"/>
      <c r="B309" s="276"/>
      <c r="C309" s="86"/>
      <c r="D309" s="100"/>
    </row>
    <row r="310" spans="1:4" x14ac:dyDescent="0.2">
      <c r="A310" s="192" t="s">
        <v>175</v>
      </c>
      <c r="B310" s="275" t="s">
        <v>176</v>
      </c>
      <c r="C310" s="75">
        <f>SUM(C312)</f>
        <v>52202</v>
      </c>
      <c r="D310" s="250">
        <f>SUM(D312)</f>
        <v>202410</v>
      </c>
    </row>
    <row r="311" spans="1:4" x14ac:dyDescent="0.2">
      <c r="A311" s="192"/>
      <c r="B311" s="275" t="s">
        <v>298</v>
      </c>
      <c r="C311" s="86"/>
      <c r="D311" s="100"/>
    </row>
    <row r="312" spans="1:4" ht="13.5" thickBot="1" x14ac:dyDescent="0.25">
      <c r="A312" s="282" t="s">
        <v>433</v>
      </c>
      <c r="B312" s="283" t="s">
        <v>434</v>
      </c>
      <c r="C312" s="315">
        <v>52202</v>
      </c>
      <c r="D312" s="316">
        <v>202410</v>
      </c>
    </row>
    <row r="313" spans="1:4" x14ac:dyDescent="0.2">
      <c r="A313" s="140" t="s">
        <v>616</v>
      </c>
      <c r="B313" s="284"/>
      <c r="C313" s="285"/>
      <c r="D313" s="285"/>
    </row>
  </sheetData>
  <mergeCells count="49">
    <mergeCell ref="B301:B303"/>
    <mergeCell ref="B305:B306"/>
    <mergeCell ref="B251:B253"/>
    <mergeCell ref="B264:B266"/>
    <mergeCell ref="B270:B272"/>
    <mergeCell ref="B275:B276"/>
    <mergeCell ref="B183:B184"/>
    <mergeCell ref="B186:B187"/>
    <mergeCell ref="B174:B175"/>
    <mergeCell ref="B165:B166"/>
    <mergeCell ref="B119:B120"/>
    <mergeCell ref="B138:B139"/>
    <mergeCell ref="B159:B160"/>
    <mergeCell ref="B162:B163"/>
    <mergeCell ref="B180:B181"/>
    <mergeCell ref="B224:B225"/>
    <mergeCell ref="B235:B237"/>
    <mergeCell ref="B201:B202"/>
    <mergeCell ref="B191:B192"/>
    <mergeCell ref="B198:B199"/>
    <mergeCell ref="B209:B210"/>
    <mergeCell ref="B213:B214"/>
    <mergeCell ref="B216:B217"/>
    <mergeCell ref="B65:B66"/>
    <mergeCell ref="B70:B71"/>
    <mergeCell ref="B73:B74"/>
    <mergeCell ref="B78:B79"/>
    <mergeCell ref="B87:B88"/>
    <mergeCell ref="B93:B95"/>
    <mergeCell ref="B103:B104"/>
    <mergeCell ref="B106:B107"/>
    <mergeCell ref="B110:B113"/>
    <mergeCell ref="B116:B117"/>
    <mergeCell ref="B55:B57"/>
    <mergeCell ref="A5:D5"/>
    <mergeCell ref="A6:D6"/>
    <mergeCell ref="A7:D7"/>
    <mergeCell ref="A8:D8"/>
    <mergeCell ref="A10:A13"/>
    <mergeCell ref="B10:B13"/>
    <mergeCell ref="C10:D11"/>
    <mergeCell ref="C12:C13"/>
    <mergeCell ref="D12:D13"/>
    <mergeCell ref="B46:B47"/>
    <mergeCell ref="B21:B22"/>
    <mergeCell ref="B24:B25"/>
    <mergeCell ref="B34:B35"/>
    <mergeCell ref="B38:B39"/>
    <mergeCell ref="B41:B42"/>
  </mergeCells>
  <phoneticPr fontId="3" type="noConversion"/>
  <pageMargins left="1.1811023622047245" right="0.70866141732283472" top="0.94488188976377963" bottom="1.1811023622047245" header="0.39370078740157483" footer="0"/>
  <pageSetup paperSize="153" scale="90" firstPageNumber="276" orientation="portrait" useFirstPageNumber="1" r:id="rId1"/>
  <headerFooter alignWithMargins="0">
    <oddHeader>&amp;L                          &amp;G&amp;R&amp;P</oddHeader>
  </headerFooter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D89"/>
  <sheetViews>
    <sheetView showGridLines="0" workbookViewId="0"/>
  </sheetViews>
  <sheetFormatPr baseColWidth="10" defaultColWidth="12.5703125" defaultRowHeight="12.75" x14ac:dyDescent="0.2"/>
  <cols>
    <col min="1" max="1" width="13.28515625" style="55" customWidth="1"/>
    <col min="2" max="2" width="52.5703125" style="55" customWidth="1"/>
    <col min="3" max="3" width="12.5703125" style="55" customWidth="1"/>
    <col min="4" max="4" width="14.5703125" style="55" customWidth="1"/>
    <col min="5" max="16384" width="12.5703125" style="55"/>
  </cols>
  <sheetData>
    <row r="1" spans="1:4" ht="18" x14ac:dyDescent="0.2">
      <c r="A1" s="26" t="s">
        <v>521</v>
      </c>
      <c r="B1" s="27"/>
      <c r="C1" s="28"/>
      <c r="D1" s="555"/>
    </row>
    <row r="2" spans="1:4" x14ac:dyDescent="0.2">
      <c r="A2" s="171"/>
      <c r="B2" s="27"/>
      <c r="C2" s="28"/>
      <c r="D2" s="28"/>
    </row>
    <row r="3" spans="1:4" x14ac:dyDescent="0.2">
      <c r="A3" s="58"/>
      <c r="B3" s="27"/>
      <c r="C3" s="28"/>
      <c r="D3" s="28"/>
    </row>
    <row r="4" spans="1:4" x14ac:dyDescent="0.2">
      <c r="A4" s="29"/>
      <c r="B4" s="29"/>
      <c r="C4" s="29"/>
      <c r="D4" s="29"/>
    </row>
    <row r="5" spans="1:4" x14ac:dyDescent="0.2">
      <c r="A5" s="29"/>
      <c r="B5" s="29"/>
      <c r="C5" s="29"/>
      <c r="D5" s="29"/>
    </row>
    <row r="6" spans="1:4" x14ac:dyDescent="0.2">
      <c r="A6" s="792" t="s">
        <v>435</v>
      </c>
      <c r="B6" s="792"/>
      <c r="C6" s="792"/>
      <c r="D6" s="792"/>
    </row>
    <row r="7" spans="1:4" x14ac:dyDescent="0.2">
      <c r="A7" s="792" t="s">
        <v>436</v>
      </c>
      <c r="B7" s="792"/>
      <c r="C7" s="792"/>
      <c r="D7" s="792"/>
    </row>
    <row r="8" spans="1:4" x14ac:dyDescent="0.2">
      <c r="A8" s="784" t="s">
        <v>617</v>
      </c>
      <c r="B8" s="784"/>
      <c r="C8" s="784"/>
      <c r="D8" s="784"/>
    </row>
    <row r="9" spans="1:4" x14ac:dyDescent="0.2">
      <c r="A9" s="792" t="s">
        <v>757</v>
      </c>
      <c r="B9" s="792"/>
      <c r="C9" s="792"/>
      <c r="D9" s="792"/>
    </row>
    <row r="10" spans="1:4" ht="13.5" thickBot="1" x14ac:dyDescent="0.25">
      <c r="A10" s="29"/>
      <c r="B10" s="29"/>
      <c r="C10" s="29"/>
      <c r="D10" s="29"/>
    </row>
    <row r="11" spans="1:4" ht="12.75" customHeight="1" thickBot="1" x14ac:dyDescent="0.25">
      <c r="A11" s="820" t="s">
        <v>196</v>
      </c>
      <c r="B11" s="811" t="s">
        <v>272</v>
      </c>
      <c r="C11" s="885" t="s">
        <v>541</v>
      </c>
      <c r="D11" s="886"/>
    </row>
    <row r="12" spans="1:4" ht="13.5" thickBot="1" x14ac:dyDescent="0.25">
      <c r="A12" s="890"/>
      <c r="B12" s="883"/>
      <c r="C12" s="885" t="s">
        <v>437</v>
      </c>
      <c r="D12" s="886"/>
    </row>
    <row r="13" spans="1:4" ht="12.75" customHeight="1" x14ac:dyDescent="0.2">
      <c r="A13" s="890"/>
      <c r="B13" s="883"/>
      <c r="C13" s="814" t="s">
        <v>274</v>
      </c>
      <c r="D13" s="817" t="s">
        <v>518</v>
      </c>
    </row>
    <row r="14" spans="1:4" ht="12.75" customHeight="1" x14ac:dyDescent="0.2">
      <c r="A14" s="890"/>
      <c r="B14" s="883"/>
      <c r="C14" s="887"/>
      <c r="D14" s="818"/>
    </row>
    <row r="15" spans="1:4" ht="12.75" customHeight="1" thickBot="1" x14ac:dyDescent="0.25">
      <c r="A15" s="891"/>
      <c r="B15" s="884"/>
      <c r="C15" s="888"/>
      <c r="D15" s="889"/>
    </row>
    <row r="16" spans="1:4" x14ac:dyDescent="0.2">
      <c r="A16" s="133"/>
      <c r="B16" s="134"/>
      <c r="C16" s="382"/>
      <c r="D16" s="383"/>
    </row>
    <row r="17" spans="1:4" x14ac:dyDescent="0.2">
      <c r="A17" s="224" t="s">
        <v>550</v>
      </c>
      <c r="B17" s="446"/>
      <c r="C17" s="384">
        <f>SUM(C18:C89)</f>
        <v>1743832287</v>
      </c>
      <c r="D17" s="385">
        <f>SUM(D18:D89)</f>
        <v>1384010812</v>
      </c>
    </row>
    <row r="18" spans="1:4" x14ac:dyDescent="0.2">
      <c r="A18" s="224"/>
      <c r="B18" s="446"/>
      <c r="C18" s="238"/>
      <c r="D18" s="239"/>
    </row>
    <row r="19" spans="1:4" x14ac:dyDescent="0.2">
      <c r="A19" s="225" t="s">
        <v>438</v>
      </c>
      <c r="B19" s="211" t="s">
        <v>201</v>
      </c>
      <c r="C19" s="125">
        <v>4762661</v>
      </c>
      <c r="D19" s="126">
        <v>14123487</v>
      </c>
    </row>
    <row r="20" spans="1:4" x14ac:dyDescent="0.2">
      <c r="A20" s="225"/>
      <c r="B20" s="211"/>
      <c r="C20" s="45"/>
      <c r="D20" s="127"/>
    </row>
    <row r="21" spans="1:4" x14ac:dyDescent="0.2">
      <c r="A21" s="225" t="s">
        <v>439</v>
      </c>
      <c r="B21" s="211" t="s">
        <v>562</v>
      </c>
      <c r="C21" s="45">
        <v>507872329</v>
      </c>
      <c r="D21" s="127">
        <v>105971043</v>
      </c>
    </row>
    <row r="22" spans="1:4" x14ac:dyDescent="0.2">
      <c r="A22" s="225"/>
      <c r="B22" s="211"/>
      <c r="C22" s="125"/>
      <c r="D22" s="126"/>
    </row>
    <row r="23" spans="1:4" x14ac:dyDescent="0.2">
      <c r="A23" s="225" t="s">
        <v>440</v>
      </c>
      <c r="B23" s="211" t="s">
        <v>323</v>
      </c>
      <c r="C23" s="238"/>
      <c r="D23" s="239"/>
    </row>
    <row r="24" spans="1:4" x14ac:dyDescent="0.2">
      <c r="A24" s="225"/>
      <c r="B24" s="211" t="s">
        <v>277</v>
      </c>
      <c r="C24" s="238"/>
      <c r="D24" s="239"/>
    </row>
    <row r="25" spans="1:4" x14ac:dyDescent="0.2">
      <c r="A25" s="225"/>
      <c r="B25" s="211" t="s">
        <v>278</v>
      </c>
      <c r="C25" s="45">
        <v>92066028</v>
      </c>
      <c r="D25" s="127">
        <v>63809194</v>
      </c>
    </row>
    <row r="26" spans="1:4" x14ac:dyDescent="0.2">
      <c r="A26" s="225"/>
      <c r="B26" s="211"/>
      <c r="C26" s="125"/>
      <c r="D26" s="126"/>
    </row>
    <row r="27" spans="1:4" x14ac:dyDescent="0.2">
      <c r="A27" s="225" t="s">
        <v>441</v>
      </c>
      <c r="B27" s="211" t="s">
        <v>11</v>
      </c>
      <c r="C27" s="238"/>
      <c r="D27" s="239"/>
    </row>
    <row r="28" spans="1:4" x14ac:dyDescent="0.2">
      <c r="A28" s="225"/>
      <c r="B28" s="211" t="s">
        <v>12</v>
      </c>
      <c r="C28" s="238"/>
      <c r="D28" s="239"/>
    </row>
    <row r="29" spans="1:4" x14ac:dyDescent="0.2">
      <c r="A29" s="225"/>
      <c r="B29" s="211" t="s">
        <v>279</v>
      </c>
      <c r="C29" s="45">
        <v>271339792</v>
      </c>
      <c r="D29" s="127">
        <v>229135682</v>
      </c>
    </row>
    <row r="30" spans="1:4" x14ac:dyDescent="0.2">
      <c r="A30" s="225"/>
      <c r="B30" s="211"/>
      <c r="C30" s="45"/>
      <c r="D30" s="127"/>
    </row>
    <row r="31" spans="1:4" x14ac:dyDescent="0.2">
      <c r="A31" s="225" t="s">
        <v>28</v>
      </c>
      <c r="B31" s="211" t="s">
        <v>29</v>
      </c>
      <c r="C31" s="45">
        <v>330444816</v>
      </c>
      <c r="D31" s="127">
        <v>230204154</v>
      </c>
    </row>
    <row r="32" spans="1:4" x14ac:dyDescent="0.2">
      <c r="A32" s="225"/>
      <c r="B32" s="211"/>
      <c r="C32" s="45"/>
      <c r="D32" s="127"/>
    </row>
    <row r="33" spans="1:4" x14ac:dyDescent="0.2">
      <c r="A33" s="225" t="s">
        <v>34</v>
      </c>
      <c r="B33" s="211" t="s">
        <v>442</v>
      </c>
      <c r="C33" s="238"/>
      <c r="D33" s="239"/>
    </row>
    <row r="34" spans="1:4" x14ac:dyDescent="0.2">
      <c r="A34" s="225"/>
      <c r="B34" s="211" t="s">
        <v>36</v>
      </c>
      <c r="C34" s="45">
        <v>177260063</v>
      </c>
      <c r="D34" s="127">
        <v>201302878</v>
      </c>
    </row>
    <row r="35" spans="1:4" x14ac:dyDescent="0.2">
      <c r="A35" s="225"/>
      <c r="B35" s="211"/>
      <c r="C35" s="45"/>
      <c r="D35" s="127"/>
    </row>
    <row r="36" spans="1:4" x14ac:dyDescent="0.2">
      <c r="A36" s="225" t="s">
        <v>443</v>
      </c>
      <c r="B36" s="211" t="s">
        <v>281</v>
      </c>
      <c r="C36" s="238"/>
      <c r="D36" s="239"/>
    </row>
    <row r="37" spans="1:4" x14ac:dyDescent="0.2">
      <c r="A37" s="225"/>
      <c r="B37" s="211" t="s">
        <v>215</v>
      </c>
      <c r="C37" s="45">
        <v>42529273</v>
      </c>
      <c r="D37" s="127">
        <v>91338515</v>
      </c>
    </row>
    <row r="38" spans="1:4" x14ac:dyDescent="0.2">
      <c r="A38" s="225"/>
      <c r="B38" s="211"/>
      <c r="C38" s="45"/>
      <c r="D38" s="127"/>
    </row>
    <row r="39" spans="1:4" x14ac:dyDescent="0.2">
      <c r="A39" s="225" t="s">
        <v>60</v>
      </c>
      <c r="B39" s="211" t="s">
        <v>282</v>
      </c>
      <c r="C39" s="238"/>
      <c r="D39" s="239"/>
    </row>
    <row r="40" spans="1:4" x14ac:dyDescent="0.2">
      <c r="A40" s="225"/>
      <c r="B40" s="211" t="s">
        <v>444</v>
      </c>
      <c r="C40" s="238"/>
      <c r="D40" s="239"/>
    </row>
    <row r="41" spans="1:4" x14ac:dyDescent="0.2">
      <c r="A41" s="225"/>
      <c r="B41" s="211" t="s">
        <v>219</v>
      </c>
      <c r="C41" s="238"/>
      <c r="D41" s="239"/>
    </row>
    <row r="42" spans="1:4" x14ac:dyDescent="0.2">
      <c r="A42" s="225"/>
      <c r="B42" s="211" t="s">
        <v>284</v>
      </c>
      <c r="C42" s="45">
        <v>2180301</v>
      </c>
      <c r="D42" s="127">
        <v>2291542</v>
      </c>
    </row>
    <row r="43" spans="1:4" x14ac:dyDescent="0.2">
      <c r="A43" s="225"/>
      <c r="B43" s="211"/>
      <c r="C43" s="45"/>
      <c r="D43" s="127"/>
    </row>
    <row r="44" spans="1:4" x14ac:dyDescent="0.2">
      <c r="A44" s="225" t="s">
        <v>445</v>
      </c>
      <c r="B44" s="211" t="s">
        <v>368</v>
      </c>
      <c r="C44" s="238"/>
      <c r="D44" s="239"/>
    </row>
    <row r="45" spans="1:4" x14ac:dyDescent="0.2">
      <c r="A45" s="225"/>
      <c r="B45" s="211" t="s">
        <v>286</v>
      </c>
      <c r="C45" s="238"/>
      <c r="D45" s="239"/>
    </row>
    <row r="46" spans="1:4" x14ac:dyDescent="0.2">
      <c r="A46" s="225"/>
      <c r="B46" s="211" t="s">
        <v>287</v>
      </c>
      <c r="C46" s="45">
        <v>35700586</v>
      </c>
      <c r="D46" s="127">
        <v>16696082</v>
      </c>
    </row>
    <row r="47" spans="1:4" x14ac:dyDescent="0.2">
      <c r="A47" s="225"/>
      <c r="B47" s="211"/>
      <c r="C47" s="45"/>
      <c r="D47" s="127"/>
    </row>
    <row r="48" spans="1:4" x14ac:dyDescent="0.2">
      <c r="A48" s="225" t="s">
        <v>73</v>
      </c>
      <c r="B48" s="211" t="s">
        <v>372</v>
      </c>
      <c r="C48" s="238"/>
      <c r="D48" s="239"/>
    </row>
    <row r="49" spans="1:4" x14ac:dyDescent="0.2">
      <c r="A49" s="225"/>
      <c r="B49" s="211" t="s">
        <v>373</v>
      </c>
      <c r="C49" s="238"/>
      <c r="D49" s="239"/>
    </row>
    <row r="50" spans="1:4" x14ac:dyDescent="0.2">
      <c r="A50" s="225"/>
      <c r="B50" s="211" t="s">
        <v>226</v>
      </c>
      <c r="C50" s="45">
        <v>46622463</v>
      </c>
      <c r="D50" s="127">
        <v>55614103</v>
      </c>
    </row>
    <row r="51" spans="1:4" x14ac:dyDescent="0.2">
      <c r="A51" s="225"/>
      <c r="B51" s="211"/>
      <c r="C51" s="45"/>
      <c r="D51" s="127"/>
    </row>
    <row r="52" spans="1:4" x14ac:dyDescent="0.2">
      <c r="A52" s="225" t="s">
        <v>79</v>
      </c>
      <c r="B52" s="211" t="s">
        <v>228</v>
      </c>
      <c r="C52" s="45">
        <v>19398515</v>
      </c>
      <c r="D52" s="127">
        <v>126430382</v>
      </c>
    </row>
    <row r="53" spans="1:4" x14ac:dyDescent="0.2">
      <c r="A53" s="225"/>
      <c r="B53" s="211"/>
      <c r="C53" s="45"/>
      <c r="D53" s="127"/>
    </row>
    <row r="54" spans="1:4" x14ac:dyDescent="0.2">
      <c r="A54" s="631" t="s">
        <v>105</v>
      </c>
      <c r="B54" s="362" t="s">
        <v>230</v>
      </c>
      <c r="C54" s="427"/>
      <c r="D54" s="25"/>
    </row>
    <row r="55" spans="1:4" x14ac:dyDescent="0.2">
      <c r="A55" s="631"/>
      <c r="B55" s="362" t="s">
        <v>388</v>
      </c>
      <c r="C55" s="427"/>
      <c r="D55" s="25"/>
    </row>
    <row r="56" spans="1:4" x14ac:dyDescent="0.2">
      <c r="A56" s="631"/>
      <c r="B56" s="362" t="s">
        <v>446</v>
      </c>
      <c r="C56" s="427"/>
      <c r="D56" s="25"/>
    </row>
    <row r="57" spans="1:4" x14ac:dyDescent="0.2">
      <c r="A57" s="632"/>
      <c r="B57" s="237" t="s">
        <v>389</v>
      </c>
      <c r="C57" s="129">
        <v>1293084</v>
      </c>
      <c r="D57" s="215">
        <v>8768849</v>
      </c>
    </row>
    <row r="58" spans="1:4" x14ac:dyDescent="0.2">
      <c r="A58" s="633"/>
      <c r="B58" s="634"/>
      <c r="C58" s="635"/>
      <c r="D58" s="636"/>
    </row>
    <row r="59" spans="1:4" x14ac:dyDescent="0.2">
      <c r="A59" s="631"/>
      <c r="B59" s="362"/>
      <c r="C59" s="424"/>
      <c r="D59" s="128"/>
    </row>
    <row r="60" spans="1:4" x14ac:dyDescent="0.2">
      <c r="A60" s="225" t="s">
        <v>112</v>
      </c>
      <c r="B60" s="211" t="s">
        <v>289</v>
      </c>
      <c r="C60" s="238"/>
      <c r="D60" s="239"/>
    </row>
    <row r="61" spans="1:4" x14ac:dyDescent="0.2">
      <c r="A61" s="225"/>
      <c r="B61" s="211" t="s">
        <v>236</v>
      </c>
      <c r="C61" s="238"/>
      <c r="D61" s="239"/>
    </row>
    <row r="62" spans="1:4" x14ac:dyDescent="0.2">
      <c r="A62" s="225"/>
      <c r="B62" s="211" t="s">
        <v>237</v>
      </c>
      <c r="C62" s="45">
        <v>86329251</v>
      </c>
      <c r="D62" s="127">
        <v>36409941</v>
      </c>
    </row>
    <row r="63" spans="1:4" x14ac:dyDescent="0.2">
      <c r="A63" s="225"/>
      <c r="B63" s="211"/>
      <c r="C63" s="238"/>
      <c r="D63" s="239"/>
    </row>
    <row r="64" spans="1:4" x14ac:dyDescent="0.2">
      <c r="A64" s="225" t="s">
        <v>447</v>
      </c>
      <c r="B64" s="211" t="s">
        <v>239</v>
      </c>
      <c r="C64" s="238"/>
      <c r="D64" s="239"/>
    </row>
    <row r="65" spans="1:4" x14ac:dyDescent="0.2">
      <c r="A65" s="225"/>
      <c r="B65" s="211" t="s">
        <v>240</v>
      </c>
      <c r="C65" s="125"/>
      <c r="D65" s="126"/>
    </row>
    <row r="66" spans="1:4" x14ac:dyDescent="0.2">
      <c r="A66" s="225"/>
      <c r="B66" s="211" t="s">
        <v>290</v>
      </c>
      <c r="C66" s="125"/>
      <c r="D66" s="126"/>
    </row>
    <row r="67" spans="1:4" x14ac:dyDescent="0.2">
      <c r="A67" s="225"/>
      <c r="B67" s="211" t="s">
        <v>394</v>
      </c>
      <c r="C67" s="45">
        <v>13239</v>
      </c>
      <c r="D67" s="127">
        <v>99047</v>
      </c>
    </row>
    <row r="68" spans="1:4" x14ac:dyDescent="0.2">
      <c r="A68" s="225"/>
      <c r="B68" s="211"/>
      <c r="C68" s="45"/>
      <c r="D68" s="127"/>
    </row>
    <row r="69" spans="1:4" x14ac:dyDescent="0.2">
      <c r="A69" s="225" t="s">
        <v>123</v>
      </c>
      <c r="B69" s="211" t="s">
        <v>291</v>
      </c>
      <c r="C69" s="45">
        <v>111577602</v>
      </c>
      <c r="D69" s="127">
        <v>129807897</v>
      </c>
    </row>
    <row r="70" spans="1:4" x14ac:dyDescent="0.2">
      <c r="A70" s="225"/>
      <c r="B70" s="211"/>
      <c r="C70" s="45"/>
      <c r="D70" s="127"/>
    </row>
    <row r="71" spans="1:4" x14ac:dyDescent="0.2">
      <c r="A71" s="225" t="s">
        <v>144</v>
      </c>
      <c r="B71" s="211" t="s">
        <v>448</v>
      </c>
      <c r="C71" s="238"/>
      <c r="D71" s="239"/>
    </row>
    <row r="72" spans="1:4" x14ac:dyDescent="0.2">
      <c r="A72" s="225"/>
      <c r="B72" s="211" t="s">
        <v>408</v>
      </c>
      <c r="C72" s="238"/>
      <c r="D72" s="239"/>
    </row>
    <row r="73" spans="1:4" x14ac:dyDescent="0.2">
      <c r="A73" s="225"/>
      <c r="B73" s="211" t="s">
        <v>247</v>
      </c>
      <c r="C73" s="238"/>
      <c r="D73" s="239"/>
    </row>
    <row r="74" spans="1:4" x14ac:dyDescent="0.2">
      <c r="A74" s="225"/>
      <c r="B74" s="211" t="s">
        <v>294</v>
      </c>
      <c r="C74" s="125"/>
      <c r="D74" s="126"/>
    </row>
    <row r="75" spans="1:4" x14ac:dyDescent="0.2">
      <c r="A75" s="225"/>
      <c r="B75" s="211" t="s">
        <v>295</v>
      </c>
      <c r="C75" s="45">
        <v>4653891</v>
      </c>
      <c r="D75" s="127">
        <v>32615151</v>
      </c>
    </row>
    <row r="76" spans="1:4" x14ac:dyDescent="0.2">
      <c r="A76" s="225"/>
      <c r="B76" s="211"/>
      <c r="C76" s="238"/>
      <c r="D76" s="239"/>
    </row>
    <row r="77" spans="1:4" x14ac:dyDescent="0.2">
      <c r="A77" s="225" t="s">
        <v>449</v>
      </c>
      <c r="B77" s="211" t="s">
        <v>250</v>
      </c>
      <c r="C77" s="45">
        <v>1177797</v>
      </c>
      <c r="D77" s="127">
        <v>10984859</v>
      </c>
    </row>
    <row r="78" spans="1:4" x14ac:dyDescent="0.2">
      <c r="A78" s="225"/>
      <c r="B78" s="211"/>
      <c r="C78" s="238"/>
      <c r="D78" s="239"/>
    </row>
    <row r="79" spans="1:4" x14ac:dyDescent="0.2">
      <c r="A79" s="225" t="s">
        <v>157</v>
      </c>
      <c r="B79" s="211" t="s">
        <v>252</v>
      </c>
      <c r="C79" s="238"/>
      <c r="D79" s="239"/>
    </row>
    <row r="80" spans="1:4" x14ac:dyDescent="0.2">
      <c r="A80" s="225"/>
      <c r="B80" s="211" t="s">
        <v>296</v>
      </c>
      <c r="C80" s="125"/>
      <c r="D80" s="126"/>
    </row>
    <row r="81" spans="1:4" x14ac:dyDescent="0.2">
      <c r="A81" s="225"/>
      <c r="B81" s="211" t="s">
        <v>423</v>
      </c>
      <c r="C81" s="183"/>
      <c r="D81" s="184"/>
    </row>
    <row r="82" spans="1:4" x14ac:dyDescent="0.2">
      <c r="A82" s="225"/>
      <c r="B82" s="211" t="s">
        <v>255</v>
      </c>
      <c r="C82" s="125"/>
      <c r="D82" s="126"/>
    </row>
    <row r="83" spans="1:4" x14ac:dyDescent="0.2">
      <c r="A83" s="225"/>
      <c r="B83" s="211" t="s">
        <v>450</v>
      </c>
      <c r="C83" s="45">
        <v>145495</v>
      </c>
      <c r="D83" s="127">
        <v>3045802</v>
      </c>
    </row>
    <row r="84" spans="1:4" x14ac:dyDescent="0.2">
      <c r="A84" s="225"/>
      <c r="B84" s="211"/>
      <c r="C84" s="45"/>
      <c r="D84" s="127"/>
    </row>
    <row r="85" spans="1:4" x14ac:dyDescent="0.2">
      <c r="A85" s="225" t="s">
        <v>451</v>
      </c>
      <c r="B85" s="211" t="s">
        <v>165</v>
      </c>
      <c r="C85" s="183">
        <v>0</v>
      </c>
      <c r="D85" s="184">
        <v>0</v>
      </c>
    </row>
    <row r="86" spans="1:4" x14ac:dyDescent="0.2">
      <c r="A86" s="225"/>
      <c r="B86" s="211"/>
      <c r="C86" s="183"/>
      <c r="D86" s="184"/>
    </row>
    <row r="87" spans="1:4" x14ac:dyDescent="0.2">
      <c r="A87" s="225" t="s">
        <v>168</v>
      </c>
      <c r="B87" s="211" t="s">
        <v>169</v>
      </c>
      <c r="C87" s="45">
        <v>8462138</v>
      </c>
      <c r="D87" s="127">
        <v>25349742</v>
      </c>
    </row>
    <row r="88" spans="1:4" ht="10.5" customHeight="1" x14ac:dyDescent="0.2">
      <c r="A88" s="225"/>
      <c r="B88" s="211"/>
      <c r="C88" s="238"/>
      <c r="D88" s="239"/>
    </row>
    <row r="89" spans="1:4" x14ac:dyDescent="0.2">
      <c r="A89" s="226" t="s">
        <v>452</v>
      </c>
      <c r="B89" s="227" t="s">
        <v>434</v>
      </c>
      <c r="C89" s="386">
        <v>2963</v>
      </c>
      <c r="D89" s="387">
        <v>12462</v>
      </c>
    </row>
  </sheetData>
  <mergeCells count="10">
    <mergeCell ref="A6:D6"/>
    <mergeCell ref="A7:D7"/>
    <mergeCell ref="A8:D8"/>
    <mergeCell ref="A9:D9"/>
    <mergeCell ref="B11:B15"/>
    <mergeCell ref="C11:D11"/>
    <mergeCell ref="C12:D12"/>
    <mergeCell ref="C13:C15"/>
    <mergeCell ref="D13:D15"/>
    <mergeCell ref="A11:A15"/>
  </mergeCells>
  <phoneticPr fontId="3" type="noConversion"/>
  <pageMargins left="1.1811023622047245" right="0.70866141732283472" top="0.94488188976377963" bottom="1.1811023622047245" header="0.39370078740157483" footer="0"/>
  <pageSetup paperSize="153" scale="90" firstPageNumber="283" orientation="portrait" useFirstPageNumber="1" r:id="rId1"/>
  <headerFooter alignWithMargins="0">
    <oddHeader>&amp;L                         &amp;G&amp;R&amp;P</oddHead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E88"/>
  <sheetViews>
    <sheetView showGridLines="0" workbookViewId="0"/>
  </sheetViews>
  <sheetFormatPr baseColWidth="10" defaultColWidth="12.5703125" defaultRowHeight="12.75" x14ac:dyDescent="0.2"/>
  <cols>
    <col min="1" max="1" width="13.28515625" style="55" customWidth="1"/>
    <col min="2" max="2" width="49.140625" style="55" customWidth="1"/>
    <col min="3" max="3" width="11.7109375" style="55" customWidth="1"/>
    <col min="4" max="4" width="14.140625" style="55" customWidth="1"/>
    <col min="5" max="16384" width="12.5703125" style="55"/>
  </cols>
  <sheetData>
    <row r="1" spans="1:4" ht="18" x14ac:dyDescent="0.2">
      <c r="A1" s="26" t="s">
        <v>521</v>
      </c>
      <c r="B1" s="27"/>
      <c r="C1" s="28"/>
      <c r="D1" s="555"/>
    </row>
    <row r="2" spans="1:4" x14ac:dyDescent="0.2">
      <c r="A2" s="171"/>
      <c r="B2" s="27"/>
      <c r="C2" s="28"/>
      <c r="D2" s="28"/>
    </row>
    <row r="3" spans="1:4" x14ac:dyDescent="0.2">
      <c r="A3" s="58"/>
      <c r="B3" s="27"/>
      <c r="C3" s="28"/>
      <c r="D3" s="28"/>
    </row>
    <row r="4" spans="1:4" x14ac:dyDescent="0.2">
      <c r="A4" s="29"/>
      <c r="B4" s="29"/>
      <c r="C4" s="29"/>
      <c r="D4" s="29"/>
    </row>
    <row r="5" spans="1:4" x14ac:dyDescent="0.2">
      <c r="A5" s="29"/>
      <c r="B5" s="29"/>
      <c r="C5" s="29"/>
      <c r="D5" s="29"/>
    </row>
    <row r="6" spans="1:4" x14ac:dyDescent="0.2">
      <c r="A6" s="792" t="s">
        <v>435</v>
      </c>
      <c r="B6" s="792"/>
      <c r="C6" s="792"/>
      <c r="D6" s="792"/>
    </row>
    <row r="7" spans="1:4" x14ac:dyDescent="0.2">
      <c r="A7" s="792" t="s">
        <v>436</v>
      </c>
      <c r="B7" s="792"/>
      <c r="C7" s="792"/>
      <c r="D7" s="792"/>
    </row>
    <row r="8" spans="1:4" x14ac:dyDescent="0.2">
      <c r="A8" s="784" t="s">
        <v>618</v>
      </c>
      <c r="B8" s="784"/>
      <c r="C8" s="784"/>
      <c r="D8" s="784"/>
    </row>
    <row r="9" spans="1:4" x14ac:dyDescent="0.2">
      <c r="A9" s="792" t="s">
        <v>757</v>
      </c>
      <c r="B9" s="792"/>
      <c r="C9" s="792"/>
      <c r="D9" s="792"/>
    </row>
    <row r="10" spans="1:4" x14ac:dyDescent="0.2">
      <c r="A10" s="29"/>
      <c r="B10" s="29"/>
      <c r="C10" s="29"/>
      <c r="D10" s="29"/>
    </row>
    <row r="11" spans="1:4" ht="13.5" thickBot="1" x14ac:dyDescent="0.25"/>
    <row r="12" spans="1:4" ht="12.75" customHeight="1" thickBot="1" x14ac:dyDescent="0.25">
      <c r="A12" s="820" t="s">
        <v>196</v>
      </c>
      <c r="B12" s="811" t="s">
        <v>272</v>
      </c>
      <c r="C12" s="885" t="s">
        <v>542</v>
      </c>
      <c r="D12" s="886"/>
    </row>
    <row r="13" spans="1:4" ht="13.5" thickBot="1" x14ac:dyDescent="0.25">
      <c r="A13" s="890"/>
      <c r="B13" s="883"/>
      <c r="C13" s="885" t="s">
        <v>453</v>
      </c>
      <c r="D13" s="886"/>
    </row>
    <row r="14" spans="1:4" ht="12.75" customHeight="1" x14ac:dyDescent="0.2">
      <c r="A14" s="890"/>
      <c r="B14" s="883"/>
      <c r="C14" s="811" t="s">
        <v>274</v>
      </c>
      <c r="D14" s="817" t="s">
        <v>518</v>
      </c>
    </row>
    <row r="15" spans="1:4" ht="12.75" customHeight="1" x14ac:dyDescent="0.2">
      <c r="A15" s="890"/>
      <c r="B15" s="883"/>
      <c r="C15" s="892"/>
      <c r="D15" s="818"/>
    </row>
    <row r="16" spans="1:4" ht="12.75" customHeight="1" thickBot="1" x14ac:dyDescent="0.25">
      <c r="A16" s="891"/>
      <c r="B16" s="884"/>
      <c r="C16" s="893"/>
      <c r="D16" s="889"/>
    </row>
    <row r="17" spans="1:4" x14ac:dyDescent="0.2">
      <c r="A17" s="133"/>
      <c r="B17" s="134"/>
      <c r="C17" s="382"/>
      <c r="D17" s="383"/>
    </row>
    <row r="18" spans="1:4" x14ac:dyDescent="0.2">
      <c r="A18" s="224" t="s">
        <v>550</v>
      </c>
      <c r="B18" s="446"/>
      <c r="C18" s="384">
        <f>SUM(C19:C88)</f>
        <v>936887581</v>
      </c>
      <c r="D18" s="385">
        <f>SUM(D19:D88)</f>
        <v>1003731162</v>
      </c>
    </row>
    <row r="19" spans="1:4" x14ac:dyDescent="0.2">
      <c r="A19" s="224"/>
      <c r="B19" s="446"/>
      <c r="C19" s="238"/>
      <c r="D19" s="239"/>
    </row>
    <row r="20" spans="1:4" x14ac:dyDescent="0.2">
      <c r="A20" s="225" t="s">
        <v>438</v>
      </c>
      <c r="B20" s="211" t="s">
        <v>201</v>
      </c>
      <c r="C20" s="238">
        <v>524060</v>
      </c>
      <c r="D20" s="239">
        <v>1999730</v>
      </c>
    </row>
    <row r="21" spans="1:4" ht="10.5" customHeight="1" x14ac:dyDescent="0.2">
      <c r="A21" s="225"/>
      <c r="B21" s="211"/>
      <c r="C21" s="45"/>
      <c r="D21" s="127"/>
    </row>
    <row r="22" spans="1:4" x14ac:dyDescent="0.2">
      <c r="A22" s="225" t="s">
        <v>439</v>
      </c>
      <c r="B22" s="211" t="s">
        <v>562</v>
      </c>
      <c r="C22" s="45">
        <v>143906246</v>
      </c>
      <c r="D22" s="127">
        <v>23779063</v>
      </c>
    </row>
    <row r="23" spans="1:4" ht="10.5" customHeight="1" x14ac:dyDescent="0.2">
      <c r="A23" s="225"/>
      <c r="B23" s="211"/>
      <c r="C23" s="238"/>
      <c r="D23" s="239"/>
    </row>
    <row r="24" spans="1:4" x14ac:dyDescent="0.2">
      <c r="A24" s="225" t="s">
        <v>440</v>
      </c>
      <c r="B24" s="211" t="s">
        <v>323</v>
      </c>
      <c r="C24" s="125"/>
      <c r="D24" s="126"/>
    </row>
    <row r="25" spans="1:4" x14ac:dyDescent="0.2">
      <c r="A25" s="225"/>
      <c r="B25" s="211" t="s">
        <v>277</v>
      </c>
      <c r="C25" s="238"/>
      <c r="D25" s="239"/>
    </row>
    <row r="26" spans="1:4" x14ac:dyDescent="0.2">
      <c r="A26" s="225"/>
      <c r="B26" s="211" t="s">
        <v>278</v>
      </c>
      <c r="C26" s="45">
        <v>39531425</v>
      </c>
      <c r="D26" s="127">
        <v>22489222</v>
      </c>
    </row>
    <row r="27" spans="1:4" ht="10.5" customHeight="1" x14ac:dyDescent="0.2">
      <c r="A27" s="225"/>
      <c r="B27" s="211"/>
      <c r="C27" s="238"/>
      <c r="D27" s="239"/>
    </row>
    <row r="28" spans="1:4" x14ac:dyDescent="0.2">
      <c r="A28" s="225" t="s">
        <v>441</v>
      </c>
      <c r="B28" s="211" t="s">
        <v>11</v>
      </c>
      <c r="C28" s="238"/>
      <c r="D28" s="239"/>
    </row>
    <row r="29" spans="1:4" x14ac:dyDescent="0.2">
      <c r="A29" s="225"/>
      <c r="B29" s="211" t="s">
        <v>12</v>
      </c>
      <c r="C29" s="125"/>
      <c r="D29" s="126"/>
    </row>
    <row r="30" spans="1:4" x14ac:dyDescent="0.2">
      <c r="A30" s="225"/>
      <c r="B30" s="211" t="s">
        <v>279</v>
      </c>
      <c r="C30" s="45">
        <v>278029748</v>
      </c>
      <c r="D30" s="127">
        <v>227237172</v>
      </c>
    </row>
    <row r="31" spans="1:4" ht="10.5" customHeight="1" x14ac:dyDescent="0.2">
      <c r="A31" s="225"/>
      <c r="B31" s="211"/>
      <c r="C31" s="45"/>
      <c r="D31" s="127"/>
    </row>
    <row r="32" spans="1:4" x14ac:dyDescent="0.2">
      <c r="A32" s="225" t="s">
        <v>28</v>
      </c>
      <c r="B32" s="211" t="s">
        <v>29</v>
      </c>
      <c r="C32" s="45">
        <v>20691379</v>
      </c>
      <c r="D32" s="127">
        <v>25008609</v>
      </c>
    </row>
    <row r="33" spans="1:4" ht="10.5" customHeight="1" x14ac:dyDescent="0.2">
      <c r="A33" s="225"/>
      <c r="B33" s="211"/>
      <c r="C33" s="45"/>
      <c r="D33" s="127"/>
    </row>
    <row r="34" spans="1:4" x14ac:dyDescent="0.2">
      <c r="A34" s="225" t="s">
        <v>34</v>
      </c>
      <c r="B34" s="211" t="s">
        <v>442</v>
      </c>
      <c r="C34" s="125"/>
      <c r="D34" s="126"/>
    </row>
    <row r="35" spans="1:4" x14ac:dyDescent="0.2">
      <c r="A35" s="225"/>
      <c r="B35" s="211" t="s">
        <v>36</v>
      </c>
      <c r="C35" s="45">
        <v>127702798</v>
      </c>
      <c r="D35" s="127">
        <v>203205035</v>
      </c>
    </row>
    <row r="36" spans="1:4" ht="10.5" customHeight="1" x14ac:dyDescent="0.2">
      <c r="A36" s="225"/>
      <c r="B36" s="211"/>
      <c r="C36" s="45"/>
      <c r="D36" s="127"/>
    </row>
    <row r="37" spans="1:4" x14ac:dyDescent="0.2">
      <c r="A37" s="225" t="s">
        <v>443</v>
      </c>
      <c r="B37" s="211" t="s">
        <v>281</v>
      </c>
      <c r="C37" s="125"/>
      <c r="D37" s="126"/>
    </row>
    <row r="38" spans="1:4" x14ac:dyDescent="0.2">
      <c r="A38" s="225"/>
      <c r="B38" s="211" t="s">
        <v>215</v>
      </c>
      <c r="C38" s="45">
        <v>38802874</v>
      </c>
      <c r="D38" s="127">
        <v>78154627</v>
      </c>
    </row>
    <row r="39" spans="1:4" x14ac:dyDescent="0.2">
      <c r="A39" s="225"/>
      <c r="B39" s="211"/>
      <c r="C39" s="45"/>
      <c r="D39" s="127"/>
    </row>
    <row r="40" spans="1:4" x14ac:dyDescent="0.2">
      <c r="A40" s="225" t="s">
        <v>60</v>
      </c>
      <c r="B40" s="211" t="s">
        <v>282</v>
      </c>
      <c r="C40" s="238"/>
      <c r="D40" s="239"/>
    </row>
    <row r="41" spans="1:4" x14ac:dyDescent="0.2">
      <c r="A41" s="225"/>
      <c r="B41" s="211" t="s">
        <v>444</v>
      </c>
      <c r="C41" s="125"/>
      <c r="D41" s="126"/>
    </row>
    <row r="42" spans="1:4" x14ac:dyDescent="0.2">
      <c r="A42" s="225"/>
      <c r="B42" s="211" t="s">
        <v>219</v>
      </c>
      <c r="C42" s="238"/>
      <c r="D42" s="239"/>
    </row>
    <row r="43" spans="1:4" x14ac:dyDescent="0.2">
      <c r="A43" s="225"/>
      <c r="B43" s="211" t="s">
        <v>284</v>
      </c>
      <c r="C43" s="45">
        <v>506937</v>
      </c>
      <c r="D43" s="127">
        <v>2937109</v>
      </c>
    </row>
    <row r="44" spans="1:4" ht="10.5" customHeight="1" x14ac:dyDescent="0.2">
      <c r="A44" s="225"/>
      <c r="B44" s="211"/>
      <c r="C44" s="45"/>
      <c r="D44" s="127"/>
    </row>
    <row r="45" spans="1:4" x14ac:dyDescent="0.2">
      <c r="A45" s="225" t="s">
        <v>445</v>
      </c>
      <c r="B45" s="211" t="s">
        <v>368</v>
      </c>
      <c r="C45" s="238"/>
      <c r="D45" s="239"/>
    </row>
    <row r="46" spans="1:4" x14ac:dyDescent="0.2">
      <c r="A46" s="225"/>
      <c r="B46" s="211" t="s">
        <v>286</v>
      </c>
      <c r="C46" s="238"/>
      <c r="D46" s="239"/>
    </row>
    <row r="47" spans="1:4" x14ac:dyDescent="0.2">
      <c r="A47" s="225"/>
      <c r="B47" s="211" t="s">
        <v>287</v>
      </c>
      <c r="C47" s="45">
        <v>38137837</v>
      </c>
      <c r="D47" s="127">
        <v>19894470</v>
      </c>
    </row>
    <row r="48" spans="1:4" ht="10.5" customHeight="1" x14ac:dyDescent="0.2">
      <c r="A48" s="225"/>
      <c r="B48" s="211"/>
      <c r="C48" s="45"/>
      <c r="D48" s="127"/>
    </row>
    <row r="49" spans="1:5" x14ac:dyDescent="0.2">
      <c r="A49" s="225" t="s">
        <v>73</v>
      </c>
      <c r="B49" s="211" t="s">
        <v>372</v>
      </c>
      <c r="C49" s="125"/>
      <c r="D49" s="126"/>
    </row>
    <row r="50" spans="1:5" x14ac:dyDescent="0.2">
      <c r="A50" s="225"/>
      <c r="B50" s="211" t="s">
        <v>373</v>
      </c>
      <c r="C50" s="238"/>
      <c r="D50" s="239"/>
    </row>
    <row r="51" spans="1:5" x14ac:dyDescent="0.2">
      <c r="A51" s="225"/>
      <c r="B51" s="211" t="s">
        <v>226</v>
      </c>
      <c r="C51" s="45">
        <v>41638992</v>
      </c>
      <c r="D51" s="127">
        <v>63359679</v>
      </c>
    </row>
    <row r="52" spans="1:5" ht="10.5" customHeight="1" x14ac:dyDescent="0.2">
      <c r="A52" s="225"/>
      <c r="B52" s="211"/>
      <c r="C52" s="45"/>
      <c r="D52" s="127"/>
    </row>
    <row r="53" spans="1:5" x14ac:dyDescent="0.2">
      <c r="A53" s="631" t="s">
        <v>79</v>
      </c>
      <c r="B53" s="362" t="s">
        <v>228</v>
      </c>
      <c r="C53" s="424">
        <v>24170394</v>
      </c>
      <c r="D53" s="128">
        <v>107585094</v>
      </c>
    </row>
    <row r="54" spans="1:5" ht="10.5" customHeight="1" x14ac:dyDescent="0.2">
      <c r="A54" s="631"/>
      <c r="B54" s="362"/>
      <c r="C54" s="424"/>
      <c r="D54" s="128"/>
    </row>
    <row r="55" spans="1:5" x14ac:dyDescent="0.2">
      <c r="A55" s="632" t="s">
        <v>105</v>
      </c>
      <c r="B55" s="237" t="s">
        <v>230</v>
      </c>
      <c r="C55" s="261"/>
      <c r="D55" s="637"/>
    </row>
    <row r="56" spans="1:5" x14ac:dyDescent="0.2">
      <c r="A56" s="225"/>
      <c r="B56" s="211" t="s">
        <v>388</v>
      </c>
      <c r="C56" s="238"/>
      <c r="D56" s="239"/>
      <c r="E56" s="112"/>
    </row>
    <row r="57" spans="1:5" x14ac:dyDescent="0.2">
      <c r="A57" s="225"/>
      <c r="B57" s="211" t="s">
        <v>446</v>
      </c>
      <c r="C57" s="125"/>
      <c r="D57" s="126"/>
    </row>
    <row r="58" spans="1:5" x14ac:dyDescent="0.2">
      <c r="A58" s="225"/>
      <c r="B58" s="211" t="s">
        <v>389</v>
      </c>
      <c r="C58" s="45">
        <v>1321364</v>
      </c>
      <c r="D58" s="127">
        <v>4542638</v>
      </c>
    </row>
    <row r="59" spans="1:5" x14ac:dyDescent="0.2">
      <c r="A59" s="225"/>
      <c r="B59" s="211"/>
      <c r="C59" s="45"/>
      <c r="D59" s="127"/>
    </row>
    <row r="60" spans="1:5" x14ac:dyDescent="0.2">
      <c r="A60" s="225" t="s">
        <v>112</v>
      </c>
      <c r="B60" s="211" t="s">
        <v>289</v>
      </c>
      <c r="C60" s="238"/>
      <c r="D60" s="239"/>
    </row>
    <row r="61" spans="1:5" x14ac:dyDescent="0.2">
      <c r="A61" s="225"/>
      <c r="B61" s="211" t="s">
        <v>236</v>
      </c>
      <c r="C61" s="238"/>
      <c r="D61" s="239"/>
    </row>
    <row r="62" spans="1:5" x14ac:dyDescent="0.2">
      <c r="A62" s="225"/>
      <c r="B62" s="211" t="s">
        <v>237</v>
      </c>
      <c r="C62" s="45">
        <v>48664993</v>
      </c>
      <c r="D62" s="127">
        <v>26821531</v>
      </c>
    </row>
    <row r="63" spans="1:5" x14ac:dyDescent="0.2">
      <c r="A63" s="225"/>
      <c r="B63" s="211"/>
      <c r="C63" s="125"/>
      <c r="D63" s="126"/>
    </row>
    <row r="64" spans="1:5" x14ac:dyDescent="0.2">
      <c r="A64" s="225" t="s">
        <v>447</v>
      </c>
      <c r="B64" s="211" t="s">
        <v>239</v>
      </c>
      <c r="C64" s="238"/>
      <c r="D64" s="239"/>
    </row>
    <row r="65" spans="1:4" x14ac:dyDescent="0.2">
      <c r="A65" s="225"/>
      <c r="B65" s="211" t="s">
        <v>240</v>
      </c>
      <c r="C65" s="238"/>
      <c r="D65" s="239"/>
    </row>
    <row r="66" spans="1:4" x14ac:dyDescent="0.2">
      <c r="A66" s="225"/>
      <c r="B66" s="211" t="s">
        <v>290</v>
      </c>
      <c r="C66" s="125"/>
      <c r="D66" s="126"/>
    </row>
    <row r="67" spans="1:4" x14ac:dyDescent="0.2">
      <c r="A67" s="225"/>
      <c r="B67" s="211" t="s">
        <v>394</v>
      </c>
      <c r="C67" s="45">
        <v>49004</v>
      </c>
      <c r="D67" s="127">
        <v>164725</v>
      </c>
    </row>
    <row r="68" spans="1:4" x14ac:dyDescent="0.2">
      <c r="A68" s="225"/>
      <c r="B68" s="211"/>
      <c r="C68" s="45"/>
      <c r="D68" s="127"/>
    </row>
    <row r="69" spans="1:4" x14ac:dyDescent="0.2">
      <c r="A69" s="225" t="s">
        <v>123</v>
      </c>
      <c r="B69" s="211" t="s">
        <v>291</v>
      </c>
      <c r="C69" s="45">
        <v>117382325</v>
      </c>
      <c r="D69" s="127">
        <v>120241986</v>
      </c>
    </row>
    <row r="70" spans="1:4" x14ac:dyDescent="0.2">
      <c r="A70" s="225"/>
      <c r="B70" s="211"/>
      <c r="C70" s="45"/>
      <c r="D70" s="127"/>
    </row>
    <row r="71" spans="1:4" x14ac:dyDescent="0.2">
      <c r="A71" s="225" t="s">
        <v>144</v>
      </c>
      <c r="B71" s="211" t="s">
        <v>448</v>
      </c>
      <c r="C71" s="238"/>
      <c r="D71" s="239"/>
    </row>
    <row r="72" spans="1:4" x14ac:dyDescent="0.2">
      <c r="A72" s="225"/>
      <c r="B72" s="211" t="s">
        <v>408</v>
      </c>
      <c r="C72" s="125"/>
      <c r="D72" s="126"/>
    </row>
    <row r="73" spans="1:4" x14ac:dyDescent="0.2">
      <c r="A73" s="225"/>
      <c r="B73" s="211" t="s">
        <v>247</v>
      </c>
      <c r="C73" s="125"/>
      <c r="D73" s="126"/>
    </row>
    <row r="74" spans="1:4" x14ac:dyDescent="0.2">
      <c r="A74" s="225"/>
      <c r="B74" s="211" t="s">
        <v>294</v>
      </c>
      <c r="C74" s="238"/>
      <c r="D74" s="239"/>
    </row>
    <row r="75" spans="1:4" x14ac:dyDescent="0.2">
      <c r="A75" s="225"/>
      <c r="B75" s="211" t="s">
        <v>295</v>
      </c>
      <c r="C75" s="45">
        <v>4177616</v>
      </c>
      <c r="D75" s="127">
        <v>28728579</v>
      </c>
    </row>
    <row r="76" spans="1:4" x14ac:dyDescent="0.2">
      <c r="A76" s="225"/>
      <c r="B76" s="211"/>
      <c r="C76" s="238"/>
      <c r="D76" s="239"/>
    </row>
    <row r="77" spans="1:4" x14ac:dyDescent="0.2">
      <c r="A77" s="225" t="s">
        <v>449</v>
      </c>
      <c r="B77" s="211" t="s">
        <v>250</v>
      </c>
      <c r="C77" s="45">
        <v>2406348</v>
      </c>
      <c r="D77" s="127">
        <v>15500906</v>
      </c>
    </row>
    <row r="78" spans="1:4" x14ac:dyDescent="0.2">
      <c r="A78" s="225"/>
      <c r="B78" s="211"/>
      <c r="C78" s="125"/>
      <c r="D78" s="126"/>
    </row>
    <row r="79" spans="1:4" x14ac:dyDescent="0.2">
      <c r="A79" s="225" t="s">
        <v>157</v>
      </c>
      <c r="B79" s="211" t="s">
        <v>252</v>
      </c>
      <c r="C79" s="125"/>
      <c r="D79" s="126"/>
    </row>
    <row r="80" spans="1:4" x14ac:dyDescent="0.2">
      <c r="A80" s="225"/>
      <c r="B80" s="211" t="s">
        <v>296</v>
      </c>
      <c r="C80" s="238"/>
      <c r="D80" s="239"/>
    </row>
    <row r="81" spans="1:4" x14ac:dyDescent="0.2">
      <c r="A81" s="225"/>
      <c r="B81" s="211" t="s">
        <v>423</v>
      </c>
      <c r="C81" s="238"/>
      <c r="D81" s="239"/>
    </row>
    <row r="82" spans="1:4" x14ac:dyDescent="0.2">
      <c r="A82" s="225"/>
      <c r="B82" s="211" t="s">
        <v>255</v>
      </c>
      <c r="C82" s="238"/>
      <c r="D82" s="239"/>
    </row>
    <row r="83" spans="1:4" x14ac:dyDescent="0.2">
      <c r="A83" s="225"/>
      <c r="B83" s="211" t="s">
        <v>450</v>
      </c>
      <c r="C83" s="45">
        <v>112890</v>
      </c>
      <c r="D83" s="127">
        <v>1899699</v>
      </c>
    </row>
    <row r="84" spans="1:4" x14ac:dyDescent="0.2">
      <c r="A84" s="225" t="s">
        <v>451</v>
      </c>
      <c r="B84" s="211" t="s">
        <v>165</v>
      </c>
      <c r="C84" s="238"/>
      <c r="D84" s="239"/>
    </row>
    <row r="85" spans="1:4" x14ac:dyDescent="0.2">
      <c r="A85" s="225"/>
      <c r="B85" s="211"/>
      <c r="C85" s="238"/>
      <c r="D85" s="239"/>
    </row>
    <row r="86" spans="1:4" x14ac:dyDescent="0.2">
      <c r="A86" s="225" t="s">
        <v>168</v>
      </c>
      <c r="B86" s="211" t="s">
        <v>169</v>
      </c>
      <c r="C86" s="45">
        <v>9127688</v>
      </c>
      <c r="D86" s="127">
        <v>30174789</v>
      </c>
    </row>
    <row r="87" spans="1:4" x14ac:dyDescent="0.2">
      <c r="A87" s="225"/>
      <c r="B87" s="211"/>
      <c r="C87" s="183"/>
      <c r="D87" s="184"/>
    </row>
    <row r="88" spans="1:4" x14ac:dyDescent="0.2">
      <c r="A88" s="226" t="s">
        <v>452</v>
      </c>
      <c r="B88" s="227" t="s">
        <v>434</v>
      </c>
      <c r="C88" s="386">
        <v>2663</v>
      </c>
      <c r="D88" s="387">
        <v>6499</v>
      </c>
    </row>
  </sheetData>
  <mergeCells count="10">
    <mergeCell ref="A6:D6"/>
    <mergeCell ref="A7:D7"/>
    <mergeCell ref="A8:D8"/>
    <mergeCell ref="A9:D9"/>
    <mergeCell ref="A12:A16"/>
    <mergeCell ref="B12:B16"/>
    <mergeCell ref="C12:D12"/>
    <mergeCell ref="C13:D13"/>
    <mergeCell ref="C14:C16"/>
    <mergeCell ref="D14:D16"/>
  </mergeCells>
  <phoneticPr fontId="3" type="noConversion"/>
  <pageMargins left="1.1811023622047245" right="0.70866141732283472" top="0.94488188976377963" bottom="1.1811023622047245" header="0.39370078740157483" footer="0"/>
  <pageSetup paperSize="153" scale="95" firstPageNumber="285" orientation="portrait" useFirstPageNumber="1" r:id="rId1"/>
  <headerFooter alignWithMargins="0">
    <oddHeader>&amp;L&amp;G&amp;R&amp;P</oddHead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F90"/>
  <sheetViews>
    <sheetView showGridLines="0" workbookViewId="0"/>
  </sheetViews>
  <sheetFormatPr baseColWidth="10" defaultColWidth="12.5703125" defaultRowHeight="12.75" x14ac:dyDescent="0.2"/>
  <cols>
    <col min="1" max="1" width="12.42578125" style="55" customWidth="1"/>
    <col min="2" max="2" width="47" style="55" customWidth="1"/>
    <col min="3" max="4" width="12.7109375" style="55" customWidth="1"/>
    <col min="5" max="16384" width="12.5703125" style="55"/>
  </cols>
  <sheetData>
    <row r="1" spans="1:4" ht="18" x14ac:dyDescent="0.2">
      <c r="A1" s="26" t="s">
        <v>521</v>
      </c>
      <c r="B1" s="27"/>
      <c r="C1" s="28"/>
      <c r="D1" s="555"/>
    </row>
    <row r="2" spans="1:4" x14ac:dyDescent="0.2">
      <c r="A2" s="171"/>
      <c r="B2" s="27"/>
      <c r="C2" s="28"/>
      <c r="D2" s="28"/>
    </row>
    <row r="3" spans="1:4" x14ac:dyDescent="0.2">
      <c r="A3" s="58"/>
      <c r="B3" s="27"/>
      <c r="C3" s="28"/>
      <c r="D3" s="28"/>
    </row>
    <row r="4" spans="1:4" x14ac:dyDescent="0.2">
      <c r="A4" s="29"/>
      <c r="B4" s="29"/>
      <c r="C4" s="29"/>
      <c r="D4" s="29"/>
    </row>
    <row r="5" spans="1:4" x14ac:dyDescent="0.2">
      <c r="A5" s="29"/>
      <c r="B5" s="29"/>
      <c r="C5" s="29"/>
      <c r="D5" s="29"/>
    </row>
    <row r="6" spans="1:4" x14ac:dyDescent="0.2">
      <c r="A6" s="792" t="s">
        <v>435</v>
      </c>
      <c r="B6" s="792"/>
      <c r="C6" s="792"/>
      <c r="D6" s="792"/>
    </row>
    <row r="7" spans="1:4" x14ac:dyDescent="0.2">
      <c r="A7" s="792" t="s">
        <v>436</v>
      </c>
      <c r="B7" s="792"/>
      <c r="C7" s="792"/>
      <c r="D7" s="792"/>
    </row>
    <row r="8" spans="1:4" x14ac:dyDescent="0.2">
      <c r="A8" s="784" t="s">
        <v>617</v>
      </c>
      <c r="B8" s="784"/>
      <c r="C8" s="784"/>
      <c r="D8" s="784"/>
    </row>
    <row r="9" spans="1:4" x14ac:dyDescent="0.2">
      <c r="A9" s="792" t="s">
        <v>757</v>
      </c>
      <c r="B9" s="792"/>
      <c r="C9" s="792"/>
      <c r="D9" s="792"/>
    </row>
    <row r="10" spans="1:4" x14ac:dyDescent="0.2">
      <c r="A10" s="29"/>
      <c r="B10" s="29"/>
      <c r="C10" s="29"/>
      <c r="D10" s="29"/>
    </row>
    <row r="11" spans="1:4" ht="13.5" thickBot="1" x14ac:dyDescent="0.25"/>
    <row r="12" spans="1:4" ht="12.75" customHeight="1" thickBot="1" x14ac:dyDescent="0.25">
      <c r="A12" s="820" t="s">
        <v>196</v>
      </c>
      <c r="B12" s="811" t="s">
        <v>272</v>
      </c>
      <c r="C12" s="885" t="s">
        <v>543</v>
      </c>
      <c r="D12" s="886"/>
    </row>
    <row r="13" spans="1:4" ht="13.5" thickBot="1" x14ac:dyDescent="0.25">
      <c r="A13" s="890"/>
      <c r="B13" s="883"/>
      <c r="C13" s="885" t="s">
        <v>454</v>
      </c>
      <c r="D13" s="886"/>
    </row>
    <row r="14" spans="1:4" ht="12.75" customHeight="1" x14ac:dyDescent="0.2">
      <c r="A14" s="890"/>
      <c r="B14" s="883"/>
      <c r="C14" s="811" t="s">
        <v>274</v>
      </c>
      <c r="D14" s="817" t="s">
        <v>518</v>
      </c>
    </row>
    <row r="15" spans="1:4" ht="12.75" customHeight="1" x14ac:dyDescent="0.2">
      <c r="A15" s="890"/>
      <c r="B15" s="883"/>
      <c r="C15" s="892"/>
      <c r="D15" s="818"/>
    </row>
    <row r="16" spans="1:4" ht="12.75" customHeight="1" thickBot="1" x14ac:dyDescent="0.25">
      <c r="A16" s="891"/>
      <c r="B16" s="884"/>
      <c r="C16" s="893"/>
      <c r="D16" s="889"/>
    </row>
    <row r="17" spans="1:6" ht="12" customHeight="1" x14ac:dyDescent="0.25">
      <c r="A17" s="443"/>
      <c r="B17" s="444"/>
      <c r="C17" s="382"/>
      <c r="D17" s="383"/>
      <c r="E17" s="381"/>
    </row>
    <row r="18" spans="1:6" ht="12" customHeight="1" x14ac:dyDescent="0.2">
      <c r="A18" s="224" t="s">
        <v>550</v>
      </c>
      <c r="B18" s="446"/>
      <c r="C18" s="384">
        <f>SUM(C19:C89)</f>
        <v>389087398</v>
      </c>
      <c r="D18" s="385">
        <f>SUM(D19:D89)</f>
        <v>549799478</v>
      </c>
      <c r="E18" s="141"/>
      <c r="F18" s="87"/>
    </row>
    <row r="19" spans="1:6" ht="12" customHeight="1" x14ac:dyDescent="0.25">
      <c r="A19" s="224"/>
      <c r="B19" s="446"/>
      <c r="C19" s="238"/>
      <c r="D19" s="239"/>
      <c r="E19" s="381"/>
    </row>
    <row r="20" spans="1:6" ht="12" customHeight="1" x14ac:dyDescent="0.25">
      <c r="A20" s="225" t="s">
        <v>438</v>
      </c>
      <c r="B20" s="211" t="s">
        <v>201</v>
      </c>
      <c r="C20" s="183">
        <v>45431</v>
      </c>
      <c r="D20" s="184">
        <v>84477</v>
      </c>
      <c r="E20" s="381"/>
    </row>
    <row r="21" spans="1:6" ht="12" customHeight="1" x14ac:dyDescent="0.25">
      <c r="A21" s="225"/>
      <c r="B21" s="211"/>
      <c r="C21" s="183"/>
      <c r="D21" s="184"/>
      <c r="E21" s="381"/>
    </row>
    <row r="22" spans="1:6" ht="12" customHeight="1" x14ac:dyDescent="0.25">
      <c r="A22" s="225" t="s">
        <v>439</v>
      </c>
      <c r="B22" s="211" t="s">
        <v>562</v>
      </c>
      <c r="C22" s="183">
        <v>8533375</v>
      </c>
      <c r="D22" s="184">
        <v>5982459</v>
      </c>
      <c r="E22" s="381"/>
    </row>
    <row r="23" spans="1:6" ht="12" customHeight="1" x14ac:dyDescent="0.25">
      <c r="A23" s="225"/>
      <c r="B23" s="211"/>
      <c r="C23" s="183"/>
      <c r="D23" s="184"/>
      <c r="E23" s="381"/>
    </row>
    <row r="24" spans="1:6" ht="12" customHeight="1" x14ac:dyDescent="0.25">
      <c r="A24" s="225" t="s">
        <v>440</v>
      </c>
      <c r="B24" s="211" t="s">
        <v>323</v>
      </c>
      <c r="C24" s="183"/>
      <c r="D24" s="184"/>
      <c r="E24" s="381"/>
    </row>
    <row r="25" spans="1:6" ht="12" customHeight="1" x14ac:dyDescent="0.25">
      <c r="A25" s="225"/>
      <c r="B25" s="211" t="s">
        <v>277</v>
      </c>
      <c r="C25" s="183"/>
      <c r="D25" s="184"/>
      <c r="E25" s="381"/>
    </row>
    <row r="26" spans="1:6" ht="12" customHeight="1" x14ac:dyDescent="0.25">
      <c r="A26" s="225"/>
      <c r="B26" s="211" t="s">
        <v>278</v>
      </c>
      <c r="C26" s="183">
        <v>25099844</v>
      </c>
      <c r="D26" s="184">
        <v>20479499</v>
      </c>
      <c r="E26" s="381"/>
    </row>
    <row r="27" spans="1:6" ht="12" customHeight="1" x14ac:dyDescent="0.25">
      <c r="A27" s="225"/>
      <c r="B27" s="211"/>
      <c r="C27" s="183"/>
      <c r="D27" s="184"/>
      <c r="E27" s="381"/>
    </row>
    <row r="28" spans="1:6" ht="12" customHeight="1" x14ac:dyDescent="0.25">
      <c r="A28" s="225" t="s">
        <v>441</v>
      </c>
      <c r="B28" s="211" t="s">
        <v>11</v>
      </c>
      <c r="C28" s="238"/>
      <c r="D28" s="239"/>
      <c r="E28" s="381"/>
    </row>
    <row r="29" spans="1:6" ht="12" customHeight="1" x14ac:dyDescent="0.25">
      <c r="A29" s="225"/>
      <c r="B29" s="211" t="s">
        <v>12</v>
      </c>
      <c r="C29" s="238"/>
      <c r="D29" s="239"/>
      <c r="E29" s="381"/>
    </row>
    <row r="30" spans="1:6" ht="12" customHeight="1" x14ac:dyDescent="0.25">
      <c r="A30" s="225"/>
      <c r="B30" s="211" t="s">
        <v>279</v>
      </c>
      <c r="C30" s="45">
        <v>90002838</v>
      </c>
      <c r="D30" s="127">
        <v>91173695</v>
      </c>
      <c r="E30" s="381"/>
    </row>
    <row r="31" spans="1:6" ht="12" customHeight="1" x14ac:dyDescent="0.25">
      <c r="A31" s="225"/>
      <c r="B31" s="211"/>
      <c r="C31" s="45"/>
      <c r="D31" s="127"/>
      <c r="E31" s="381"/>
    </row>
    <row r="32" spans="1:6" ht="12" customHeight="1" x14ac:dyDescent="0.25">
      <c r="A32" s="225" t="s">
        <v>28</v>
      </c>
      <c r="B32" s="211" t="s">
        <v>29</v>
      </c>
      <c r="C32" s="45">
        <v>51698565</v>
      </c>
      <c r="D32" s="127">
        <v>15313603</v>
      </c>
      <c r="E32" s="381"/>
    </row>
    <row r="33" spans="1:6" ht="12" customHeight="1" x14ac:dyDescent="0.25">
      <c r="A33" s="225"/>
      <c r="B33" s="211"/>
      <c r="C33" s="45"/>
      <c r="D33" s="127"/>
      <c r="E33" s="381"/>
    </row>
    <row r="34" spans="1:6" ht="12" customHeight="1" x14ac:dyDescent="0.25">
      <c r="A34" s="225" t="s">
        <v>34</v>
      </c>
      <c r="B34" s="211" t="s">
        <v>442</v>
      </c>
      <c r="C34" s="238"/>
      <c r="D34" s="239"/>
      <c r="E34" s="381"/>
    </row>
    <row r="35" spans="1:6" ht="12" customHeight="1" x14ac:dyDescent="0.25">
      <c r="A35" s="225"/>
      <c r="B35" s="211" t="s">
        <v>36</v>
      </c>
      <c r="C35" s="45">
        <v>99397946</v>
      </c>
      <c r="D35" s="127">
        <v>158474434</v>
      </c>
      <c r="E35" s="381"/>
    </row>
    <row r="36" spans="1:6" ht="12" customHeight="1" x14ac:dyDescent="0.25">
      <c r="A36" s="225"/>
      <c r="B36" s="211"/>
      <c r="C36" s="45"/>
      <c r="D36" s="127"/>
      <c r="E36" s="381"/>
    </row>
    <row r="37" spans="1:6" ht="12" customHeight="1" x14ac:dyDescent="0.25">
      <c r="A37" s="225" t="s">
        <v>443</v>
      </c>
      <c r="B37" s="211" t="s">
        <v>281</v>
      </c>
      <c r="C37" s="238"/>
      <c r="D37" s="239"/>
      <c r="E37" s="381"/>
    </row>
    <row r="38" spans="1:6" ht="12" customHeight="1" x14ac:dyDescent="0.25">
      <c r="A38" s="225"/>
      <c r="B38" s="211" t="s">
        <v>215</v>
      </c>
      <c r="C38" s="45">
        <v>21460354</v>
      </c>
      <c r="D38" s="127">
        <v>46140706</v>
      </c>
      <c r="E38" s="381"/>
    </row>
    <row r="39" spans="1:6" ht="12" customHeight="1" x14ac:dyDescent="0.25">
      <c r="A39" s="225"/>
      <c r="B39" s="211"/>
      <c r="C39" s="45"/>
      <c r="D39" s="127"/>
      <c r="E39" s="381"/>
    </row>
    <row r="40" spans="1:6" ht="12" customHeight="1" x14ac:dyDescent="0.25">
      <c r="A40" s="225" t="s">
        <v>60</v>
      </c>
      <c r="B40" s="211" t="s">
        <v>282</v>
      </c>
      <c r="C40" s="238"/>
      <c r="D40" s="239"/>
      <c r="E40" s="381"/>
    </row>
    <row r="41" spans="1:6" ht="12" customHeight="1" x14ac:dyDescent="0.25">
      <c r="A41" s="225"/>
      <c r="B41" s="211" t="s">
        <v>444</v>
      </c>
      <c r="C41" s="238"/>
      <c r="D41" s="239"/>
      <c r="E41" s="381"/>
    </row>
    <row r="42" spans="1:6" ht="12" customHeight="1" x14ac:dyDescent="0.25">
      <c r="A42" s="225"/>
      <c r="B42" s="211" t="s">
        <v>219</v>
      </c>
      <c r="C42" s="238"/>
      <c r="D42" s="239"/>
      <c r="E42" s="381"/>
      <c r="F42" s="112"/>
    </row>
    <row r="43" spans="1:6" ht="12" customHeight="1" x14ac:dyDescent="0.25">
      <c r="A43" s="225"/>
      <c r="B43" s="211" t="s">
        <v>284</v>
      </c>
      <c r="C43" s="45">
        <v>367081</v>
      </c>
      <c r="D43" s="127">
        <v>1736430</v>
      </c>
      <c r="E43" s="381"/>
      <c r="F43" s="112"/>
    </row>
    <row r="44" spans="1:6" ht="12" customHeight="1" x14ac:dyDescent="0.25">
      <c r="A44" s="225"/>
      <c r="B44" s="211"/>
      <c r="C44" s="45"/>
      <c r="D44" s="127"/>
      <c r="E44" s="381"/>
      <c r="F44" s="112"/>
    </row>
    <row r="45" spans="1:6" ht="12" customHeight="1" x14ac:dyDescent="0.25">
      <c r="A45" s="225" t="s">
        <v>445</v>
      </c>
      <c r="B45" s="211" t="s">
        <v>368</v>
      </c>
      <c r="C45" s="238"/>
      <c r="D45" s="239"/>
      <c r="E45" s="381"/>
      <c r="F45" s="112"/>
    </row>
    <row r="46" spans="1:6" ht="12" customHeight="1" x14ac:dyDescent="0.25">
      <c r="A46" s="225"/>
      <c r="B46" s="211" t="s">
        <v>286</v>
      </c>
      <c r="C46" s="238"/>
      <c r="D46" s="239"/>
      <c r="E46" s="381"/>
      <c r="F46" s="112"/>
    </row>
    <row r="47" spans="1:6" ht="12" customHeight="1" x14ac:dyDescent="0.25">
      <c r="A47" s="225"/>
      <c r="B47" s="211" t="s">
        <v>287</v>
      </c>
      <c r="C47" s="45">
        <v>2356087</v>
      </c>
      <c r="D47" s="127">
        <v>2631489</v>
      </c>
      <c r="E47" s="381"/>
      <c r="F47" s="112"/>
    </row>
    <row r="48" spans="1:6" ht="12" customHeight="1" x14ac:dyDescent="0.25">
      <c r="A48" s="225"/>
      <c r="B48" s="211"/>
      <c r="C48" s="45"/>
      <c r="D48" s="127"/>
      <c r="E48" s="381"/>
      <c r="F48" s="112"/>
    </row>
    <row r="49" spans="1:6" ht="12" customHeight="1" x14ac:dyDescent="0.25">
      <c r="A49" s="631" t="s">
        <v>73</v>
      </c>
      <c r="B49" s="362" t="s">
        <v>372</v>
      </c>
      <c r="C49" s="427"/>
      <c r="D49" s="25"/>
      <c r="E49" s="381"/>
      <c r="F49" s="112"/>
    </row>
    <row r="50" spans="1:6" ht="12" customHeight="1" x14ac:dyDescent="0.25">
      <c r="A50" s="631"/>
      <c r="B50" s="362" t="s">
        <v>373</v>
      </c>
      <c r="C50" s="427"/>
      <c r="D50" s="25"/>
      <c r="E50" s="381"/>
      <c r="F50" s="112"/>
    </row>
    <row r="51" spans="1:6" ht="12" customHeight="1" x14ac:dyDescent="0.25">
      <c r="A51" s="631"/>
      <c r="B51" s="362" t="s">
        <v>226</v>
      </c>
      <c r="C51" s="424">
        <v>15042381</v>
      </c>
      <c r="D51" s="128">
        <v>26951038</v>
      </c>
      <c r="E51" s="381"/>
      <c r="F51" s="112"/>
    </row>
    <row r="52" spans="1:6" ht="12" customHeight="1" x14ac:dyDescent="0.25">
      <c r="A52" s="631"/>
      <c r="B52" s="362"/>
      <c r="C52" s="424"/>
      <c r="D52" s="128"/>
      <c r="E52" s="381"/>
      <c r="F52" s="112"/>
    </row>
    <row r="53" spans="1:6" ht="12" customHeight="1" x14ac:dyDescent="0.25">
      <c r="A53" s="631" t="s">
        <v>79</v>
      </c>
      <c r="B53" s="362" t="s">
        <v>228</v>
      </c>
      <c r="C53" s="424">
        <v>15888083</v>
      </c>
      <c r="D53" s="128">
        <v>90660903</v>
      </c>
      <c r="E53" s="381"/>
      <c r="F53" s="112"/>
    </row>
    <row r="54" spans="1:6" ht="12" customHeight="1" x14ac:dyDescent="0.25">
      <c r="A54" s="632"/>
      <c r="B54" s="237"/>
      <c r="C54" s="129"/>
      <c r="D54" s="215"/>
      <c r="E54" s="381"/>
      <c r="F54" s="112"/>
    </row>
    <row r="55" spans="1:6" ht="12" customHeight="1" x14ac:dyDescent="0.25">
      <c r="A55" s="225" t="s">
        <v>105</v>
      </c>
      <c r="B55" s="211" t="s">
        <v>230</v>
      </c>
      <c r="C55" s="238"/>
      <c r="D55" s="239"/>
      <c r="E55" s="381"/>
      <c r="F55" s="112"/>
    </row>
    <row r="56" spans="1:6" ht="12" customHeight="1" x14ac:dyDescent="0.25">
      <c r="A56" s="225"/>
      <c r="B56" s="211" t="s">
        <v>388</v>
      </c>
      <c r="C56" s="238"/>
      <c r="D56" s="239"/>
      <c r="E56" s="381"/>
      <c r="F56" s="112"/>
    </row>
    <row r="57" spans="1:6" ht="12" customHeight="1" x14ac:dyDescent="0.25">
      <c r="A57" s="225"/>
      <c r="B57" s="211" t="s">
        <v>446</v>
      </c>
      <c r="C57" s="238"/>
      <c r="D57" s="239"/>
      <c r="E57" s="381"/>
      <c r="F57" s="112"/>
    </row>
    <row r="58" spans="1:6" ht="12" customHeight="1" x14ac:dyDescent="0.25">
      <c r="A58" s="225"/>
      <c r="B58" s="211" t="s">
        <v>389</v>
      </c>
      <c r="C58" s="45">
        <v>1291743</v>
      </c>
      <c r="D58" s="127">
        <v>4816378</v>
      </c>
      <c r="E58" s="381"/>
      <c r="F58" s="112"/>
    </row>
    <row r="59" spans="1:6" ht="12" customHeight="1" x14ac:dyDescent="0.25">
      <c r="A59" s="225"/>
      <c r="B59" s="211"/>
      <c r="C59" s="45"/>
      <c r="D59" s="127"/>
      <c r="E59" s="381"/>
      <c r="F59" s="112"/>
    </row>
    <row r="60" spans="1:6" ht="12" customHeight="1" x14ac:dyDescent="0.25">
      <c r="A60" s="225" t="s">
        <v>112</v>
      </c>
      <c r="B60" s="211" t="s">
        <v>289</v>
      </c>
      <c r="C60" s="238"/>
      <c r="D60" s="239"/>
      <c r="E60" s="381"/>
      <c r="F60" s="112"/>
    </row>
    <row r="61" spans="1:6" ht="12" customHeight="1" x14ac:dyDescent="0.25">
      <c r="A61" s="225"/>
      <c r="B61" s="211" t="s">
        <v>236</v>
      </c>
      <c r="C61" s="238"/>
      <c r="D61" s="239"/>
      <c r="E61" s="381"/>
      <c r="F61" s="112"/>
    </row>
    <row r="62" spans="1:6" ht="12" customHeight="1" x14ac:dyDescent="0.25">
      <c r="A62" s="225"/>
      <c r="B62" s="211" t="s">
        <v>237</v>
      </c>
      <c r="C62" s="45">
        <v>15340737</v>
      </c>
      <c r="D62" s="127">
        <v>8634814</v>
      </c>
      <c r="E62" s="381"/>
      <c r="F62" s="112"/>
    </row>
    <row r="63" spans="1:6" ht="12" customHeight="1" x14ac:dyDescent="0.25">
      <c r="A63" s="225"/>
      <c r="B63" s="211"/>
      <c r="C63" s="125"/>
      <c r="D63" s="126"/>
      <c r="E63" s="381"/>
      <c r="F63" s="112"/>
    </row>
    <row r="64" spans="1:6" ht="12" customHeight="1" x14ac:dyDescent="0.25">
      <c r="A64" s="225" t="s">
        <v>447</v>
      </c>
      <c r="B64" s="211" t="s">
        <v>239</v>
      </c>
      <c r="C64" s="238"/>
      <c r="D64" s="239"/>
      <c r="E64" s="381"/>
    </row>
    <row r="65" spans="1:5" ht="12" customHeight="1" x14ac:dyDescent="0.25">
      <c r="A65" s="225"/>
      <c r="B65" s="211" t="s">
        <v>240</v>
      </c>
      <c r="C65" s="238"/>
      <c r="D65" s="239"/>
      <c r="E65" s="381"/>
    </row>
    <row r="66" spans="1:5" ht="12" customHeight="1" x14ac:dyDescent="0.25">
      <c r="A66" s="225"/>
      <c r="B66" s="211" t="s">
        <v>290</v>
      </c>
      <c r="C66" s="238"/>
      <c r="D66" s="239"/>
      <c r="E66" s="381"/>
    </row>
    <row r="67" spans="1:5" ht="12" customHeight="1" x14ac:dyDescent="0.25">
      <c r="A67" s="225"/>
      <c r="B67" s="211" t="s">
        <v>394</v>
      </c>
      <c r="C67" s="125">
        <v>39901</v>
      </c>
      <c r="D67" s="239">
        <v>68723</v>
      </c>
      <c r="E67" s="381"/>
    </row>
    <row r="68" spans="1:5" ht="12" customHeight="1" x14ac:dyDescent="0.25">
      <c r="A68" s="225"/>
      <c r="B68" s="211"/>
      <c r="C68" s="125"/>
      <c r="D68" s="239"/>
      <c r="E68" s="381"/>
    </row>
    <row r="69" spans="1:5" ht="12" customHeight="1" x14ac:dyDescent="0.25">
      <c r="A69" s="225" t="s">
        <v>123</v>
      </c>
      <c r="B69" s="211" t="s">
        <v>291</v>
      </c>
      <c r="C69" s="45">
        <v>34356740</v>
      </c>
      <c r="D69" s="127">
        <v>45509019</v>
      </c>
      <c r="E69" s="381"/>
    </row>
    <row r="70" spans="1:5" ht="12" customHeight="1" x14ac:dyDescent="0.25">
      <c r="A70" s="225"/>
      <c r="B70" s="211"/>
      <c r="C70" s="45"/>
      <c r="D70" s="127"/>
      <c r="E70" s="381"/>
    </row>
    <row r="71" spans="1:5" ht="12" customHeight="1" x14ac:dyDescent="0.2">
      <c r="A71" s="225" t="s">
        <v>144</v>
      </c>
      <c r="B71" s="211" t="s">
        <v>448</v>
      </c>
      <c r="C71" s="238"/>
      <c r="D71" s="239"/>
      <c r="E71" s="388"/>
    </row>
    <row r="72" spans="1:5" ht="12" customHeight="1" x14ac:dyDescent="0.2">
      <c r="A72" s="225"/>
      <c r="B72" s="211" t="s">
        <v>408</v>
      </c>
      <c r="C72" s="238"/>
      <c r="D72" s="239"/>
      <c r="E72" s="388"/>
    </row>
    <row r="73" spans="1:5" ht="12" customHeight="1" x14ac:dyDescent="0.2">
      <c r="A73" s="225"/>
      <c r="B73" s="211" t="s">
        <v>247</v>
      </c>
      <c r="C73" s="238"/>
      <c r="D73" s="239"/>
      <c r="E73" s="388"/>
    </row>
    <row r="74" spans="1:5" ht="12" customHeight="1" x14ac:dyDescent="0.2">
      <c r="A74" s="225"/>
      <c r="B74" s="211" t="s">
        <v>294</v>
      </c>
      <c r="C74" s="238"/>
      <c r="D74" s="239"/>
      <c r="E74" s="388"/>
    </row>
    <row r="75" spans="1:5" ht="12" customHeight="1" x14ac:dyDescent="0.2">
      <c r="A75" s="225"/>
      <c r="B75" s="211" t="s">
        <v>295</v>
      </c>
      <c r="C75" s="45">
        <v>1944262</v>
      </c>
      <c r="D75" s="127">
        <v>11858016</v>
      </c>
      <c r="E75" s="388"/>
    </row>
    <row r="76" spans="1:5" ht="12" customHeight="1" x14ac:dyDescent="0.25">
      <c r="A76" s="225"/>
      <c r="B76" s="211"/>
      <c r="C76" s="125"/>
      <c r="D76" s="126"/>
      <c r="E76" s="381"/>
    </row>
    <row r="77" spans="1:5" ht="12" customHeight="1" x14ac:dyDescent="0.25">
      <c r="A77" s="225" t="s">
        <v>449</v>
      </c>
      <c r="B77" s="211" t="s">
        <v>250</v>
      </c>
      <c r="C77" s="45">
        <v>958502</v>
      </c>
      <c r="D77" s="127">
        <v>3150510</v>
      </c>
      <c r="E77" s="381"/>
    </row>
    <row r="78" spans="1:5" ht="12" customHeight="1" x14ac:dyDescent="0.25">
      <c r="A78" s="225"/>
      <c r="B78" s="211"/>
      <c r="C78" s="238"/>
      <c r="D78" s="239"/>
      <c r="E78" s="381"/>
    </row>
    <row r="79" spans="1:5" ht="12" customHeight="1" x14ac:dyDescent="0.25">
      <c r="A79" s="225" t="s">
        <v>157</v>
      </c>
      <c r="B79" s="211" t="s">
        <v>252</v>
      </c>
      <c r="C79" s="238"/>
      <c r="D79" s="239"/>
      <c r="E79" s="381"/>
    </row>
    <row r="80" spans="1:5" ht="12" customHeight="1" x14ac:dyDescent="0.25">
      <c r="A80" s="225"/>
      <c r="B80" s="211" t="s">
        <v>296</v>
      </c>
      <c r="C80" s="125"/>
      <c r="D80" s="126"/>
      <c r="E80" s="381"/>
    </row>
    <row r="81" spans="1:5" ht="12" customHeight="1" x14ac:dyDescent="0.25">
      <c r="A81" s="225"/>
      <c r="B81" s="211" t="s">
        <v>423</v>
      </c>
      <c r="C81" s="183"/>
      <c r="D81" s="184"/>
      <c r="E81" s="381"/>
    </row>
    <row r="82" spans="1:5" ht="12" customHeight="1" x14ac:dyDescent="0.25">
      <c r="A82" s="225"/>
      <c r="B82" s="211" t="s">
        <v>255</v>
      </c>
      <c r="C82" s="125"/>
      <c r="D82" s="126"/>
      <c r="E82" s="381"/>
    </row>
    <row r="83" spans="1:5" ht="12" customHeight="1" x14ac:dyDescent="0.25">
      <c r="A83" s="225"/>
      <c r="B83" s="211" t="s">
        <v>450</v>
      </c>
      <c r="C83" s="45">
        <v>106391</v>
      </c>
      <c r="D83" s="127">
        <v>982069</v>
      </c>
      <c r="E83" s="381"/>
    </row>
    <row r="84" spans="1:5" ht="12" customHeight="1" x14ac:dyDescent="0.25">
      <c r="A84" s="225"/>
      <c r="B84" s="211"/>
      <c r="C84" s="45"/>
      <c r="D84" s="127"/>
      <c r="E84" s="381"/>
    </row>
    <row r="85" spans="1:5" ht="12" customHeight="1" x14ac:dyDescent="0.25">
      <c r="A85" s="225" t="s">
        <v>451</v>
      </c>
      <c r="B85" s="211" t="s">
        <v>165</v>
      </c>
      <c r="C85" s="183">
        <v>0</v>
      </c>
      <c r="D85" s="184">
        <v>0</v>
      </c>
      <c r="E85" s="56"/>
    </row>
    <row r="86" spans="1:5" ht="12" customHeight="1" x14ac:dyDescent="0.25">
      <c r="A86" s="225"/>
      <c r="B86" s="211"/>
      <c r="C86" s="183"/>
      <c r="D86" s="184"/>
      <c r="E86" s="56"/>
    </row>
    <row r="87" spans="1:5" ht="12" customHeight="1" x14ac:dyDescent="0.2">
      <c r="A87" s="225" t="s">
        <v>168</v>
      </c>
      <c r="B87" s="211" t="s">
        <v>169</v>
      </c>
      <c r="C87" s="45">
        <v>5156341</v>
      </c>
      <c r="D87" s="127">
        <v>15150801</v>
      </c>
      <c r="E87" s="389"/>
    </row>
    <row r="88" spans="1:5" ht="12" customHeight="1" x14ac:dyDescent="0.2">
      <c r="A88" s="225"/>
      <c r="B88" s="211"/>
      <c r="C88" s="238"/>
      <c r="D88" s="239"/>
      <c r="E88" s="389"/>
    </row>
    <row r="89" spans="1:5" ht="12" customHeight="1" x14ac:dyDescent="0.2">
      <c r="A89" s="226" t="s">
        <v>452</v>
      </c>
      <c r="B89" s="227" t="s">
        <v>434</v>
      </c>
      <c r="C89" s="386">
        <v>796</v>
      </c>
      <c r="D89" s="387">
        <v>415</v>
      </c>
      <c r="E89" s="389"/>
    </row>
    <row r="90" spans="1:5" x14ac:dyDescent="0.2">
      <c r="C90" s="389"/>
      <c r="D90" s="389"/>
      <c r="E90" s="389"/>
    </row>
  </sheetData>
  <mergeCells count="10">
    <mergeCell ref="A6:D6"/>
    <mergeCell ref="A7:D7"/>
    <mergeCell ref="A8:D8"/>
    <mergeCell ref="A9:D9"/>
    <mergeCell ref="A12:A16"/>
    <mergeCell ref="B12:B16"/>
    <mergeCell ref="C12:D12"/>
    <mergeCell ref="C13:D13"/>
    <mergeCell ref="C14:C16"/>
    <mergeCell ref="D14:D16"/>
  </mergeCells>
  <phoneticPr fontId="3" type="noConversion"/>
  <pageMargins left="1.1811023622047245" right="0.70866141732283472" top="1.1417322834645669" bottom="1.1811023622047245" header="0.39370078740157483" footer="0"/>
  <pageSetup paperSize="153" scale="95" firstPageNumber="287" orientation="portrait" useFirstPageNumber="1" r:id="rId1"/>
  <headerFooter alignWithMargins="0">
    <oddHeader>&amp;L                            &amp;G&amp;R&amp;P</oddHead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D92"/>
  <sheetViews>
    <sheetView showGridLines="0" workbookViewId="0"/>
  </sheetViews>
  <sheetFormatPr baseColWidth="10" defaultColWidth="12.5703125" defaultRowHeight="12.75" x14ac:dyDescent="0.2"/>
  <cols>
    <col min="1" max="1" width="12.28515625" style="55" customWidth="1"/>
    <col min="2" max="2" width="47.28515625" style="55" customWidth="1"/>
    <col min="3" max="4" width="12.7109375" style="55" customWidth="1"/>
    <col min="5" max="16384" width="12.5703125" style="55"/>
  </cols>
  <sheetData>
    <row r="1" spans="1:4" ht="18" x14ac:dyDescent="0.2">
      <c r="A1" s="26" t="s">
        <v>521</v>
      </c>
      <c r="B1" s="27"/>
      <c r="C1" s="28"/>
      <c r="D1" s="555"/>
    </row>
    <row r="2" spans="1:4" x14ac:dyDescent="0.2">
      <c r="A2" s="171"/>
      <c r="B2" s="27"/>
      <c r="C2" s="28"/>
      <c r="D2" s="28"/>
    </row>
    <row r="3" spans="1:4" x14ac:dyDescent="0.2">
      <c r="A3" s="58"/>
      <c r="B3" s="27"/>
      <c r="C3" s="28"/>
      <c r="D3" s="28"/>
    </row>
    <row r="4" spans="1:4" x14ac:dyDescent="0.2">
      <c r="A4" s="29"/>
      <c r="B4" s="29"/>
      <c r="C4" s="29"/>
      <c r="D4" s="29"/>
    </row>
    <row r="5" spans="1:4" x14ac:dyDescent="0.2">
      <c r="A5" s="29"/>
      <c r="B5" s="29"/>
      <c r="C5" s="29"/>
      <c r="D5" s="29"/>
    </row>
    <row r="6" spans="1:4" x14ac:dyDescent="0.2">
      <c r="A6" s="792" t="s">
        <v>435</v>
      </c>
      <c r="B6" s="792"/>
      <c r="C6" s="792"/>
      <c r="D6" s="792"/>
    </row>
    <row r="7" spans="1:4" x14ac:dyDescent="0.2">
      <c r="A7" s="792" t="s">
        <v>436</v>
      </c>
      <c r="B7" s="792"/>
      <c r="C7" s="792"/>
      <c r="D7" s="792"/>
    </row>
    <row r="8" spans="1:4" x14ac:dyDescent="0.2">
      <c r="A8" s="784" t="s">
        <v>618</v>
      </c>
      <c r="B8" s="784"/>
      <c r="C8" s="784"/>
      <c r="D8" s="784"/>
    </row>
    <row r="9" spans="1:4" x14ac:dyDescent="0.2">
      <c r="A9" s="792" t="s">
        <v>757</v>
      </c>
      <c r="B9" s="792"/>
      <c r="C9" s="792"/>
      <c r="D9" s="792"/>
    </row>
    <row r="10" spans="1:4" ht="13.5" thickBot="1" x14ac:dyDescent="0.25"/>
    <row r="11" spans="1:4" ht="13.5" customHeight="1" thickBot="1" x14ac:dyDescent="0.25">
      <c r="A11" s="894" t="s">
        <v>196</v>
      </c>
      <c r="B11" s="811" t="s">
        <v>272</v>
      </c>
      <c r="C11" s="885" t="s">
        <v>540</v>
      </c>
      <c r="D11" s="886"/>
    </row>
    <row r="12" spans="1:4" ht="13.5" customHeight="1" thickBot="1" x14ac:dyDescent="0.25">
      <c r="A12" s="895"/>
      <c r="B12" s="897"/>
      <c r="C12" s="885" t="s">
        <v>437</v>
      </c>
      <c r="D12" s="886"/>
    </row>
    <row r="13" spans="1:4" ht="13.5" customHeight="1" x14ac:dyDescent="0.2">
      <c r="A13" s="895"/>
      <c r="B13" s="897"/>
      <c r="C13" s="811" t="s">
        <v>274</v>
      </c>
      <c r="D13" s="817" t="s">
        <v>517</v>
      </c>
    </row>
    <row r="14" spans="1:4" s="390" customFormat="1" ht="15" customHeight="1" x14ac:dyDescent="0.25">
      <c r="A14" s="895"/>
      <c r="B14" s="897"/>
      <c r="C14" s="892"/>
      <c r="D14" s="818"/>
    </row>
    <row r="15" spans="1:4" s="390" customFormat="1" ht="15" customHeight="1" thickBot="1" x14ac:dyDescent="0.3">
      <c r="A15" s="896"/>
      <c r="B15" s="893"/>
      <c r="C15" s="893"/>
      <c r="D15" s="889"/>
    </row>
    <row r="16" spans="1:4" x14ac:dyDescent="0.2">
      <c r="A16" s="391"/>
      <c r="B16" s="392"/>
      <c r="C16" s="134"/>
      <c r="D16" s="135" t="s">
        <v>507</v>
      </c>
    </row>
    <row r="17" spans="1:4" x14ac:dyDescent="0.2">
      <c r="A17" s="224" t="s">
        <v>550</v>
      </c>
      <c r="B17" s="446"/>
      <c r="C17" s="384">
        <f>SUM(C18:C91)</f>
        <v>314136395</v>
      </c>
      <c r="D17" s="385">
        <f>SUM(D18:D91)</f>
        <v>429487504</v>
      </c>
    </row>
    <row r="18" spans="1:4" x14ac:dyDescent="0.2">
      <c r="A18" s="224"/>
      <c r="B18" s="446"/>
      <c r="C18" s="238"/>
      <c r="D18" s="239"/>
    </row>
    <row r="19" spans="1:4" x14ac:dyDescent="0.2">
      <c r="A19" s="225" t="s">
        <v>438</v>
      </c>
      <c r="B19" s="211" t="s">
        <v>201</v>
      </c>
      <c r="C19" s="125">
        <v>274556</v>
      </c>
      <c r="D19" s="126">
        <v>965263</v>
      </c>
    </row>
    <row r="20" spans="1:4" ht="10.5" customHeight="1" x14ac:dyDescent="0.2">
      <c r="A20" s="225"/>
      <c r="B20" s="211"/>
      <c r="C20" s="45"/>
      <c r="D20" s="127"/>
    </row>
    <row r="21" spans="1:4" x14ac:dyDescent="0.2">
      <c r="A21" s="225" t="s">
        <v>439</v>
      </c>
      <c r="B21" s="211" t="s">
        <v>562</v>
      </c>
      <c r="C21" s="45">
        <v>5030980</v>
      </c>
      <c r="D21" s="127">
        <v>7531982</v>
      </c>
    </row>
    <row r="22" spans="1:4" ht="10.5" customHeight="1" x14ac:dyDescent="0.2">
      <c r="A22" s="225"/>
      <c r="B22" s="211"/>
      <c r="C22" s="125"/>
      <c r="D22" s="126"/>
    </row>
    <row r="23" spans="1:4" x14ac:dyDescent="0.2">
      <c r="A23" s="225" t="s">
        <v>440</v>
      </c>
      <c r="B23" s="211" t="s">
        <v>323</v>
      </c>
      <c r="C23" s="238"/>
      <c r="D23" s="239"/>
    </row>
    <row r="24" spans="1:4" x14ac:dyDescent="0.2">
      <c r="A24" s="225"/>
      <c r="B24" s="211" t="s">
        <v>277</v>
      </c>
      <c r="C24" s="238"/>
      <c r="D24" s="239"/>
    </row>
    <row r="25" spans="1:4" x14ac:dyDescent="0.2">
      <c r="A25" s="225"/>
      <c r="B25" s="211" t="s">
        <v>278</v>
      </c>
      <c r="C25" s="45">
        <v>3710466</v>
      </c>
      <c r="D25" s="127">
        <v>4612251</v>
      </c>
    </row>
    <row r="26" spans="1:4" ht="10.5" customHeight="1" x14ac:dyDescent="0.2">
      <c r="A26" s="225"/>
      <c r="B26" s="211"/>
      <c r="C26" s="125"/>
      <c r="D26" s="126"/>
    </row>
    <row r="27" spans="1:4" x14ac:dyDescent="0.2">
      <c r="A27" s="225" t="s">
        <v>441</v>
      </c>
      <c r="B27" s="211" t="s">
        <v>11</v>
      </c>
      <c r="C27" s="238"/>
      <c r="D27" s="239"/>
    </row>
    <row r="28" spans="1:4" x14ac:dyDescent="0.2">
      <c r="A28" s="225"/>
      <c r="B28" s="211" t="s">
        <v>12</v>
      </c>
      <c r="C28" s="238"/>
      <c r="D28" s="239"/>
    </row>
    <row r="29" spans="1:4" x14ac:dyDescent="0.2">
      <c r="A29" s="225"/>
      <c r="B29" s="211" t="s">
        <v>279</v>
      </c>
      <c r="C29" s="45">
        <v>44367842</v>
      </c>
      <c r="D29" s="127">
        <v>75910237</v>
      </c>
    </row>
    <row r="30" spans="1:4" ht="10.5" customHeight="1" x14ac:dyDescent="0.2">
      <c r="A30" s="225"/>
      <c r="B30" s="211"/>
      <c r="C30" s="45"/>
      <c r="D30" s="127"/>
    </row>
    <row r="31" spans="1:4" x14ac:dyDescent="0.2">
      <c r="A31" s="225" t="s">
        <v>28</v>
      </c>
      <c r="B31" s="211" t="s">
        <v>29</v>
      </c>
      <c r="C31" s="45">
        <v>62588777</v>
      </c>
      <c r="D31" s="127">
        <v>12319426</v>
      </c>
    </row>
    <row r="32" spans="1:4" ht="10.5" customHeight="1" x14ac:dyDescent="0.2">
      <c r="A32" s="225"/>
      <c r="B32" s="211"/>
      <c r="C32" s="45"/>
      <c r="D32" s="127"/>
    </row>
    <row r="33" spans="1:4" x14ac:dyDescent="0.2">
      <c r="A33" s="225" t="s">
        <v>34</v>
      </c>
      <c r="B33" s="211" t="s">
        <v>442</v>
      </c>
      <c r="C33" s="238"/>
      <c r="D33" s="239"/>
    </row>
    <row r="34" spans="1:4" x14ac:dyDescent="0.2">
      <c r="A34" s="225"/>
      <c r="B34" s="211" t="s">
        <v>36</v>
      </c>
      <c r="C34" s="45">
        <v>67438368</v>
      </c>
      <c r="D34" s="127">
        <v>117341857</v>
      </c>
    </row>
    <row r="35" spans="1:4" ht="10.5" customHeight="1" x14ac:dyDescent="0.2">
      <c r="A35" s="225"/>
      <c r="B35" s="211"/>
      <c r="C35" s="45"/>
      <c r="D35" s="127"/>
    </row>
    <row r="36" spans="1:4" x14ac:dyDescent="0.2">
      <c r="A36" s="225" t="s">
        <v>443</v>
      </c>
      <c r="B36" s="211" t="s">
        <v>281</v>
      </c>
      <c r="C36" s="238"/>
      <c r="D36" s="239"/>
    </row>
    <row r="37" spans="1:4" x14ac:dyDescent="0.2">
      <c r="A37" s="225"/>
      <c r="B37" s="211" t="s">
        <v>215</v>
      </c>
      <c r="C37" s="45">
        <v>37195657</v>
      </c>
      <c r="D37" s="127">
        <v>72431251</v>
      </c>
    </row>
    <row r="38" spans="1:4" ht="10.5" customHeight="1" x14ac:dyDescent="0.2">
      <c r="A38" s="225"/>
      <c r="B38" s="211"/>
      <c r="C38" s="45"/>
      <c r="D38" s="127"/>
    </row>
    <row r="39" spans="1:4" x14ac:dyDescent="0.2">
      <c r="A39" s="225" t="s">
        <v>60</v>
      </c>
      <c r="B39" s="211" t="s">
        <v>282</v>
      </c>
      <c r="C39" s="238"/>
      <c r="D39" s="239"/>
    </row>
    <row r="40" spans="1:4" x14ac:dyDescent="0.2">
      <c r="A40" s="225"/>
      <c r="B40" s="211" t="s">
        <v>444</v>
      </c>
      <c r="C40" s="238"/>
      <c r="D40" s="239"/>
    </row>
    <row r="41" spans="1:4" x14ac:dyDescent="0.2">
      <c r="A41" s="225"/>
      <c r="B41" s="211" t="s">
        <v>219</v>
      </c>
      <c r="C41" s="238"/>
      <c r="D41" s="239"/>
    </row>
    <row r="42" spans="1:4" x14ac:dyDescent="0.2">
      <c r="A42" s="225"/>
      <c r="B42" s="211" t="s">
        <v>284</v>
      </c>
      <c r="C42" s="45">
        <v>103254</v>
      </c>
      <c r="D42" s="127">
        <v>704198</v>
      </c>
    </row>
    <row r="43" spans="1:4" ht="10.5" customHeight="1" x14ac:dyDescent="0.2">
      <c r="A43" s="225"/>
      <c r="B43" s="211"/>
      <c r="C43" s="45"/>
      <c r="D43" s="127"/>
    </row>
    <row r="44" spans="1:4" x14ac:dyDescent="0.2">
      <c r="A44" s="225" t="s">
        <v>445</v>
      </c>
      <c r="B44" s="211" t="s">
        <v>368</v>
      </c>
      <c r="C44" s="238"/>
      <c r="D44" s="239"/>
    </row>
    <row r="45" spans="1:4" x14ac:dyDescent="0.2">
      <c r="A45" s="225"/>
      <c r="B45" s="211" t="s">
        <v>286</v>
      </c>
      <c r="C45" s="238"/>
      <c r="D45" s="239"/>
    </row>
    <row r="46" spans="1:4" x14ac:dyDescent="0.2">
      <c r="A46" s="225"/>
      <c r="B46" s="211" t="s">
        <v>287</v>
      </c>
      <c r="C46" s="45">
        <v>2793596</v>
      </c>
      <c r="D46" s="127">
        <v>3195168</v>
      </c>
    </row>
    <row r="47" spans="1:4" ht="10.5" customHeight="1" x14ac:dyDescent="0.2">
      <c r="A47" s="225"/>
      <c r="B47" s="211"/>
      <c r="C47" s="45"/>
      <c r="D47" s="127"/>
    </row>
    <row r="48" spans="1:4" x14ac:dyDescent="0.2">
      <c r="A48" s="225" t="s">
        <v>73</v>
      </c>
      <c r="B48" s="211" t="s">
        <v>372</v>
      </c>
      <c r="C48" s="238"/>
      <c r="D48" s="239"/>
    </row>
    <row r="49" spans="1:4" x14ac:dyDescent="0.2">
      <c r="A49" s="225"/>
      <c r="B49" s="211" t="s">
        <v>373</v>
      </c>
      <c r="C49" s="238"/>
      <c r="D49" s="239"/>
    </row>
    <row r="50" spans="1:4" x14ac:dyDescent="0.2">
      <c r="A50" s="225"/>
      <c r="B50" s="211" t="s">
        <v>226</v>
      </c>
      <c r="C50" s="45">
        <v>22966449</v>
      </c>
      <c r="D50" s="127">
        <v>37850768</v>
      </c>
    </row>
    <row r="51" spans="1:4" ht="10.5" customHeight="1" x14ac:dyDescent="0.2">
      <c r="A51" s="225"/>
      <c r="B51" s="211"/>
      <c r="C51" s="45"/>
      <c r="D51" s="127"/>
    </row>
    <row r="52" spans="1:4" x14ac:dyDescent="0.2">
      <c r="A52" s="225" t="s">
        <v>79</v>
      </c>
      <c r="B52" s="211" t="s">
        <v>228</v>
      </c>
      <c r="C52" s="45">
        <v>4325446</v>
      </c>
      <c r="D52" s="127">
        <v>16801774</v>
      </c>
    </row>
    <row r="53" spans="1:4" ht="10.5" customHeight="1" x14ac:dyDescent="0.2">
      <c r="A53" s="270"/>
      <c r="B53" s="271"/>
      <c r="C53" s="17"/>
      <c r="D53" s="128"/>
    </row>
    <row r="54" spans="1:4" ht="10.5" customHeight="1" x14ac:dyDescent="0.2">
      <c r="A54" s="631"/>
      <c r="B54" s="362"/>
      <c r="C54" s="424"/>
      <c r="D54" s="128"/>
    </row>
    <row r="55" spans="1:4" ht="10.5" customHeight="1" x14ac:dyDescent="0.2">
      <c r="A55" s="632"/>
      <c r="B55" s="237"/>
      <c r="C55" s="129"/>
      <c r="D55" s="215"/>
    </row>
    <row r="56" spans="1:4" x14ac:dyDescent="0.2">
      <c r="A56" s="225" t="s">
        <v>105</v>
      </c>
      <c r="B56" s="211" t="s">
        <v>230</v>
      </c>
      <c r="C56" s="23"/>
      <c r="D56" s="25"/>
    </row>
    <row r="57" spans="1:4" x14ac:dyDescent="0.2">
      <c r="A57" s="225"/>
      <c r="B57" s="211" t="s">
        <v>388</v>
      </c>
      <c r="C57" s="23"/>
      <c r="D57" s="25"/>
    </row>
    <row r="58" spans="1:4" x14ac:dyDescent="0.2">
      <c r="A58" s="225"/>
      <c r="B58" s="211" t="s">
        <v>446</v>
      </c>
      <c r="C58" s="23"/>
      <c r="D58" s="25"/>
    </row>
    <row r="59" spans="1:4" x14ac:dyDescent="0.2">
      <c r="A59" s="225"/>
      <c r="B59" s="211" t="s">
        <v>389</v>
      </c>
      <c r="C59" s="17">
        <v>511324</v>
      </c>
      <c r="D59" s="128">
        <v>3065289</v>
      </c>
    </row>
    <row r="60" spans="1:4" ht="10.5" customHeight="1" x14ac:dyDescent="0.2">
      <c r="A60" s="620"/>
      <c r="B60" s="362"/>
      <c r="C60" s="424"/>
      <c r="D60" s="128"/>
    </row>
    <row r="61" spans="1:4" ht="10.5" customHeight="1" x14ac:dyDescent="0.2">
      <c r="A61" s="620"/>
      <c r="B61" s="362"/>
      <c r="C61" s="424"/>
      <c r="D61" s="128"/>
    </row>
    <row r="62" spans="1:4" x14ac:dyDescent="0.2">
      <c r="A62" s="225" t="s">
        <v>112</v>
      </c>
      <c r="B62" s="211" t="s">
        <v>289</v>
      </c>
      <c r="C62" s="238"/>
      <c r="D62" s="239"/>
    </row>
    <row r="63" spans="1:4" x14ac:dyDescent="0.2">
      <c r="A63" s="225"/>
      <c r="B63" s="211" t="s">
        <v>236</v>
      </c>
      <c r="C63" s="238"/>
      <c r="D63" s="239"/>
    </row>
    <row r="64" spans="1:4" x14ac:dyDescent="0.2">
      <c r="A64" s="225"/>
      <c r="B64" s="211" t="s">
        <v>237</v>
      </c>
      <c r="C64" s="45">
        <v>19779189</v>
      </c>
      <c r="D64" s="127">
        <v>10129456</v>
      </c>
    </row>
    <row r="65" spans="1:4" ht="11.25" customHeight="1" x14ac:dyDescent="0.2">
      <c r="A65" s="225"/>
      <c r="B65" s="211"/>
      <c r="C65" s="238"/>
      <c r="D65" s="239"/>
    </row>
    <row r="66" spans="1:4" x14ac:dyDescent="0.2">
      <c r="A66" s="225" t="s">
        <v>447</v>
      </c>
      <c r="B66" s="211" t="s">
        <v>239</v>
      </c>
      <c r="C66" s="238"/>
      <c r="D66" s="239"/>
    </row>
    <row r="67" spans="1:4" x14ac:dyDescent="0.2">
      <c r="A67" s="225"/>
      <c r="B67" s="211" t="s">
        <v>240</v>
      </c>
      <c r="C67" s="125"/>
      <c r="D67" s="126"/>
    </row>
    <row r="68" spans="1:4" x14ac:dyDescent="0.2">
      <c r="A68" s="225"/>
      <c r="B68" s="211" t="s">
        <v>290</v>
      </c>
      <c r="C68" s="125"/>
      <c r="D68" s="126"/>
    </row>
    <row r="69" spans="1:4" x14ac:dyDescent="0.2">
      <c r="A69" s="225"/>
      <c r="B69" s="211" t="s">
        <v>394</v>
      </c>
      <c r="C69" s="45">
        <v>1227</v>
      </c>
      <c r="D69" s="127">
        <v>52327</v>
      </c>
    </row>
    <row r="70" spans="1:4" ht="10.5" customHeight="1" x14ac:dyDescent="0.2">
      <c r="A70" s="225"/>
      <c r="B70" s="211"/>
      <c r="C70" s="45"/>
      <c r="D70" s="127"/>
    </row>
    <row r="71" spans="1:4" x14ac:dyDescent="0.2">
      <c r="A71" s="225" t="s">
        <v>123</v>
      </c>
      <c r="B71" s="211" t="s">
        <v>291</v>
      </c>
      <c r="C71" s="45">
        <v>37904836</v>
      </c>
      <c r="D71" s="127">
        <v>40654825</v>
      </c>
    </row>
    <row r="72" spans="1:4" ht="10.5" customHeight="1" x14ac:dyDescent="0.2">
      <c r="A72" s="225"/>
      <c r="B72" s="211"/>
      <c r="C72" s="45"/>
      <c r="D72" s="127"/>
    </row>
    <row r="73" spans="1:4" x14ac:dyDescent="0.2">
      <c r="A73" s="225" t="s">
        <v>144</v>
      </c>
      <c r="B73" s="211" t="s">
        <v>448</v>
      </c>
      <c r="C73" s="238"/>
      <c r="D73" s="239"/>
    </row>
    <row r="74" spans="1:4" x14ac:dyDescent="0.2">
      <c r="A74" s="225"/>
      <c r="B74" s="211" t="s">
        <v>408</v>
      </c>
      <c r="C74" s="238"/>
      <c r="D74" s="239"/>
    </row>
    <row r="75" spans="1:4" x14ac:dyDescent="0.2">
      <c r="A75" s="225"/>
      <c r="B75" s="211" t="s">
        <v>247</v>
      </c>
      <c r="C75" s="238"/>
      <c r="D75" s="239"/>
    </row>
    <row r="76" spans="1:4" x14ac:dyDescent="0.2">
      <c r="A76" s="225"/>
      <c r="B76" s="211" t="s">
        <v>294</v>
      </c>
      <c r="C76" s="125"/>
      <c r="D76" s="126"/>
    </row>
    <row r="77" spans="1:4" x14ac:dyDescent="0.2">
      <c r="A77" s="225"/>
      <c r="B77" s="211" t="s">
        <v>295</v>
      </c>
      <c r="C77" s="45">
        <v>1932410</v>
      </c>
      <c r="D77" s="127">
        <v>14323213</v>
      </c>
    </row>
    <row r="78" spans="1:4" ht="10.5" customHeight="1" x14ac:dyDescent="0.2">
      <c r="A78" s="225"/>
      <c r="B78" s="211"/>
      <c r="C78" s="238"/>
      <c r="D78" s="239"/>
    </row>
    <row r="79" spans="1:4" x14ac:dyDescent="0.2">
      <c r="A79" s="225" t="s">
        <v>449</v>
      </c>
      <c r="B79" s="211" t="s">
        <v>250</v>
      </c>
      <c r="C79" s="45">
        <v>189835</v>
      </c>
      <c r="D79" s="127">
        <v>1049473</v>
      </c>
    </row>
    <row r="80" spans="1:4" ht="10.5" customHeight="1" x14ac:dyDescent="0.2">
      <c r="A80" s="225"/>
      <c r="B80" s="211"/>
      <c r="C80" s="238"/>
      <c r="D80" s="239"/>
    </row>
    <row r="81" spans="1:4" x14ac:dyDescent="0.2">
      <c r="A81" s="225" t="s">
        <v>157</v>
      </c>
      <c r="B81" s="211" t="s">
        <v>252</v>
      </c>
      <c r="C81" s="238"/>
      <c r="D81" s="239"/>
    </row>
    <row r="82" spans="1:4" x14ac:dyDescent="0.2">
      <c r="A82" s="225"/>
      <c r="B82" s="211" t="s">
        <v>296</v>
      </c>
      <c r="C82" s="125"/>
      <c r="D82" s="126"/>
    </row>
    <row r="83" spans="1:4" x14ac:dyDescent="0.2">
      <c r="A83" s="225"/>
      <c r="B83" s="211" t="s">
        <v>423</v>
      </c>
      <c r="C83" s="183"/>
      <c r="D83" s="184"/>
    </row>
    <row r="84" spans="1:4" x14ac:dyDescent="0.2">
      <c r="A84" s="225"/>
      <c r="B84" s="211" t="s">
        <v>255</v>
      </c>
      <c r="C84" s="125"/>
      <c r="D84" s="126"/>
    </row>
    <row r="85" spans="1:4" x14ac:dyDescent="0.2">
      <c r="A85" s="225"/>
      <c r="B85" s="211" t="s">
        <v>450</v>
      </c>
      <c r="C85" s="45">
        <v>11043</v>
      </c>
      <c r="D85" s="127">
        <v>451091</v>
      </c>
    </row>
    <row r="86" spans="1:4" ht="10.5" customHeight="1" x14ac:dyDescent="0.2">
      <c r="A86" s="225"/>
      <c r="B86" s="211"/>
      <c r="C86" s="45"/>
      <c r="D86" s="127"/>
    </row>
    <row r="87" spans="1:4" x14ac:dyDescent="0.2">
      <c r="A87" s="225" t="s">
        <v>451</v>
      </c>
      <c r="B87" s="211" t="s">
        <v>165</v>
      </c>
      <c r="C87" s="183"/>
      <c r="D87" s="184"/>
    </row>
    <row r="88" spans="1:4" ht="10.5" customHeight="1" x14ac:dyDescent="0.2">
      <c r="A88" s="225"/>
      <c r="B88" s="211"/>
      <c r="C88" s="183"/>
      <c r="D88" s="184"/>
    </row>
    <row r="89" spans="1:4" x14ac:dyDescent="0.2">
      <c r="A89" s="225" t="s">
        <v>168</v>
      </c>
      <c r="B89" s="211" t="s">
        <v>169</v>
      </c>
      <c r="C89" s="45">
        <v>3010469</v>
      </c>
      <c r="D89" s="127">
        <v>10095313</v>
      </c>
    </row>
    <row r="90" spans="1:4" ht="10.5" customHeight="1" x14ac:dyDescent="0.2">
      <c r="A90" s="225"/>
      <c r="B90" s="211"/>
      <c r="C90" s="238"/>
      <c r="D90" s="239"/>
    </row>
    <row r="91" spans="1:4" x14ac:dyDescent="0.2">
      <c r="A91" s="226" t="s">
        <v>452</v>
      </c>
      <c r="B91" s="227" t="s">
        <v>434</v>
      </c>
      <c r="C91" s="386">
        <v>671</v>
      </c>
      <c r="D91" s="387">
        <v>2342</v>
      </c>
    </row>
    <row r="92" spans="1:4" x14ac:dyDescent="0.2">
      <c r="A92" s="244" t="s">
        <v>569</v>
      </c>
    </row>
  </sheetData>
  <mergeCells count="10">
    <mergeCell ref="A6:D6"/>
    <mergeCell ref="A7:D7"/>
    <mergeCell ref="A8:D8"/>
    <mergeCell ref="A9:D9"/>
    <mergeCell ref="A11:A15"/>
    <mergeCell ref="B11:B15"/>
    <mergeCell ref="C11:D11"/>
    <mergeCell ref="C12:D12"/>
    <mergeCell ref="C13:C15"/>
    <mergeCell ref="D13:D15"/>
  </mergeCells>
  <phoneticPr fontId="3" type="noConversion"/>
  <pageMargins left="1.1811023622047245" right="0.70866141732283472" top="0.98425196850393704" bottom="1.1811023622047245" header="0.39370078740157483" footer="0"/>
  <pageSetup paperSize="153" scale="95" firstPageNumber="289" orientation="portrait" useFirstPageNumber="1" r:id="rId1"/>
  <headerFooter alignWithMargins="0">
    <oddHeader>&amp;L                            &amp;G&amp;R&amp;P</oddHead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workbookViewId="0"/>
  </sheetViews>
  <sheetFormatPr baseColWidth="10" defaultColWidth="12.5703125" defaultRowHeight="12.75" x14ac:dyDescent="0.2"/>
  <cols>
    <col min="1" max="1" width="12.28515625" style="393" customWidth="1"/>
    <col min="2" max="2" width="44.85546875" style="393" customWidth="1"/>
    <col min="3" max="4" width="12.7109375" style="393" customWidth="1"/>
    <col min="5" max="16384" width="12.5703125" style="393"/>
  </cols>
  <sheetData>
    <row r="1" spans="1:4" ht="18" x14ac:dyDescent="0.2">
      <c r="A1" s="320" t="s">
        <v>521</v>
      </c>
      <c r="B1" s="321"/>
      <c r="C1" s="322"/>
      <c r="D1" s="555"/>
    </row>
    <row r="2" spans="1:4" x14ac:dyDescent="0.2">
      <c r="A2" s="323"/>
      <c r="B2" s="321"/>
      <c r="C2" s="322"/>
      <c r="D2" s="322"/>
    </row>
    <row r="3" spans="1:4" x14ac:dyDescent="0.2">
      <c r="A3" s="324"/>
      <c r="B3" s="321"/>
      <c r="C3" s="322"/>
      <c r="D3" s="322"/>
    </row>
    <row r="4" spans="1:4" x14ac:dyDescent="0.2">
      <c r="A4" s="325"/>
      <c r="B4" s="325"/>
      <c r="C4" s="325"/>
      <c r="D4" s="325"/>
    </row>
    <row r="5" spans="1:4" x14ac:dyDescent="0.2">
      <c r="A5" s="325"/>
      <c r="B5" s="325"/>
      <c r="C5" s="325"/>
      <c r="D5" s="325"/>
    </row>
    <row r="6" spans="1:4" x14ac:dyDescent="0.2">
      <c r="A6" s="898" t="s">
        <v>435</v>
      </c>
      <c r="B6" s="898"/>
      <c r="C6" s="898"/>
      <c r="D6" s="898"/>
    </row>
    <row r="7" spans="1:4" x14ac:dyDescent="0.2">
      <c r="A7" s="898" t="s">
        <v>436</v>
      </c>
      <c r="B7" s="898"/>
      <c r="C7" s="898"/>
      <c r="D7" s="898"/>
    </row>
    <row r="8" spans="1:4" x14ac:dyDescent="0.2">
      <c r="A8" s="899" t="s">
        <v>618</v>
      </c>
      <c r="B8" s="899"/>
      <c r="C8" s="899"/>
      <c r="D8" s="899"/>
    </row>
    <row r="9" spans="1:4" x14ac:dyDescent="0.2">
      <c r="A9" s="898" t="s">
        <v>757</v>
      </c>
      <c r="B9" s="898"/>
      <c r="C9" s="898"/>
      <c r="D9" s="898"/>
    </row>
    <row r="10" spans="1:4" ht="13.5" thickBot="1" x14ac:dyDescent="0.25"/>
    <row r="11" spans="1:4" ht="13.5" thickBot="1" x14ac:dyDescent="0.25">
      <c r="A11" s="900" t="s">
        <v>196</v>
      </c>
      <c r="B11" s="903" t="s">
        <v>272</v>
      </c>
      <c r="C11" s="906" t="s">
        <v>640</v>
      </c>
      <c r="D11" s="907"/>
    </row>
    <row r="12" spans="1:4" ht="13.5" thickBot="1" x14ac:dyDescent="0.25">
      <c r="A12" s="901"/>
      <c r="B12" s="904"/>
      <c r="C12" s="906" t="s">
        <v>437</v>
      </c>
      <c r="D12" s="907"/>
    </row>
    <row r="13" spans="1:4" x14ac:dyDescent="0.2">
      <c r="A13" s="901"/>
      <c r="B13" s="904"/>
      <c r="C13" s="903" t="s">
        <v>274</v>
      </c>
      <c r="D13" s="910" t="s">
        <v>517</v>
      </c>
    </row>
    <row r="14" spans="1:4" x14ac:dyDescent="0.2">
      <c r="A14" s="901"/>
      <c r="B14" s="904"/>
      <c r="C14" s="908"/>
      <c r="D14" s="911"/>
    </row>
    <row r="15" spans="1:4" ht="13.5" thickBot="1" x14ac:dyDescent="0.25">
      <c r="A15" s="902"/>
      <c r="B15" s="905"/>
      <c r="C15" s="909"/>
      <c r="D15" s="912"/>
    </row>
    <row r="16" spans="1:4" x14ac:dyDescent="0.2">
      <c r="A16" s="394"/>
      <c r="B16" s="395"/>
      <c r="C16" s="396"/>
      <c r="D16" s="397" t="s">
        <v>507</v>
      </c>
    </row>
    <row r="17" spans="1:4" x14ac:dyDescent="0.2">
      <c r="A17" s="332" t="s">
        <v>550</v>
      </c>
      <c r="B17" s="452"/>
      <c r="C17" s="398">
        <f>SUM(C18:C90)</f>
        <v>178059418</v>
      </c>
      <c r="D17" s="399">
        <f>SUM(D18:D90)</f>
        <v>102660160</v>
      </c>
    </row>
    <row r="18" spans="1:4" x14ac:dyDescent="0.2">
      <c r="A18" s="332"/>
      <c r="B18" s="452"/>
      <c r="C18" s="337"/>
      <c r="D18" s="338"/>
    </row>
    <row r="19" spans="1:4" x14ac:dyDescent="0.2">
      <c r="A19" s="334" t="s">
        <v>438</v>
      </c>
      <c r="B19" s="335" t="s">
        <v>201</v>
      </c>
      <c r="C19" s="212">
        <v>68850</v>
      </c>
      <c r="D19" s="213">
        <v>297105</v>
      </c>
    </row>
    <row r="20" spans="1:4" x14ac:dyDescent="0.2">
      <c r="A20" s="334"/>
      <c r="B20" s="335"/>
      <c r="C20" s="337"/>
      <c r="D20" s="338"/>
    </row>
    <row r="21" spans="1:4" x14ac:dyDescent="0.2">
      <c r="A21" s="334" t="s">
        <v>439</v>
      </c>
      <c r="B21" s="335" t="s">
        <v>562</v>
      </c>
      <c r="C21" s="337">
        <v>1099078</v>
      </c>
      <c r="D21" s="338">
        <v>1203597</v>
      </c>
    </row>
    <row r="22" spans="1:4" x14ac:dyDescent="0.2">
      <c r="A22" s="334"/>
      <c r="B22" s="335"/>
      <c r="C22" s="212"/>
      <c r="D22" s="213"/>
    </row>
    <row r="23" spans="1:4" x14ac:dyDescent="0.2">
      <c r="A23" s="334" t="s">
        <v>440</v>
      </c>
      <c r="B23" s="335" t="s">
        <v>323</v>
      </c>
      <c r="C23" s="337"/>
      <c r="D23" s="338"/>
    </row>
    <row r="24" spans="1:4" x14ac:dyDescent="0.2">
      <c r="A24" s="334"/>
      <c r="B24" s="335" t="s">
        <v>277</v>
      </c>
      <c r="C24" s="337"/>
      <c r="D24" s="338"/>
    </row>
    <row r="25" spans="1:4" x14ac:dyDescent="0.2">
      <c r="A25" s="334"/>
      <c r="B25" s="335" t="s">
        <v>278</v>
      </c>
      <c r="C25" s="337">
        <v>1374569</v>
      </c>
      <c r="D25" s="338">
        <v>1658125</v>
      </c>
    </row>
    <row r="26" spans="1:4" x14ac:dyDescent="0.2">
      <c r="A26" s="334"/>
      <c r="B26" s="335"/>
      <c r="C26" s="212"/>
      <c r="D26" s="213"/>
    </row>
    <row r="27" spans="1:4" x14ac:dyDescent="0.2">
      <c r="A27" s="334" t="s">
        <v>441</v>
      </c>
      <c r="B27" s="335" t="s">
        <v>11</v>
      </c>
      <c r="C27" s="337"/>
      <c r="D27" s="338"/>
    </row>
    <row r="28" spans="1:4" x14ac:dyDescent="0.2">
      <c r="A28" s="334"/>
      <c r="B28" s="335" t="s">
        <v>12</v>
      </c>
      <c r="C28" s="337"/>
      <c r="D28" s="338"/>
    </row>
    <row r="29" spans="1:4" x14ac:dyDescent="0.2">
      <c r="A29" s="334"/>
      <c r="B29" s="335" t="s">
        <v>279</v>
      </c>
      <c r="C29" s="337">
        <v>7247012</v>
      </c>
      <c r="D29" s="338">
        <v>8418361</v>
      </c>
    </row>
    <row r="30" spans="1:4" x14ac:dyDescent="0.2">
      <c r="A30" s="334"/>
      <c r="B30" s="335"/>
      <c r="C30" s="337"/>
      <c r="D30" s="338"/>
    </row>
    <row r="31" spans="1:4" x14ac:dyDescent="0.2">
      <c r="A31" s="334" t="s">
        <v>28</v>
      </c>
      <c r="B31" s="335" t="s">
        <v>29</v>
      </c>
      <c r="C31" s="337">
        <v>127118859</v>
      </c>
      <c r="D31" s="338">
        <v>45282656</v>
      </c>
    </row>
    <row r="32" spans="1:4" x14ac:dyDescent="0.2">
      <c r="A32" s="334"/>
      <c r="B32" s="335"/>
      <c r="C32" s="337"/>
      <c r="D32" s="338"/>
    </row>
    <row r="33" spans="1:4" x14ac:dyDescent="0.2">
      <c r="A33" s="334" t="s">
        <v>34</v>
      </c>
      <c r="B33" s="335" t="s">
        <v>442</v>
      </c>
      <c r="C33" s="337"/>
      <c r="D33" s="338"/>
    </row>
    <row r="34" spans="1:4" x14ac:dyDescent="0.2">
      <c r="A34" s="334"/>
      <c r="B34" s="335" t="s">
        <v>36</v>
      </c>
      <c r="C34" s="337">
        <v>22032633</v>
      </c>
      <c r="D34" s="338">
        <v>15849815</v>
      </c>
    </row>
    <row r="35" spans="1:4" x14ac:dyDescent="0.2">
      <c r="A35" s="334"/>
      <c r="B35" s="335"/>
      <c r="C35" s="337"/>
      <c r="D35" s="338"/>
    </row>
    <row r="36" spans="1:4" x14ac:dyDescent="0.2">
      <c r="A36" s="334" t="s">
        <v>443</v>
      </c>
      <c r="B36" s="335" t="s">
        <v>281</v>
      </c>
      <c r="C36" s="337"/>
      <c r="D36" s="338"/>
    </row>
    <row r="37" spans="1:4" x14ac:dyDescent="0.2">
      <c r="A37" s="334"/>
      <c r="B37" s="335" t="s">
        <v>215</v>
      </c>
      <c r="C37" s="337">
        <v>3834946</v>
      </c>
      <c r="D37" s="338">
        <v>8789239</v>
      </c>
    </row>
    <row r="38" spans="1:4" x14ac:dyDescent="0.2">
      <c r="A38" s="334"/>
      <c r="B38" s="335"/>
      <c r="C38" s="337"/>
      <c r="D38" s="338"/>
    </row>
    <row r="39" spans="1:4" x14ac:dyDescent="0.2">
      <c r="A39" s="334" t="s">
        <v>60</v>
      </c>
      <c r="B39" s="335" t="s">
        <v>282</v>
      </c>
      <c r="C39" s="337"/>
      <c r="D39" s="338"/>
    </row>
    <row r="40" spans="1:4" x14ac:dyDescent="0.2">
      <c r="A40" s="334"/>
      <c r="B40" s="335" t="s">
        <v>444</v>
      </c>
      <c r="C40" s="337"/>
      <c r="D40" s="338"/>
    </row>
    <row r="41" spans="1:4" x14ac:dyDescent="0.2">
      <c r="A41" s="334"/>
      <c r="B41" s="335" t="s">
        <v>219</v>
      </c>
      <c r="C41" s="337"/>
      <c r="D41" s="338"/>
    </row>
    <row r="42" spans="1:4" x14ac:dyDescent="0.2">
      <c r="A42" s="334"/>
      <c r="B42" s="335" t="s">
        <v>284</v>
      </c>
      <c r="C42" s="337">
        <v>1978</v>
      </c>
      <c r="D42" s="338">
        <v>19843</v>
      </c>
    </row>
    <row r="43" spans="1:4" x14ac:dyDescent="0.2">
      <c r="A43" s="334"/>
      <c r="B43" s="335"/>
      <c r="C43" s="337"/>
      <c r="D43" s="338"/>
    </row>
    <row r="44" spans="1:4" x14ac:dyDescent="0.2">
      <c r="A44" s="334" t="s">
        <v>445</v>
      </c>
      <c r="B44" s="335" t="s">
        <v>368</v>
      </c>
      <c r="C44" s="337"/>
      <c r="D44" s="338"/>
    </row>
    <row r="45" spans="1:4" x14ac:dyDescent="0.2">
      <c r="A45" s="334"/>
      <c r="B45" s="335" t="s">
        <v>286</v>
      </c>
      <c r="C45" s="337"/>
      <c r="D45" s="338"/>
    </row>
    <row r="46" spans="1:4" x14ac:dyDescent="0.2">
      <c r="A46" s="334"/>
      <c r="B46" s="335" t="s">
        <v>287</v>
      </c>
      <c r="C46" s="337">
        <v>1141246</v>
      </c>
      <c r="D46" s="338">
        <v>449253</v>
      </c>
    </row>
    <row r="47" spans="1:4" x14ac:dyDescent="0.2">
      <c r="A47" s="334"/>
      <c r="B47" s="335"/>
      <c r="C47" s="337"/>
      <c r="D47" s="338"/>
    </row>
    <row r="48" spans="1:4" x14ac:dyDescent="0.2">
      <c r="A48" s="334" t="s">
        <v>73</v>
      </c>
      <c r="B48" s="335" t="s">
        <v>372</v>
      </c>
      <c r="C48" s="337"/>
      <c r="D48" s="338"/>
    </row>
    <row r="49" spans="1:4" x14ac:dyDescent="0.2">
      <c r="A49" s="334"/>
      <c r="B49" s="335" t="s">
        <v>373</v>
      </c>
      <c r="C49" s="337"/>
      <c r="D49" s="338"/>
    </row>
    <row r="50" spans="1:4" x14ac:dyDescent="0.2">
      <c r="A50" s="334"/>
      <c r="B50" s="335" t="s">
        <v>226</v>
      </c>
      <c r="C50" s="337">
        <v>435944</v>
      </c>
      <c r="D50" s="338">
        <v>861491</v>
      </c>
    </row>
    <row r="51" spans="1:4" x14ac:dyDescent="0.2">
      <c r="A51" s="642"/>
      <c r="B51" s="552"/>
      <c r="C51" s="288"/>
      <c r="D51" s="546"/>
    </row>
    <row r="52" spans="1:4" x14ac:dyDescent="0.2">
      <c r="A52" s="642" t="s">
        <v>79</v>
      </c>
      <c r="B52" s="552" t="s">
        <v>228</v>
      </c>
      <c r="C52" s="288">
        <v>181113</v>
      </c>
      <c r="D52" s="546">
        <v>524189</v>
      </c>
    </row>
    <row r="53" spans="1:4" x14ac:dyDescent="0.2">
      <c r="A53" s="638"/>
      <c r="B53" s="342"/>
      <c r="C53" s="643"/>
      <c r="D53" s="639"/>
    </row>
    <row r="54" spans="1:4" x14ac:dyDescent="0.2">
      <c r="A54" s="644"/>
      <c r="B54" s="645"/>
      <c r="C54" s="646"/>
      <c r="D54" s="647"/>
    </row>
    <row r="55" spans="1:4" x14ac:dyDescent="0.2">
      <c r="A55" s="642"/>
      <c r="B55" s="552"/>
      <c r="C55" s="288"/>
      <c r="D55" s="546"/>
    </row>
    <row r="56" spans="1:4" x14ac:dyDescent="0.2">
      <c r="A56" s="334" t="s">
        <v>105</v>
      </c>
      <c r="B56" s="335" t="s">
        <v>230</v>
      </c>
      <c r="C56" s="337"/>
      <c r="D56" s="338"/>
    </row>
    <row r="57" spans="1:4" x14ac:dyDescent="0.2">
      <c r="A57" s="334"/>
      <c r="B57" s="335" t="s">
        <v>388</v>
      </c>
      <c r="C57" s="337"/>
      <c r="D57" s="338"/>
    </row>
    <row r="58" spans="1:4" x14ac:dyDescent="0.2">
      <c r="A58" s="334"/>
      <c r="B58" s="335" t="s">
        <v>446</v>
      </c>
      <c r="C58" s="337"/>
      <c r="D58" s="338"/>
    </row>
    <row r="59" spans="1:4" x14ac:dyDescent="0.2">
      <c r="A59" s="334"/>
      <c r="B59" s="335" t="s">
        <v>389</v>
      </c>
      <c r="C59" s="337">
        <v>18854</v>
      </c>
      <c r="D59" s="338">
        <v>64230</v>
      </c>
    </row>
    <row r="60" spans="1:4" x14ac:dyDescent="0.2">
      <c r="A60" s="334"/>
      <c r="B60" s="335"/>
      <c r="C60" s="337"/>
      <c r="D60" s="338"/>
    </row>
    <row r="61" spans="1:4" x14ac:dyDescent="0.2">
      <c r="A61" s="334" t="s">
        <v>112</v>
      </c>
      <c r="B61" s="335" t="s">
        <v>289</v>
      </c>
      <c r="C61" s="337"/>
      <c r="D61" s="338"/>
    </row>
    <row r="62" spans="1:4" x14ac:dyDescent="0.2">
      <c r="A62" s="334"/>
      <c r="B62" s="335" t="s">
        <v>236</v>
      </c>
      <c r="C62" s="337"/>
      <c r="D62" s="338"/>
    </row>
    <row r="63" spans="1:4" x14ac:dyDescent="0.2">
      <c r="A63" s="334"/>
      <c r="B63" s="335" t="s">
        <v>237</v>
      </c>
      <c r="C63" s="337">
        <v>1797667</v>
      </c>
      <c r="D63" s="338">
        <v>1378414</v>
      </c>
    </row>
    <row r="64" spans="1:4" x14ac:dyDescent="0.2">
      <c r="A64" s="334"/>
      <c r="B64" s="335"/>
      <c r="C64" s="337"/>
      <c r="D64" s="338"/>
    </row>
    <row r="65" spans="1:4" x14ac:dyDescent="0.2">
      <c r="A65" s="334" t="s">
        <v>447</v>
      </c>
      <c r="B65" s="335" t="s">
        <v>239</v>
      </c>
      <c r="C65" s="337"/>
      <c r="D65" s="338"/>
    </row>
    <row r="66" spans="1:4" x14ac:dyDescent="0.2">
      <c r="A66" s="334"/>
      <c r="B66" s="335" t="s">
        <v>240</v>
      </c>
      <c r="C66" s="212"/>
      <c r="D66" s="213"/>
    </row>
    <row r="67" spans="1:4" x14ac:dyDescent="0.2">
      <c r="A67" s="334"/>
      <c r="B67" s="335" t="s">
        <v>290</v>
      </c>
      <c r="C67" s="212"/>
      <c r="D67" s="213"/>
    </row>
    <row r="68" spans="1:4" x14ac:dyDescent="0.2">
      <c r="A68" s="334"/>
      <c r="B68" s="335" t="s">
        <v>394</v>
      </c>
      <c r="C68" s="337">
        <v>481</v>
      </c>
      <c r="D68" s="338">
        <v>12568</v>
      </c>
    </row>
    <row r="69" spans="1:4" x14ac:dyDescent="0.2">
      <c r="A69" s="334"/>
      <c r="B69" s="335"/>
      <c r="C69" s="337"/>
      <c r="D69" s="338"/>
    </row>
    <row r="70" spans="1:4" x14ac:dyDescent="0.2">
      <c r="A70" s="334" t="s">
        <v>123</v>
      </c>
      <c r="B70" s="335" t="s">
        <v>291</v>
      </c>
      <c r="C70" s="337">
        <v>9921100</v>
      </c>
      <c r="D70" s="338">
        <v>8424199</v>
      </c>
    </row>
    <row r="71" spans="1:4" x14ac:dyDescent="0.2">
      <c r="A71" s="334"/>
      <c r="B71" s="335"/>
      <c r="C71" s="337"/>
      <c r="D71" s="338"/>
    </row>
    <row r="72" spans="1:4" x14ac:dyDescent="0.2">
      <c r="A72" s="334" t="s">
        <v>144</v>
      </c>
      <c r="B72" s="335" t="s">
        <v>448</v>
      </c>
      <c r="C72" s="337"/>
      <c r="D72" s="338"/>
    </row>
    <row r="73" spans="1:4" x14ac:dyDescent="0.2">
      <c r="A73" s="334"/>
      <c r="B73" s="335" t="s">
        <v>408</v>
      </c>
      <c r="C73" s="337"/>
      <c r="D73" s="338"/>
    </row>
    <row r="74" spans="1:4" x14ac:dyDescent="0.2">
      <c r="A74" s="334"/>
      <c r="B74" s="335" t="s">
        <v>247</v>
      </c>
      <c r="C74" s="337"/>
      <c r="D74" s="338"/>
    </row>
    <row r="75" spans="1:4" x14ac:dyDescent="0.2">
      <c r="A75" s="334"/>
      <c r="B75" s="335" t="s">
        <v>294</v>
      </c>
      <c r="C75" s="212"/>
      <c r="D75" s="213"/>
    </row>
    <row r="76" spans="1:4" x14ac:dyDescent="0.2">
      <c r="A76" s="334"/>
      <c r="B76" s="335" t="s">
        <v>295</v>
      </c>
      <c r="C76" s="337">
        <v>534948</v>
      </c>
      <c r="D76" s="338">
        <v>2824170</v>
      </c>
    </row>
    <row r="77" spans="1:4" x14ac:dyDescent="0.2">
      <c r="A77" s="334"/>
      <c r="B77" s="335"/>
      <c r="C77" s="337"/>
      <c r="D77" s="338"/>
    </row>
    <row r="78" spans="1:4" x14ac:dyDescent="0.2">
      <c r="A78" s="334" t="s">
        <v>449</v>
      </c>
      <c r="B78" s="335" t="s">
        <v>250</v>
      </c>
      <c r="C78" s="337">
        <v>658898</v>
      </c>
      <c r="D78" s="338">
        <v>4398694</v>
      </c>
    </row>
    <row r="79" spans="1:4" x14ac:dyDescent="0.2">
      <c r="A79" s="334"/>
      <c r="B79" s="335"/>
      <c r="C79" s="337"/>
      <c r="D79" s="338"/>
    </row>
    <row r="80" spans="1:4" x14ac:dyDescent="0.2">
      <c r="A80" s="334" t="s">
        <v>157</v>
      </c>
      <c r="B80" s="335" t="s">
        <v>252</v>
      </c>
      <c r="C80" s="337"/>
      <c r="D80" s="338"/>
    </row>
    <row r="81" spans="1:4" x14ac:dyDescent="0.2">
      <c r="A81" s="334"/>
      <c r="B81" s="335" t="s">
        <v>296</v>
      </c>
      <c r="C81" s="212"/>
      <c r="D81" s="213"/>
    </row>
    <row r="82" spans="1:4" x14ac:dyDescent="0.2">
      <c r="A82" s="334"/>
      <c r="B82" s="335" t="s">
        <v>423</v>
      </c>
      <c r="C82" s="404"/>
      <c r="D82" s="405"/>
    </row>
    <row r="83" spans="1:4" x14ac:dyDescent="0.2">
      <c r="A83" s="334"/>
      <c r="B83" s="335" t="s">
        <v>255</v>
      </c>
      <c r="C83" s="212"/>
      <c r="D83" s="213"/>
    </row>
    <row r="84" spans="1:4" x14ac:dyDescent="0.2">
      <c r="A84" s="334"/>
      <c r="B84" s="335" t="s">
        <v>450</v>
      </c>
      <c r="C84" s="337">
        <v>2368</v>
      </c>
      <c r="D84" s="338">
        <v>233235</v>
      </c>
    </row>
    <row r="85" spans="1:4" x14ac:dyDescent="0.2">
      <c r="A85" s="334"/>
      <c r="B85" s="335"/>
      <c r="C85" s="337"/>
      <c r="D85" s="338"/>
    </row>
    <row r="86" spans="1:4" x14ac:dyDescent="0.2">
      <c r="A86" s="334" t="s">
        <v>451</v>
      </c>
      <c r="B86" s="335" t="s">
        <v>165</v>
      </c>
      <c r="C86" s="404">
        <v>0</v>
      </c>
      <c r="D86" s="405">
        <v>0</v>
      </c>
    </row>
    <row r="87" spans="1:4" x14ac:dyDescent="0.2">
      <c r="A87" s="334"/>
      <c r="B87" s="335"/>
      <c r="C87" s="404"/>
      <c r="D87" s="405"/>
    </row>
    <row r="88" spans="1:4" x14ac:dyDescent="0.2">
      <c r="A88" s="334" t="s">
        <v>168</v>
      </c>
      <c r="B88" s="335" t="s">
        <v>169</v>
      </c>
      <c r="C88" s="337">
        <v>588874</v>
      </c>
      <c r="D88" s="338">
        <v>1970976</v>
      </c>
    </row>
    <row r="89" spans="1:4" x14ac:dyDescent="0.2">
      <c r="A89" s="334"/>
      <c r="B89" s="335"/>
      <c r="C89" s="337"/>
      <c r="D89" s="338"/>
    </row>
    <row r="90" spans="1:4" x14ac:dyDescent="0.2">
      <c r="A90" s="400" t="s">
        <v>452</v>
      </c>
      <c r="B90" s="401" t="s">
        <v>434</v>
      </c>
      <c r="C90" s="402">
        <v>0</v>
      </c>
      <c r="D90" s="403">
        <v>0</v>
      </c>
    </row>
    <row r="91" spans="1:4" x14ac:dyDescent="0.2">
      <c r="A91" s="347"/>
    </row>
  </sheetData>
  <mergeCells count="10">
    <mergeCell ref="A6:D6"/>
    <mergeCell ref="A7:D7"/>
    <mergeCell ref="A8:D8"/>
    <mergeCell ref="A9:D9"/>
    <mergeCell ref="A11:A15"/>
    <mergeCell ref="B11:B15"/>
    <mergeCell ref="C11:D11"/>
    <mergeCell ref="C12:D12"/>
    <mergeCell ref="C13:C15"/>
    <mergeCell ref="D13:D15"/>
  </mergeCells>
  <pageMargins left="1.1811023622047245" right="0.70866141732283472" top="0.94488188976377963" bottom="1.1811023622047245" header="0.31496062992125984" footer="0.31496062992125984"/>
  <pageSetup paperSize="153" scale="95" firstPageNumber="291" orientation="portrait" useFirstPageNumber="1" r:id="rId1"/>
  <headerFooter>
    <oddHeader>&amp;L&amp;G&amp;R&amp;P</oddHead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workbookViewId="0"/>
  </sheetViews>
  <sheetFormatPr baseColWidth="10" defaultColWidth="12.5703125" defaultRowHeight="12.75" x14ac:dyDescent="0.2"/>
  <cols>
    <col min="1" max="1" width="12.28515625" style="393" customWidth="1"/>
    <col min="2" max="2" width="47.28515625" style="393" customWidth="1"/>
    <col min="3" max="4" width="12.7109375" style="393" customWidth="1"/>
    <col min="5" max="16384" width="12.5703125" style="393"/>
  </cols>
  <sheetData>
    <row r="1" spans="1:4" ht="18" x14ac:dyDescent="0.2">
      <c r="A1" s="540" t="s">
        <v>521</v>
      </c>
      <c r="B1" s="321"/>
      <c r="C1" s="322"/>
      <c r="D1" s="555"/>
    </row>
    <row r="2" spans="1:4" x14ac:dyDescent="0.2">
      <c r="A2" s="541"/>
      <c r="B2" s="321"/>
      <c r="C2" s="322"/>
      <c r="D2" s="322"/>
    </row>
    <row r="3" spans="1:4" x14ac:dyDescent="0.2">
      <c r="A3" s="542"/>
      <c r="B3" s="321"/>
      <c r="C3" s="322"/>
      <c r="D3" s="322"/>
    </row>
    <row r="4" spans="1:4" x14ac:dyDescent="0.2">
      <c r="A4" s="325"/>
      <c r="B4" s="325"/>
      <c r="C4" s="325"/>
      <c r="D4" s="325"/>
    </row>
    <row r="5" spans="1:4" x14ac:dyDescent="0.2">
      <c r="A5" s="325"/>
      <c r="B5" s="325"/>
      <c r="C5" s="325"/>
      <c r="D5" s="325"/>
    </row>
    <row r="6" spans="1:4" x14ac:dyDescent="0.2">
      <c r="A6" s="898" t="s">
        <v>435</v>
      </c>
      <c r="B6" s="898"/>
      <c r="C6" s="898"/>
      <c r="D6" s="898"/>
    </row>
    <row r="7" spans="1:4" x14ac:dyDescent="0.2">
      <c r="A7" s="898" t="s">
        <v>436</v>
      </c>
      <c r="B7" s="898"/>
      <c r="C7" s="898"/>
      <c r="D7" s="898"/>
    </row>
    <row r="8" spans="1:4" x14ac:dyDescent="0.2">
      <c r="A8" s="899" t="s">
        <v>618</v>
      </c>
      <c r="B8" s="899"/>
      <c r="C8" s="899"/>
      <c r="D8" s="899"/>
    </row>
    <row r="9" spans="1:4" x14ac:dyDescent="0.2">
      <c r="A9" s="898" t="s">
        <v>757</v>
      </c>
      <c r="B9" s="898"/>
      <c r="C9" s="898"/>
      <c r="D9" s="898"/>
    </row>
    <row r="10" spans="1:4" ht="13.5" thickBot="1" x14ac:dyDescent="0.25"/>
    <row r="11" spans="1:4" ht="13.5" thickBot="1" x14ac:dyDescent="0.25">
      <c r="A11" s="900" t="s">
        <v>196</v>
      </c>
      <c r="B11" s="903" t="s">
        <v>272</v>
      </c>
      <c r="C11" s="906" t="s">
        <v>641</v>
      </c>
      <c r="D11" s="907"/>
    </row>
    <row r="12" spans="1:4" ht="13.5" thickBot="1" x14ac:dyDescent="0.25">
      <c r="A12" s="901"/>
      <c r="B12" s="904"/>
      <c r="C12" s="906" t="s">
        <v>437</v>
      </c>
      <c r="D12" s="907"/>
    </row>
    <row r="13" spans="1:4" x14ac:dyDescent="0.2">
      <c r="A13" s="901"/>
      <c r="B13" s="904"/>
      <c r="C13" s="903" t="s">
        <v>274</v>
      </c>
      <c r="D13" s="910" t="s">
        <v>517</v>
      </c>
    </row>
    <row r="14" spans="1:4" x14ac:dyDescent="0.2">
      <c r="A14" s="901"/>
      <c r="B14" s="904"/>
      <c r="C14" s="908"/>
      <c r="D14" s="911"/>
    </row>
    <row r="15" spans="1:4" ht="13.5" thickBot="1" x14ac:dyDescent="0.25">
      <c r="A15" s="902"/>
      <c r="B15" s="905"/>
      <c r="C15" s="909"/>
      <c r="D15" s="912"/>
    </row>
    <row r="16" spans="1:4" x14ac:dyDescent="0.2">
      <c r="A16" s="394"/>
      <c r="B16" s="395"/>
      <c r="C16" s="396"/>
      <c r="D16" s="397" t="s">
        <v>507</v>
      </c>
    </row>
    <row r="17" spans="1:4" x14ac:dyDescent="0.2">
      <c r="A17" s="332" t="s">
        <v>550</v>
      </c>
      <c r="B17" s="452"/>
      <c r="C17" s="398">
        <f>SUM(C18:C88)</f>
        <v>174777302</v>
      </c>
      <c r="D17" s="399">
        <f>SUM(D18:D88)</f>
        <v>244644953</v>
      </c>
    </row>
    <row r="18" spans="1:4" x14ac:dyDescent="0.2">
      <c r="A18" s="332"/>
      <c r="B18" s="452"/>
      <c r="C18" s="337"/>
      <c r="D18" s="338"/>
    </row>
    <row r="19" spans="1:4" x14ac:dyDescent="0.2">
      <c r="A19" s="334" t="s">
        <v>438</v>
      </c>
      <c r="B19" s="335" t="s">
        <v>201</v>
      </c>
      <c r="C19" s="543">
        <v>103411</v>
      </c>
      <c r="D19" s="544">
        <v>313806</v>
      </c>
    </row>
    <row r="20" spans="1:4" x14ac:dyDescent="0.2">
      <c r="A20" s="334"/>
      <c r="B20" s="335"/>
      <c r="C20" s="337"/>
      <c r="D20" s="338"/>
    </row>
    <row r="21" spans="1:4" x14ac:dyDescent="0.2">
      <c r="A21" s="334" t="s">
        <v>439</v>
      </c>
      <c r="B21" s="335" t="s">
        <v>562</v>
      </c>
      <c r="C21" s="337">
        <v>741332</v>
      </c>
      <c r="D21" s="338">
        <v>1947437</v>
      </c>
    </row>
    <row r="22" spans="1:4" x14ac:dyDescent="0.2">
      <c r="A22" s="334"/>
      <c r="B22" s="335"/>
      <c r="C22" s="543"/>
      <c r="D22" s="544"/>
    </row>
    <row r="23" spans="1:4" x14ac:dyDescent="0.2">
      <c r="A23" s="334" t="s">
        <v>440</v>
      </c>
      <c r="B23" s="335" t="s">
        <v>323</v>
      </c>
      <c r="C23" s="337"/>
      <c r="D23" s="338"/>
    </row>
    <row r="24" spans="1:4" x14ac:dyDescent="0.2">
      <c r="A24" s="334"/>
      <c r="B24" s="335" t="s">
        <v>277</v>
      </c>
      <c r="C24" s="337"/>
      <c r="D24" s="338"/>
    </row>
    <row r="25" spans="1:4" x14ac:dyDescent="0.2">
      <c r="A25" s="334"/>
      <c r="B25" s="335" t="s">
        <v>278</v>
      </c>
      <c r="C25" s="337">
        <v>3419520</v>
      </c>
      <c r="D25" s="338">
        <v>4137340</v>
      </c>
    </row>
    <row r="26" spans="1:4" x14ac:dyDescent="0.2">
      <c r="A26" s="334"/>
      <c r="B26" s="335"/>
      <c r="C26" s="543"/>
      <c r="D26" s="544"/>
    </row>
    <row r="27" spans="1:4" x14ac:dyDescent="0.2">
      <c r="A27" s="334" t="s">
        <v>441</v>
      </c>
      <c r="B27" s="335" t="s">
        <v>11</v>
      </c>
      <c r="C27" s="337"/>
      <c r="D27" s="338"/>
    </row>
    <row r="28" spans="1:4" x14ac:dyDescent="0.2">
      <c r="A28" s="334"/>
      <c r="B28" s="335" t="s">
        <v>12</v>
      </c>
      <c r="C28" s="337"/>
      <c r="D28" s="338"/>
    </row>
    <row r="29" spans="1:4" x14ac:dyDescent="0.2">
      <c r="A29" s="334"/>
      <c r="B29" s="335" t="s">
        <v>727</v>
      </c>
      <c r="C29" s="337">
        <v>61337592</v>
      </c>
      <c r="D29" s="338">
        <v>73837581</v>
      </c>
    </row>
    <row r="30" spans="1:4" x14ac:dyDescent="0.2">
      <c r="A30" s="334"/>
      <c r="B30" s="335"/>
      <c r="C30" s="337"/>
      <c r="D30" s="338"/>
    </row>
    <row r="31" spans="1:4" x14ac:dyDescent="0.2">
      <c r="A31" s="334" t="s">
        <v>28</v>
      </c>
      <c r="B31" s="335" t="s">
        <v>29</v>
      </c>
      <c r="C31" s="337">
        <v>8406245</v>
      </c>
      <c r="D31" s="338">
        <v>4154923</v>
      </c>
    </row>
    <row r="32" spans="1:4" x14ac:dyDescent="0.2">
      <c r="A32" s="334"/>
      <c r="B32" s="335"/>
      <c r="C32" s="337"/>
      <c r="D32" s="338"/>
    </row>
    <row r="33" spans="1:4" x14ac:dyDescent="0.2">
      <c r="A33" s="334" t="s">
        <v>34</v>
      </c>
      <c r="B33" s="335" t="s">
        <v>442</v>
      </c>
      <c r="C33" s="337"/>
      <c r="D33" s="338"/>
    </row>
    <row r="34" spans="1:4" x14ac:dyDescent="0.2">
      <c r="A34" s="334"/>
      <c r="B34" s="335" t="s">
        <v>36</v>
      </c>
      <c r="C34" s="337">
        <v>55213805</v>
      </c>
      <c r="D34" s="338">
        <v>83168221</v>
      </c>
    </row>
    <row r="35" spans="1:4" x14ac:dyDescent="0.2">
      <c r="A35" s="334"/>
      <c r="B35" s="335"/>
      <c r="C35" s="337"/>
      <c r="D35" s="338"/>
    </row>
    <row r="36" spans="1:4" x14ac:dyDescent="0.2">
      <c r="A36" s="334" t="s">
        <v>443</v>
      </c>
      <c r="B36" s="335" t="s">
        <v>281</v>
      </c>
      <c r="C36" s="337"/>
      <c r="D36" s="338"/>
    </row>
    <row r="37" spans="1:4" x14ac:dyDescent="0.2">
      <c r="A37" s="334"/>
      <c r="B37" s="335" t="s">
        <v>215</v>
      </c>
      <c r="C37" s="337">
        <v>5225213</v>
      </c>
      <c r="D37" s="338">
        <v>15179538</v>
      </c>
    </row>
    <row r="38" spans="1:4" x14ac:dyDescent="0.2">
      <c r="A38" s="334"/>
      <c r="B38" s="335"/>
      <c r="C38" s="337"/>
      <c r="D38" s="338"/>
    </row>
    <row r="39" spans="1:4" x14ac:dyDescent="0.2">
      <c r="A39" s="334" t="s">
        <v>60</v>
      </c>
      <c r="B39" s="335" t="s">
        <v>282</v>
      </c>
      <c r="C39" s="337"/>
      <c r="D39" s="338"/>
    </row>
    <row r="40" spans="1:4" x14ac:dyDescent="0.2">
      <c r="A40" s="334"/>
      <c r="B40" s="335" t="s">
        <v>444</v>
      </c>
      <c r="C40" s="337"/>
      <c r="D40" s="338"/>
    </row>
    <row r="41" spans="1:4" x14ac:dyDescent="0.2">
      <c r="A41" s="334"/>
      <c r="B41" s="335" t="s">
        <v>219</v>
      </c>
      <c r="C41" s="337"/>
      <c r="D41" s="338"/>
    </row>
    <row r="42" spans="1:4" x14ac:dyDescent="0.2">
      <c r="A42" s="334"/>
      <c r="B42" s="335" t="s">
        <v>284</v>
      </c>
      <c r="C42" s="337">
        <v>71883</v>
      </c>
      <c r="D42" s="338">
        <v>812841</v>
      </c>
    </row>
    <row r="43" spans="1:4" x14ac:dyDescent="0.2">
      <c r="A43" s="334"/>
      <c r="B43" s="335"/>
      <c r="C43" s="337"/>
      <c r="D43" s="338"/>
    </row>
    <row r="44" spans="1:4" x14ac:dyDescent="0.2">
      <c r="A44" s="334" t="s">
        <v>445</v>
      </c>
      <c r="B44" s="335" t="s">
        <v>368</v>
      </c>
      <c r="C44" s="337"/>
      <c r="D44" s="338"/>
    </row>
    <row r="45" spans="1:4" x14ac:dyDescent="0.2">
      <c r="A45" s="334"/>
      <c r="B45" s="335" t="s">
        <v>286</v>
      </c>
      <c r="C45" s="337"/>
      <c r="D45" s="338"/>
    </row>
    <row r="46" spans="1:4" x14ac:dyDescent="0.2">
      <c r="A46" s="334"/>
      <c r="B46" s="335" t="s">
        <v>287</v>
      </c>
      <c r="C46" s="337">
        <v>1554306</v>
      </c>
      <c r="D46" s="338">
        <v>2565461</v>
      </c>
    </row>
    <row r="47" spans="1:4" x14ac:dyDescent="0.2">
      <c r="A47" s="334"/>
      <c r="B47" s="335"/>
      <c r="C47" s="337"/>
      <c r="D47" s="338"/>
    </row>
    <row r="48" spans="1:4" x14ac:dyDescent="0.2">
      <c r="A48" s="334" t="s">
        <v>73</v>
      </c>
      <c r="B48" s="335" t="s">
        <v>372</v>
      </c>
      <c r="C48" s="337"/>
      <c r="D48" s="338"/>
    </row>
    <row r="49" spans="1:4" x14ac:dyDescent="0.2">
      <c r="A49" s="334"/>
      <c r="B49" s="335" t="s">
        <v>373</v>
      </c>
      <c r="C49" s="337"/>
      <c r="D49" s="338"/>
    </row>
    <row r="50" spans="1:4" x14ac:dyDescent="0.2">
      <c r="A50" s="334"/>
      <c r="B50" s="335" t="s">
        <v>226</v>
      </c>
      <c r="C50" s="337">
        <v>24395690</v>
      </c>
      <c r="D50" s="338">
        <v>26566670</v>
      </c>
    </row>
    <row r="51" spans="1:4" x14ac:dyDescent="0.2">
      <c r="A51" s="334"/>
      <c r="B51" s="335"/>
      <c r="C51" s="337"/>
      <c r="D51" s="338"/>
    </row>
    <row r="52" spans="1:4" x14ac:dyDescent="0.2">
      <c r="A52" s="642" t="s">
        <v>79</v>
      </c>
      <c r="B52" s="340" t="s">
        <v>228</v>
      </c>
      <c r="C52" s="288">
        <v>391909</v>
      </c>
      <c r="D52" s="200">
        <v>2282972</v>
      </c>
    </row>
    <row r="53" spans="1:4" x14ac:dyDescent="0.2">
      <c r="A53" s="638"/>
      <c r="B53" s="342"/>
      <c r="C53" s="648"/>
      <c r="D53" s="639"/>
    </row>
    <row r="54" spans="1:4" x14ac:dyDescent="0.2">
      <c r="A54" s="334" t="s">
        <v>105</v>
      </c>
      <c r="B54" s="335" t="s">
        <v>230</v>
      </c>
      <c r="C54" s="337"/>
      <c r="D54" s="338"/>
    </row>
    <row r="55" spans="1:4" x14ac:dyDescent="0.2">
      <c r="A55" s="334"/>
      <c r="B55" s="335" t="s">
        <v>388</v>
      </c>
      <c r="C55" s="337"/>
      <c r="D55" s="338"/>
    </row>
    <row r="56" spans="1:4" x14ac:dyDescent="0.2">
      <c r="A56" s="334"/>
      <c r="B56" s="335" t="s">
        <v>446</v>
      </c>
      <c r="C56" s="337"/>
      <c r="D56" s="338"/>
    </row>
    <row r="57" spans="1:4" x14ac:dyDescent="0.2">
      <c r="A57" s="334"/>
      <c r="B57" s="335" t="s">
        <v>389</v>
      </c>
      <c r="C57" s="337">
        <v>228949</v>
      </c>
      <c r="D57" s="338">
        <v>1107417</v>
      </c>
    </row>
    <row r="58" spans="1:4" x14ac:dyDescent="0.2">
      <c r="A58" s="334"/>
      <c r="B58" s="335"/>
      <c r="C58" s="337"/>
      <c r="D58" s="338"/>
    </row>
    <row r="59" spans="1:4" x14ac:dyDescent="0.2">
      <c r="A59" s="334" t="s">
        <v>112</v>
      </c>
      <c r="B59" s="335" t="s">
        <v>289</v>
      </c>
      <c r="C59" s="337"/>
      <c r="D59" s="338"/>
    </row>
    <row r="60" spans="1:4" x14ac:dyDescent="0.2">
      <c r="A60" s="334"/>
      <c r="B60" s="335" t="s">
        <v>236</v>
      </c>
      <c r="C60" s="337"/>
      <c r="D60" s="338"/>
    </row>
    <row r="61" spans="1:4" x14ac:dyDescent="0.2">
      <c r="A61" s="334"/>
      <c r="B61" s="335" t="s">
        <v>237</v>
      </c>
      <c r="C61" s="337">
        <v>8438030</v>
      </c>
      <c r="D61" s="338">
        <v>6153868</v>
      </c>
    </row>
    <row r="62" spans="1:4" x14ac:dyDescent="0.2">
      <c r="A62" s="334"/>
      <c r="B62" s="335"/>
      <c r="C62" s="337"/>
      <c r="D62" s="338"/>
    </row>
    <row r="63" spans="1:4" x14ac:dyDescent="0.2">
      <c r="A63" s="334" t="s">
        <v>447</v>
      </c>
      <c r="B63" s="335" t="s">
        <v>239</v>
      </c>
      <c r="C63" s="337"/>
      <c r="D63" s="338"/>
    </row>
    <row r="64" spans="1:4" x14ac:dyDescent="0.2">
      <c r="A64" s="334"/>
      <c r="B64" s="335" t="s">
        <v>240</v>
      </c>
      <c r="C64" s="543"/>
      <c r="D64" s="544"/>
    </row>
    <row r="65" spans="1:4" x14ac:dyDescent="0.2">
      <c r="A65" s="334"/>
      <c r="B65" s="335" t="s">
        <v>290</v>
      </c>
      <c r="C65" s="543"/>
      <c r="D65" s="544"/>
    </row>
    <row r="66" spans="1:4" x14ac:dyDescent="0.2">
      <c r="A66" s="334"/>
      <c r="B66" s="335" t="s">
        <v>394</v>
      </c>
      <c r="C66" s="337">
        <v>11287</v>
      </c>
      <c r="D66" s="338">
        <v>134819</v>
      </c>
    </row>
    <row r="67" spans="1:4" x14ac:dyDescent="0.2">
      <c r="A67" s="334"/>
      <c r="B67" s="335"/>
      <c r="C67" s="337"/>
      <c r="D67" s="338"/>
    </row>
    <row r="68" spans="1:4" x14ac:dyDescent="0.2">
      <c r="A68" s="334" t="s">
        <v>123</v>
      </c>
      <c r="B68" s="335" t="s">
        <v>291</v>
      </c>
      <c r="C68" s="337">
        <v>1489046</v>
      </c>
      <c r="D68" s="338">
        <v>5283643</v>
      </c>
    </row>
    <row r="69" spans="1:4" x14ac:dyDescent="0.2">
      <c r="A69" s="334"/>
      <c r="B69" s="335"/>
      <c r="C69" s="337"/>
      <c r="D69" s="338"/>
    </row>
    <row r="70" spans="1:4" x14ac:dyDescent="0.2">
      <c r="A70" s="334" t="s">
        <v>144</v>
      </c>
      <c r="B70" s="335" t="s">
        <v>448</v>
      </c>
      <c r="C70" s="337"/>
      <c r="D70" s="338"/>
    </row>
    <row r="71" spans="1:4" x14ac:dyDescent="0.2">
      <c r="A71" s="334"/>
      <c r="B71" s="335" t="s">
        <v>408</v>
      </c>
      <c r="C71" s="337"/>
      <c r="D71" s="338"/>
    </row>
    <row r="72" spans="1:4" x14ac:dyDescent="0.2">
      <c r="A72" s="334"/>
      <c r="B72" s="335" t="s">
        <v>247</v>
      </c>
      <c r="C72" s="337"/>
      <c r="D72" s="338"/>
    </row>
    <row r="73" spans="1:4" x14ac:dyDescent="0.2">
      <c r="A73" s="334"/>
      <c r="B73" s="335" t="s">
        <v>294</v>
      </c>
      <c r="C73" s="543"/>
      <c r="D73" s="544"/>
    </row>
    <row r="74" spans="1:4" x14ac:dyDescent="0.2">
      <c r="A74" s="334"/>
      <c r="B74" s="335" t="s">
        <v>295</v>
      </c>
      <c r="C74" s="337">
        <v>1408846</v>
      </c>
      <c r="D74" s="338">
        <v>9005658</v>
      </c>
    </row>
    <row r="75" spans="1:4" x14ac:dyDescent="0.2">
      <c r="A75" s="334"/>
      <c r="B75" s="335"/>
      <c r="C75" s="337"/>
      <c r="D75" s="338"/>
    </row>
    <row r="76" spans="1:4" x14ac:dyDescent="0.2">
      <c r="A76" s="334" t="s">
        <v>449</v>
      </c>
      <c r="B76" s="335" t="s">
        <v>250</v>
      </c>
      <c r="C76" s="337">
        <v>386704</v>
      </c>
      <c r="D76" s="338">
        <v>1110347</v>
      </c>
    </row>
    <row r="77" spans="1:4" x14ac:dyDescent="0.2">
      <c r="A77" s="334"/>
      <c r="B77" s="335"/>
      <c r="C77" s="337"/>
      <c r="D77" s="338"/>
    </row>
    <row r="78" spans="1:4" x14ac:dyDescent="0.2">
      <c r="A78" s="334" t="s">
        <v>157</v>
      </c>
      <c r="B78" s="335" t="s">
        <v>252</v>
      </c>
      <c r="C78" s="337"/>
      <c r="D78" s="338"/>
    </row>
    <row r="79" spans="1:4" x14ac:dyDescent="0.2">
      <c r="A79" s="334"/>
      <c r="B79" s="335" t="s">
        <v>296</v>
      </c>
      <c r="C79" s="543"/>
      <c r="D79" s="544"/>
    </row>
    <row r="80" spans="1:4" x14ac:dyDescent="0.2">
      <c r="A80" s="334"/>
      <c r="B80" s="335" t="s">
        <v>423</v>
      </c>
      <c r="C80" s="404"/>
      <c r="D80" s="405"/>
    </row>
    <row r="81" spans="1:4" x14ac:dyDescent="0.2">
      <c r="A81" s="334"/>
      <c r="B81" s="335" t="s">
        <v>255</v>
      </c>
      <c r="C81" s="543"/>
      <c r="D81" s="544"/>
    </row>
    <row r="82" spans="1:4" x14ac:dyDescent="0.2">
      <c r="A82" s="334"/>
      <c r="B82" s="335" t="s">
        <v>450</v>
      </c>
      <c r="C82" s="337">
        <v>34284</v>
      </c>
      <c r="D82" s="338">
        <v>724158</v>
      </c>
    </row>
    <row r="83" spans="1:4" x14ac:dyDescent="0.2">
      <c r="A83" s="334"/>
      <c r="B83" s="335"/>
      <c r="C83" s="337"/>
      <c r="D83" s="338"/>
    </row>
    <row r="84" spans="1:4" x14ac:dyDescent="0.2">
      <c r="A84" s="334" t="s">
        <v>451</v>
      </c>
      <c r="B84" s="335" t="s">
        <v>165</v>
      </c>
      <c r="C84" s="404">
        <v>0</v>
      </c>
      <c r="D84" s="405">
        <v>0</v>
      </c>
    </row>
    <row r="85" spans="1:4" x14ac:dyDescent="0.2">
      <c r="A85" s="334"/>
      <c r="B85" s="335"/>
      <c r="C85" s="404"/>
      <c r="D85" s="405"/>
    </row>
    <row r="86" spans="1:4" x14ac:dyDescent="0.2">
      <c r="A86" s="334" t="s">
        <v>168</v>
      </c>
      <c r="B86" s="335" t="s">
        <v>169</v>
      </c>
      <c r="C86" s="337">
        <v>1917210</v>
      </c>
      <c r="D86" s="338">
        <v>6150818</v>
      </c>
    </row>
    <row r="87" spans="1:4" x14ac:dyDescent="0.2">
      <c r="A87" s="334"/>
      <c r="B87" s="335"/>
      <c r="C87" s="337"/>
      <c r="D87" s="338"/>
    </row>
    <row r="88" spans="1:4" x14ac:dyDescent="0.2">
      <c r="A88" s="400" t="s">
        <v>452</v>
      </c>
      <c r="B88" s="401" t="s">
        <v>434</v>
      </c>
      <c r="C88" s="402">
        <v>2040</v>
      </c>
      <c r="D88" s="403">
        <v>7435</v>
      </c>
    </row>
    <row r="89" spans="1:4" x14ac:dyDescent="0.2">
      <c r="A89" s="434" t="s">
        <v>569</v>
      </c>
    </row>
  </sheetData>
  <mergeCells count="10">
    <mergeCell ref="A6:D6"/>
    <mergeCell ref="A7:D7"/>
    <mergeCell ref="A8:D8"/>
    <mergeCell ref="A9:D9"/>
    <mergeCell ref="A11:A15"/>
    <mergeCell ref="B11:B15"/>
    <mergeCell ref="C11:D11"/>
    <mergeCell ref="C12:D12"/>
    <mergeCell ref="C13:C15"/>
    <mergeCell ref="D13:D15"/>
  </mergeCells>
  <pageMargins left="1.1811023622047245" right="0.70866141732283472" top="0.98425196850393704" bottom="1.1811023622047245" header="0.31496062992125984" footer="0"/>
  <pageSetup paperSize="153" scale="95" firstPageNumber="293" orientation="portrait" useFirstPageNumber="1" r:id="rId1"/>
  <headerFooter>
    <oddHeader>&amp;L&amp;G&amp;R&amp;P</oddHead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M146"/>
  <sheetViews>
    <sheetView showGridLines="0" workbookViewId="0">
      <selection activeCell="C20" sqref="C20"/>
    </sheetView>
  </sheetViews>
  <sheetFormatPr baseColWidth="10" defaultColWidth="12.5703125" defaultRowHeight="12.75" x14ac:dyDescent="0.2"/>
  <cols>
    <col min="1" max="1" width="28.28515625" style="112" customWidth="1"/>
    <col min="2" max="3" width="9.5703125" style="112" customWidth="1"/>
    <col min="4" max="4" width="10.85546875" style="112" customWidth="1"/>
    <col min="5" max="6" width="9.5703125" style="112" customWidth="1"/>
    <col min="7" max="8" width="9.5703125" style="55" customWidth="1"/>
    <col min="9" max="9" width="12.140625" style="55" customWidth="1"/>
    <col min="10" max="10" width="9.7109375" style="55" customWidth="1"/>
    <col min="11" max="11" width="11.7109375" style="55" customWidth="1"/>
    <col min="12" max="16384" width="12.5703125" style="55"/>
  </cols>
  <sheetData>
    <row r="1" spans="1:13" ht="18" x14ac:dyDescent="0.2">
      <c r="A1" s="26" t="s">
        <v>521</v>
      </c>
      <c r="B1" s="27"/>
      <c r="C1" s="28"/>
      <c r="D1" s="28"/>
      <c r="E1" s="28"/>
      <c r="F1" s="29"/>
      <c r="K1" s="555"/>
    </row>
    <row r="2" spans="1:13" x14ac:dyDescent="0.2">
      <c r="A2" s="171"/>
      <c r="B2" s="27"/>
      <c r="C2" s="28"/>
      <c r="D2" s="28"/>
      <c r="E2" s="28"/>
      <c r="F2" s="29"/>
    </row>
    <row r="3" spans="1:13" x14ac:dyDescent="0.2">
      <c r="A3" s="58"/>
    </row>
    <row r="4" spans="1:13" x14ac:dyDescent="0.2">
      <c r="A4" s="917" t="s">
        <v>455</v>
      </c>
      <c r="B4" s="917"/>
      <c r="C4" s="917"/>
      <c r="D4" s="917"/>
      <c r="E4" s="917"/>
      <c r="F4" s="917"/>
      <c r="G4" s="917"/>
      <c r="H4" s="917"/>
      <c r="I4" s="917"/>
      <c r="J4" s="917"/>
      <c r="K4" s="917"/>
    </row>
    <row r="5" spans="1:13" x14ac:dyDescent="0.2">
      <c r="A5" s="749" t="s">
        <v>738</v>
      </c>
      <c r="B5" s="749"/>
      <c r="C5" s="749"/>
      <c r="D5" s="749"/>
      <c r="E5" s="749"/>
      <c r="F5" s="749"/>
      <c r="G5" s="749"/>
      <c r="H5" s="749"/>
      <c r="I5" s="749"/>
      <c r="J5" s="749"/>
      <c r="K5" s="749"/>
    </row>
    <row r="6" spans="1:13" x14ac:dyDescent="0.2">
      <c r="A6" s="749" t="s">
        <v>600</v>
      </c>
      <c r="B6" s="749"/>
      <c r="C6" s="749"/>
      <c r="D6" s="749"/>
      <c r="E6" s="749"/>
      <c r="F6" s="749"/>
      <c r="G6" s="749"/>
      <c r="H6" s="749"/>
      <c r="I6" s="749"/>
      <c r="J6" s="749"/>
      <c r="K6" s="749"/>
    </row>
    <row r="7" spans="1:13" x14ac:dyDescent="0.2">
      <c r="A7" s="749" t="s">
        <v>757</v>
      </c>
      <c r="B7" s="749"/>
      <c r="C7" s="749"/>
      <c r="D7" s="749"/>
      <c r="E7" s="749"/>
      <c r="F7" s="749"/>
      <c r="G7" s="749"/>
      <c r="H7" s="749"/>
      <c r="I7" s="749"/>
      <c r="J7" s="749"/>
      <c r="K7" s="749"/>
    </row>
    <row r="8" spans="1:13" x14ac:dyDescent="0.2">
      <c r="A8" s="749" t="s">
        <v>516</v>
      </c>
      <c r="B8" s="749"/>
      <c r="C8" s="749"/>
      <c r="D8" s="749"/>
      <c r="E8" s="749"/>
      <c r="F8" s="749"/>
      <c r="G8" s="749"/>
      <c r="H8" s="749"/>
      <c r="I8" s="749"/>
      <c r="J8" s="749"/>
      <c r="K8" s="749"/>
    </row>
    <row r="9" spans="1:13" ht="13.5" thickBot="1" x14ac:dyDescent="0.25">
      <c r="A9" s="438"/>
      <c r="B9" s="438"/>
      <c r="C9" s="438"/>
      <c r="D9" s="438"/>
      <c r="E9" s="438"/>
      <c r="F9" s="438"/>
    </row>
    <row r="10" spans="1:13" ht="12.75" customHeight="1" x14ac:dyDescent="0.2">
      <c r="A10" s="918" t="s">
        <v>260</v>
      </c>
      <c r="B10" s="921" t="s">
        <v>989</v>
      </c>
      <c r="C10" s="921" t="s">
        <v>619</v>
      </c>
      <c r="D10" s="921" t="s">
        <v>734</v>
      </c>
      <c r="E10" s="924" t="s">
        <v>992</v>
      </c>
      <c r="F10" s="913" t="s">
        <v>733</v>
      </c>
      <c r="G10" s="913" t="s">
        <v>993</v>
      </c>
      <c r="H10" s="913" t="s">
        <v>739</v>
      </c>
      <c r="I10" s="913" t="s">
        <v>991</v>
      </c>
      <c r="J10" s="913" t="s">
        <v>990</v>
      </c>
      <c r="K10" s="915" t="s">
        <v>737</v>
      </c>
    </row>
    <row r="11" spans="1:13" x14ac:dyDescent="0.2">
      <c r="A11" s="919"/>
      <c r="B11" s="922"/>
      <c r="C11" s="922"/>
      <c r="D11" s="922"/>
      <c r="E11" s="925"/>
      <c r="F11" s="914"/>
      <c r="G11" s="914"/>
      <c r="H11" s="914"/>
      <c r="I11" s="914"/>
      <c r="J11" s="914"/>
      <c r="K11" s="916"/>
    </row>
    <row r="12" spans="1:13" x14ac:dyDescent="0.2">
      <c r="A12" s="919"/>
      <c r="B12" s="922"/>
      <c r="C12" s="922"/>
      <c r="D12" s="922"/>
      <c r="E12" s="925"/>
      <c r="F12" s="914"/>
      <c r="G12" s="914"/>
      <c r="H12" s="914"/>
      <c r="I12" s="914"/>
      <c r="J12" s="914"/>
      <c r="K12" s="916"/>
    </row>
    <row r="13" spans="1:13" ht="13.5" thickBot="1" x14ac:dyDescent="0.25">
      <c r="A13" s="920"/>
      <c r="B13" s="923"/>
      <c r="C13" s="923"/>
      <c r="D13" s="923"/>
      <c r="E13" s="926"/>
      <c r="F13" s="914"/>
      <c r="G13" s="914"/>
      <c r="H13" s="914"/>
      <c r="I13" s="914"/>
      <c r="J13" s="914"/>
      <c r="K13" s="916"/>
    </row>
    <row r="14" spans="1:13" x14ac:dyDescent="0.2">
      <c r="A14" s="466"/>
      <c r="B14" s="467"/>
      <c r="C14" s="468"/>
      <c r="D14" s="468"/>
      <c r="E14" s="468"/>
      <c r="F14" s="468"/>
      <c r="G14" s="469"/>
      <c r="H14" s="469"/>
      <c r="I14" s="469"/>
      <c r="J14" s="469"/>
      <c r="K14" s="470"/>
      <c r="M14" s="573"/>
    </row>
    <row r="15" spans="1:13" x14ac:dyDescent="0.2">
      <c r="A15" s="471" t="s">
        <v>508</v>
      </c>
      <c r="B15" s="406">
        <f>SUM(B18:B143)</f>
        <v>831908343</v>
      </c>
      <c r="C15" s="406">
        <f t="shared" ref="C15:J15" si="0">SUM(C18:C143)</f>
        <v>661521492</v>
      </c>
      <c r="D15" s="406">
        <f t="shared" si="0"/>
        <v>645420870</v>
      </c>
      <c r="E15" s="406">
        <f>SUM(E16:E143)</f>
        <v>367696436</v>
      </c>
      <c r="F15" s="406">
        <f t="shared" si="0"/>
        <v>357149593</v>
      </c>
      <c r="G15" s="406">
        <f t="shared" si="0"/>
        <v>326836036</v>
      </c>
      <c r="H15" s="406">
        <f t="shared" si="0"/>
        <v>259221306</v>
      </c>
      <c r="I15" s="406">
        <f t="shared" si="0"/>
        <v>240786691</v>
      </c>
      <c r="J15" s="406">
        <f t="shared" si="0"/>
        <v>216089475</v>
      </c>
      <c r="K15" s="472">
        <f>SUM(K18:K143)</f>
        <v>192879708</v>
      </c>
      <c r="M15" s="573"/>
    </row>
    <row r="16" spans="1:13" x14ac:dyDescent="0.2">
      <c r="A16" s="473"/>
      <c r="B16" s="263"/>
      <c r="C16" s="263"/>
      <c r="D16" s="263"/>
      <c r="E16" s="263"/>
      <c r="F16" s="263"/>
      <c r="G16" s="20"/>
      <c r="H16" s="20"/>
      <c r="I16" s="20"/>
      <c r="J16" s="20"/>
      <c r="K16" s="21"/>
      <c r="M16" s="573"/>
    </row>
    <row r="17" spans="1:13" ht="15" customHeight="1" x14ac:dyDescent="0.2">
      <c r="A17" s="319"/>
      <c r="B17" s="263"/>
      <c r="C17" s="263"/>
      <c r="D17" s="263"/>
      <c r="E17" s="263"/>
      <c r="F17" s="263"/>
      <c r="G17" s="20"/>
      <c r="H17" s="20"/>
      <c r="I17" s="20"/>
      <c r="J17" s="20"/>
      <c r="K17" s="21"/>
      <c r="M17" s="573"/>
    </row>
    <row r="18" spans="1:13" ht="15" customHeight="1" x14ac:dyDescent="0.2">
      <c r="A18" s="711" t="s">
        <v>762</v>
      </c>
      <c r="B18" s="665"/>
      <c r="C18" s="665">
        <v>71995414</v>
      </c>
      <c r="D18" s="712">
        <v>3355294</v>
      </c>
      <c r="E18" s="665">
        <v>492730</v>
      </c>
      <c r="F18" s="713">
        <v>929</v>
      </c>
      <c r="G18" s="714">
        <v>100283928</v>
      </c>
      <c r="H18" s="714"/>
      <c r="I18" s="714"/>
      <c r="J18" s="714">
        <v>4647353</v>
      </c>
      <c r="K18" s="715">
        <v>411487</v>
      </c>
      <c r="M18" s="573"/>
    </row>
    <row r="19" spans="1:13" ht="15" customHeight="1" x14ac:dyDescent="0.2">
      <c r="A19" s="711" t="s">
        <v>763</v>
      </c>
      <c r="B19" s="665">
        <v>729181400</v>
      </c>
      <c r="C19" s="665">
        <v>261609766</v>
      </c>
      <c r="D19" s="665">
        <v>8615167</v>
      </c>
      <c r="E19" s="665">
        <v>34019354</v>
      </c>
      <c r="F19" s="713"/>
      <c r="G19" s="714">
        <v>62651311</v>
      </c>
      <c r="H19" s="714"/>
      <c r="I19" s="714">
        <v>3635415</v>
      </c>
      <c r="J19" s="714">
        <v>207273224</v>
      </c>
      <c r="K19" s="715">
        <v>99340</v>
      </c>
      <c r="M19" s="573"/>
    </row>
    <row r="20" spans="1:13" ht="15" customHeight="1" x14ac:dyDescent="0.2">
      <c r="A20" s="711" t="s">
        <v>764</v>
      </c>
      <c r="B20" s="665">
        <v>52401</v>
      </c>
      <c r="C20" s="665">
        <v>2002257</v>
      </c>
      <c r="D20" s="713">
        <v>145485</v>
      </c>
      <c r="E20" s="665">
        <v>10976429</v>
      </c>
      <c r="F20" s="713">
        <v>83417850</v>
      </c>
      <c r="G20" s="714">
        <v>1751250</v>
      </c>
      <c r="H20" s="714">
        <v>82777753</v>
      </c>
      <c r="I20" s="714"/>
      <c r="J20" s="714">
        <v>985821</v>
      </c>
      <c r="K20" s="715">
        <v>17766</v>
      </c>
      <c r="M20" s="573"/>
    </row>
    <row r="21" spans="1:13" ht="15" customHeight="1" x14ac:dyDescent="0.2">
      <c r="A21" s="711" t="s">
        <v>540</v>
      </c>
      <c r="B21" s="665"/>
      <c r="C21" s="665">
        <v>518400</v>
      </c>
      <c r="D21" s="665">
        <v>1718</v>
      </c>
      <c r="E21" s="665">
        <v>28</v>
      </c>
      <c r="F21" s="713"/>
      <c r="G21" s="714"/>
      <c r="H21" s="714">
        <v>4019888</v>
      </c>
      <c r="I21" s="714"/>
      <c r="J21" s="714">
        <v>9349</v>
      </c>
      <c r="K21" s="715">
        <v>28653128</v>
      </c>
      <c r="M21" s="573"/>
    </row>
    <row r="22" spans="1:13" ht="15" customHeight="1" x14ac:dyDescent="0.2">
      <c r="A22" s="711" t="s">
        <v>541</v>
      </c>
      <c r="B22" s="665">
        <v>3172062</v>
      </c>
      <c r="C22" s="665"/>
      <c r="D22" s="665"/>
      <c r="E22" s="665">
        <v>114</v>
      </c>
      <c r="F22" s="663">
        <v>19759104</v>
      </c>
      <c r="G22" s="714"/>
      <c r="H22" s="714">
        <v>153764114</v>
      </c>
      <c r="I22" s="714"/>
      <c r="J22" s="714">
        <v>104191</v>
      </c>
      <c r="K22" s="715">
        <v>38353071</v>
      </c>
      <c r="M22" s="573"/>
    </row>
    <row r="23" spans="1:13" ht="15" customHeight="1" x14ac:dyDescent="0.2">
      <c r="A23" s="711" t="s">
        <v>542</v>
      </c>
      <c r="B23" s="665">
        <v>1067503</v>
      </c>
      <c r="C23" s="712"/>
      <c r="D23" s="665">
        <v>3110</v>
      </c>
      <c r="E23" s="713">
        <v>2254</v>
      </c>
      <c r="F23" s="663">
        <v>11732983</v>
      </c>
      <c r="G23" s="714"/>
      <c r="H23" s="714">
        <v>18365539</v>
      </c>
      <c r="I23" s="714"/>
      <c r="J23" s="714">
        <v>111761</v>
      </c>
      <c r="K23" s="715">
        <v>40943163</v>
      </c>
      <c r="M23" s="573"/>
    </row>
    <row r="24" spans="1:13" ht="15" customHeight="1" x14ac:dyDescent="0.2">
      <c r="A24" s="711" t="s">
        <v>543</v>
      </c>
      <c r="B24" s="665"/>
      <c r="C24" s="712"/>
      <c r="D24" s="665"/>
      <c r="E24" s="713"/>
      <c r="F24" s="663"/>
      <c r="G24" s="714"/>
      <c r="H24" s="714">
        <v>16924</v>
      </c>
      <c r="I24" s="714"/>
      <c r="J24" s="714">
        <v>13926</v>
      </c>
      <c r="K24" s="715">
        <v>33892212</v>
      </c>
    </row>
    <row r="25" spans="1:13" ht="15" customHeight="1" x14ac:dyDescent="0.2">
      <c r="A25" s="711" t="s">
        <v>640</v>
      </c>
      <c r="B25" s="665"/>
      <c r="C25" s="712">
        <v>97760</v>
      </c>
      <c r="D25" s="665"/>
      <c r="E25" s="713"/>
      <c r="F25" s="663"/>
      <c r="G25" s="714"/>
      <c r="H25" s="714"/>
      <c r="I25" s="714"/>
      <c r="J25" s="714"/>
      <c r="K25" s="715">
        <v>903918</v>
      </c>
    </row>
    <row r="26" spans="1:13" ht="15" customHeight="1" x14ac:dyDescent="0.2">
      <c r="A26" s="711" t="s">
        <v>641</v>
      </c>
      <c r="B26" s="665"/>
      <c r="C26" s="712">
        <v>43660</v>
      </c>
      <c r="D26" s="665"/>
      <c r="E26" s="713">
        <v>27</v>
      </c>
      <c r="F26" s="663"/>
      <c r="G26" s="714"/>
      <c r="H26" s="714">
        <v>277088</v>
      </c>
      <c r="I26" s="714"/>
      <c r="J26" s="714">
        <v>308262</v>
      </c>
      <c r="K26" s="715">
        <v>28132783</v>
      </c>
    </row>
    <row r="27" spans="1:13" ht="15" customHeight="1" x14ac:dyDescent="0.2">
      <c r="A27" s="711" t="s">
        <v>766</v>
      </c>
      <c r="B27" s="665">
        <v>17348</v>
      </c>
      <c r="C27" s="712"/>
      <c r="D27" s="665">
        <v>1774</v>
      </c>
      <c r="E27" s="713">
        <v>1086220</v>
      </c>
      <c r="F27" s="663"/>
      <c r="G27" s="714"/>
      <c r="H27" s="714"/>
      <c r="I27" s="714"/>
      <c r="J27" s="714"/>
      <c r="K27" s="715">
        <v>17745</v>
      </c>
    </row>
    <row r="28" spans="1:13" ht="15" customHeight="1" x14ac:dyDescent="0.2">
      <c r="A28" s="711" t="s">
        <v>767</v>
      </c>
      <c r="B28" s="665"/>
      <c r="C28" s="712"/>
      <c r="D28" s="665"/>
      <c r="E28" s="713"/>
      <c r="F28" s="663"/>
      <c r="G28" s="714"/>
      <c r="H28" s="714"/>
      <c r="I28" s="714"/>
      <c r="J28" s="714">
        <v>3442</v>
      </c>
      <c r="K28" s="715">
        <v>10</v>
      </c>
    </row>
    <row r="29" spans="1:13" ht="15" customHeight="1" x14ac:dyDescent="0.2">
      <c r="A29" s="711" t="s">
        <v>768</v>
      </c>
      <c r="B29" s="665"/>
      <c r="C29" s="712"/>
      <c r="D29" s="665"/>
      <c r="E29" s="713">
        <v>15989714</v>
      </c>
      <c r="F29" s="663"/>
      <c r="G29" s="714">
        <v>12701483</v>
      </c>
      <c r="H29" s="714"/>
      <c r="I29" s="714"/>
      <c r="J29" s="714"/>
      <c r="K29" s="715"/>
    </row>
    <row r="30" spans="1:13" ht="15" customHeight="1" x14ac:dyDescent="0.2">
      <c r="A30" s="711" t="s">
        <v>769</v>
      </c>
      <c r="B30" s="665"/>
      <c r="C30" s="712"/>
      <c r="D30" s="665"/>
      <c r="E30" s="713">
        <v>16475137</v>
      </c>
      <c r="F30" s="663"/>
      <c r="G30" s="714"/>
      <c r="H30" s="714"/>
      <c r="I30" s="714"/>
      <c r="J30" s="714">
        <v>4273</v>
      </c>
      <c r="K30" s="715">
        <v>37299</v>
      </c>
    </row>
    <row r="31" spans="1:13" ht="15" customHeight="1" x14ac:dyDescent="0.2">
      <c r="A31" s="711" t="s">
        <v>770</v>
      </c>
      <c r="B31" s="665"/>
      <c r="C31" s="712">
        <v>143281</v>
      </c>
      <c r="D31" s="665"/>
      <c r="E31" s="713">
        <v>7314111</v>
      </c>
      <c r="F31" s="663">
        <v>12211990</v>
      </c>
      <c r="G31" s="714">
        <v>458659</v>
      </c>
      <c r="H31" s="714"/>
      <c r="I31" s="714"/>
      <c r="J31" s="714"/>
      <c r="K31" s="715">
        <v>10586891</v>
      </c>
    </row>
    <row r="32" spans="1:13" ht="15" customHeight="1" x14ac:dyDescent="0.2">
      <c r="A32" s="711" t="s">
        <v>771</v>
      </c>
      <c r="B32" s="665"/>
      <c r="C32" s="712"/>
      <c r="D32" s="665"/>
      <c r="E32" s="713">
        <v>12281748</v>
      </c>
      <c r="F32" s="663"/>
      <c r="G32" s="714">
        <v>67518</v>
      </c>
      <c r="H32" s="714"/>
      <c r="I32" s="714"/>
      <c r="J32" s="714"/>
      <c r="K32" s="715">
        <v>30371</v>
      </c>
    </row>
    <row r="33" spans="1:11" ht="15" customHeight="1" x14ac:dyDescent="0.2">
      <c r="A33" s="711" t="s">
        <v>772</v>
      </c>
      <c r="B33" s="665"/>
      <c r="C33" s="712"/>
      <c r="D33" s="665"/>
      <c r="E33" s="713">
        <v>34246</v>
      </c>
      <c r="F33" s="663"/>
      <c r="G33" s="714">
        <v>37345</v>
      </c>
      <c r="H33" s="714"/>
      <c r="I33" s="714"/>
      <c r="J33" s="714"/>
      <c r="K33" s="715"/>
    </row>
    <row r="34" spans="1:11" ht="15" customHeight="1" x14ac:dyDescent="0.2">
      <c r="A34" s="711" t="s">
        <v>773</v>
      </c>
      <c r="B34" s="665"/>
      <c r="C34" s="712"/>
      <c r="D34" s="665"/>
      <c r="E34" s="713">
        <v>501250</v>
      </c>
      <c r="F34" s="663"/>
      <c r="G34" s="714"/>
      <c r="H34" s="714"/>
      <c r="I34" s="714"/>
      <c r="J34" s="714"/>
      <c r="K34" s="715">
        <v>5738</v>
      </c>
    </row>
    <row r="35" spans="1:11" ht="15.75" customHeight="1" x14ac:dyDescent="0.2">
      <c r="A35" s="711" t="s">
        <v>776</v>
      </c>
      <c r="B35" s="665"/>
      <c r="C35" s="665"/>
      <c r="D35" s="665"/>
      <c r="E35" s="713">
        <v>38549</v>
      </c>
      <c r="F35" s="663"/>
      <c r="G35" s="714">
        <v>295476</v>
      </c>
      <c r="H35" s="714"/>
      <c r="I35" s="714"/>
      <c r="J35" s="714"/>
      <c r="K35" s="715"/>
    </row>
    <row r="36" spans="1:11" ht="12.75" customHeight="1" x14ac:dyDescent="0.2">
      <c r="A36" s="711" t="s">
        <v>777</v>
      </c>
      <c r="B36" s="665"/>
      <c r="C36" s="665"/>
      <c r="D36" s="665"/>
      <c r="E36" s="713">
        <v>259326</v>
      </c>
      <c r="F36" s="663"/>
      <c r="G36" s="714">
        <v>164174</v>
      </c>
      <c r="H36" s="714"/>
      <c r="I36" s="714"/>
      <c r="J36" s="714"/>
      <c r="K36" s="715"/>
    </row>
    <row r="37" spans="1:11" ht="12.75" customHeight="1" x14ac:dyDescent="0.2">
      <c r="A37" s="711" t="s">
        <v>778</v>
      </c>
      <c r="B37" s="665"/>
      <c r="C37" s="665"/>
      <c r="D37" s="665"/>
      <c r="E37" s="713">
        <v>6480</v>
      </c>
      <c r="F37" s="663"/>
      <c r="G37" s="714">
        <v>21771</v>
      </c>
      <c r="H37" s="714"/>
      <c r="I37" s="714"/>
      <c r="J37" s="714"/>
      <c r="K37" s="715"/>
    </row>
    <row r="38" spans="1:11" ht="12.75" customHeight="1" x14ac:dyDescent="0.2">
      <c r="A38" s="711" t="s">
        <v>779</v>
      </c>
      <c r="B38" s="665"/>
      <c r="C38" s="665"/>
      <c r="D38" s="665"/>
      <c r="E38" s="713">
        <v>266717</v>
      </c>
      <c r="F38" s="663"/>
      <c r="G38" s="714">
        <v>178601</v>
      </c>
      <c r="H38" s="714"/>
      <c r="I38" s="714"/>
      <c r="J38" s="714"/>
      <c r="K38" s="715"/>
    </row>
    <row r="39" spans="1:11" ht="12.75" customHeight="1" x14ac:dyDescent="0.2">
      <c r="A39" s="711" t="s">
        <v>780</v>
      </c>
      <c r="B39" s="665"/>
      <c r="C39" s="665"/>
      <c r="D39" s="665"/>
      <c r="E39" s="713">
        <v>814689</v>
      </c>
      <c r="F39" s="663"/>
      <c r="G39" s="714"/>
      <c r="H39" s="714"/>
      <c r="I39" s="714"/>
      <c r="J39" s="714"/>
      <c r="K39" s="715"/>
    </row>
    <row r="40" spans="1:11" ht="12.75" customHeight="1" x14ac:dyDescent="0.2">
      <c r="A40" s="711" t="s">
        <v>781</v>
      </c>
      <c r="B40" s="665"/>
      <c r="C40" s="665"/>
      <c r="D40" s="665"/>
      <c r="E40" s="713">
        <v>387902</v>
      </c>
      <c r="F40" s="663"/>
      <c r="G40" s="714"/>
      <c r="H40" s="714"/>
      <c r="I40" s="714"/>
      <c r="J40" s="714"/>
      <c r="K40" s="715"/>
    </row>
    <row r="41" spans="1:11" ht="12.75" customHeight="1" x14ac:dyDescent="0.2">
      <c r="A41" s="711" t="s">
        <v>994</v>
      </c>
      <c r="B41" s="665"/>
      <c r="C41" s="665"/>
      <c r="D41" s="665">
        <v>700000</v>
      </c>
      <c r="E41" s="713"/>
      <c r="F41" s="663"/>
      <c r="G41" s="714"/>
      <c r="H41" s="714"/>
      <c r="I41" s="714"/>
      <c r="J41" s="714"/>
      <c r="K41" s="715"/>
    </row>
    <row r="42" spans="1:11" ht="12.75" customHeight="1" x14ac:dyDescent="0.2">
      <c r="A42" s="711" t="s">
        <v>789</v>
      </c>
      <c r="B42" s="665"/>
      <c r="C42" s="665"/>
      <c r="D42" s="665"/>
      <c r="E42" s="713">
        <v>463439</v>
      </c>
      <c r="F42" s="663"/>
      <c r="G42" s="714"/>
      <c r="H42" s="714"/>
      <c r="I42" s="714"/>
      <c r="J42" s="714"/>
      <c r="K42" s="715"/>
    </row>
    <row r="43" spans="1:11" ht="12.75" customHeight="1" x14ac:dyDescent="0.2">
      <c r="A43" s="711" t="s">
        <v>988</v>
      </c>
      <c r="B43" s="665"/>
      <c r="C43" s="665"/>
      <c r="D43" s="665"/>
      <c r="E43" s="713">
        <v>334114</v>
      </c>
      <c r="F43" s="663"/>
      <c r="G43" s="714"/>
      <c r="H43" s="714"/>
      <c r="I43" s="714"/>
      <c r="J43" s="714"/>
      <c r="K43" s="715"/>
    </row>
    <row r="44" spans="1:11" ht="12.75" customHeight="1" x14ac:dyDescent="0.2">
      <c r="A44" s="711" t="s">
        <v>791</v>
      </c>
      <c r="B44" s="665"/>
      <c r="C44" s="665"/>
      <c r="D44" s="665"/>
      <c r="E44" s="713">
        <v>435896</v>
      </c>
      <c r="F44" s="663"/>
      <c r="G44" s="714">
        <v>30104</v>
      </c>
      <c r="H44" s="714"/>
      <c r="I44" s="714"/>
      <c r="J44" s="714"/>
      <c r="K44" s="715">
        <v>14507</v>
      </c>
    </row>
    <row r="45" spans="1:11" ht="12.75" customHeight="1" x14ac:dyDescent="0.2">
      <c r="A45" s="711" t="s">
        <v>995</v>
      </c>
      <c r="B45" s="665"/>
      <c r="C45" s="665"/>
      <c r="D45" s="665"/>
      <c r="E45" s="713">
        <v>2023560</v>
      </c>
      <c r="F45" s="663"/>
      <c r="G45" s="714"/>
      <c r="H45" s="714"/>
      <c r="I45" s="714"/>
      <c r="J45" s="714"/>
      <c r="K45" s="715">
        <v>6</v>
      </c>
    </row>
    <row r="46" spans="1:11" ht="12.75" customHeight="1" x14ac:dyDescent="0.2">
      <c r="A46" s="711" t="s">
        <v>794</v>
      </c>
      <c r="B46" s="665"/>
      <c r="C46" s="665"/>
      <c r="D46" s="663"/>
      <c r="E46" s="713">
        <v>3787482</v>
      </c>
      <c r="F46" s="663"/>
      <c r="G46" s="714"/>
      <c r="H46" s="714"/>
      <c r="I46" s="714"/>
      <c r="J46" s="714">
        <v>1</v>
      </c>
      <c r="K46" s="715">
        <v>1342722</v>
      </c>
    </row>
    <row r="47" spans="1:11" ht="12.75" customHeight="1" x14ac:dyDescent="0.2">
      <c r="A47" s="711" t="s">
        <v>795</v>
      </c>
      <c r="B47" s="665"/>
      <c r="C47" s="665">
        <v>1221659</v>
      </c>
      <c r="D47" s="665"/>
      <c r="E47" s="713">
        <v>2392091</v>
      </c>
      <c r="F47" s="663"/>
      <c r="G47" s="714"/>
      <c r="H47" s="714"/>
      <c r="I47" s="714"/>
      <c r="J47" s="714"/>
      <c r="K47" s="715">
        <v>5219105</v>
      </c>
    </row>
    <row r="48" spans="1:11" ht="12.75" customHeight="1" x14ac:dyDescent="0.2">
      <c r="A48" s="711" t="s">
        <v>996</v>
      </c>
      <c r="B48" s="665"/>
      <c r="C48" s="665"/>
      <c r="D48" s="663"/>
      <c r="E48" s="713">
        <v>2828692</v>
      </c>
      <c r="F48" s="663"/>
      <c r="G48" s="714"/>
      <c r="H48" s="714"/>
      <c r="I48" s="714"/>
      <c r="J48" s="714"/>
      <c r="K48" s="715"/>
    </row>
    <row r="49" spans="1:11" ht="12.75" customHeight="1" x14ac:dyDescent="0.2">
      <c r="A49" s="711" t="s">
        <v>797</v>
      </c>
      <c r="B49" s="665"/>
      <c r="C49" s="665"/>
      <c r="D49" s="663"/>
      <c r="E49" s="713">
        <v>3749803</v>
      </c>
      <c r="F49" s="663"/>
      <c r="G49" s="714"/>
      <c r="H49" s="714"/>
      <c r="I49" s="714"/>
      <c r="J49" s="714"/>
      <c r="K49" s="715"/>
    </row>
    <row r="50" spans="1:11" ht="12.75" customHeight="1" x14ac:dyDescent="0.2">
      <c r="A50" s="711" t="s">
        <v>798</v>
      </c>
      <c r="B50" s="665"/>
      <c r="C50" s="665"/>
      <c r="D50" s="663"/>
      <c r="E50" s="713">
        <v>757768</v>
      </c>
      <c r="F50" s="663">
        <v>9224347</v>
      </c>
      <c r="G50" s="714">
        <v>6340512</v>
      </c>
      <c r="H50" s="714"/>
      <c r="I50" s="714"/>
      <c r="J50" s="714"/>
      <c r="K50" s="715">
        <v>2078923</v>
      </c>
    </row>
    <row r="51" spans="1:11" ht="12.75" customHeight="1" x14ac:dyDescent="0.2">
      <c r="A51" s="711" t="s">
        <v>799</v>
      </c>
      <c r="B51" s="665"/>
      <c r="C51" s="665"/>
      <c r="D51" s="663">
        <v>46247</v>
      </c>
      <c r="E51" s="713">
        <v>137672</v>
      </c>
      <c r="F51" s="663"/>
      <c r="G51" s="714">
        <v>6634</v>
      </c>
      <c r="H51" s="714"/>
      <c r="I51" s="714"/>
      <c r="J51" s="714"/>
      <c r="K51" s="715"/>
    </row>
    <row r="52" spans="1:11" ht="12.75" customHeight="1" x14ac:dyDescent="0.2">
      <c r="A52" s="711" t="s">
        <v>800</v>
      </c>
      <c r="B52" s="665"/>
      <c r="C52" s="665">
        <v>73200</v>
      </c>
      <c r="D52" s="663"/>
      <c r="E52" s="713"/>
      <c r="F52" s="663"/>
      <c r="G52" s="714"/>
      <c r="H52" s="714"/>
      <c r="I52" s="714"/>
      <c r="J52" s="714">
        <v>1016</v>
      </c>
      <c r="K52" s="715">
        <v>60900</v>
      </c>
    </row>
    <row r="53" spans="1:11" ht="12.75" customHeight="1" x14ac:dyDescent="0.2">
      <c r="A53" s="711" t="s">
        <v>804</v>
      </c>
      <c r="B53" s="665"/>
      <c r="C53" s="712"/>
      <c r="D53" s="712"/>
      <c r="E53" s="712"/>
      <c r="F53" s="712"/>
      <c r="G53" s="714"/>
      <c r="H53" s="714"/>
      <c r="I53" s="714"/>
      <c r="J53" s="714"/>
      <c r="K53" s="715">
        <v>29935</v>
      </c>
    </row>
    <row r="54" spans="1:11" ht="12.75" customHeight="1" x14ac:dyDescent="0.2">
      <c r="A54" s="711" t="s">
        <v>805</v>
      </c>
      <c r="B54" s="665"/>
      <c r="C54" s="712"/>
      <c r="D54" s="712"/>
      <c r="E54" s="712"/>
      <c r="F54" s="712"/>
      <c r="G54" s="714"/>
      <c r="H54" s="714"/>
      <c r="I54" s="714"/>
      <c r="J54" s="714"/>
      <c r="K54" s="715">
        <v>155216</v>
      </c>
    </row>
    <row r="55" spans="1:11" ht="12.75" customHeight="1" x14ac:dyDescent="0.2">
      <c r="A55" s="711" t="s">
        <v>806</v>
      </c>
      <c r="B55" s="665">
        <v>17995</v>
      </c>
      <c r="C55" s="712">
        <v>31385</v>
      </c>
      <c r="D55" s="712"/>
      <c r="E55" s="712">
        <v>73853938</v>
      </c>
      <c r="F55" s="712"/>
      <c r="G55" s="714">
        <v>399355</v>
      </c>
      <c r="H55" s="714"/>
      <c r="I55" s="714"/>
      <c r="J55" s="714">
        <v>237290</v>
      </c>
      <c r="K55" s="715"/>
    </row>
    <row r="56" spans="1:11" ht="12.75" customHeight="1" x14ac:dyDescent="0.2">
      <c r="A56" s="711" t="s">
        <v>807</v>
      </c>
      <c r="B56" s="665"/>
      <c r="C56" s="712"/>
      <c r="D56" s="712">
        <v>30000</v>
      </c>
      <c r="E56" s="712">
        <v>4845453</v>
      </c>
      <c r="F56" s="712"/>
      <c r="G56" s="714">
        <v>5297550</v>
      </c>
      <c r="H56" s="714"/>
      <c r="I56" s="714"/>
      <c r="J56" s="714">
        <v>20574</v>
      </c>
      <c r="K56" s="715">
        <v>16427</v>
      </c>
    </row>
    <row r="57" spans="1:11" ht="12.75" customHeight="1" x14ac:dyDescent="0.2">
      <c r="A57" s="711" t="s">
        <v>809</v>
      </c>
      <c r="B57" s="665">
        <v>22058757</v>
      </c>
      <c r="C57" s="712">
        <v>25363788</v>
      </c>
      <c r="D57" s="712">
        <v>6486764</v>
      </c>
      <c r="E57" s="712"/>
      <c r="F57" s="712">
        <v>11642637</v>
      </c>
      <c r="G57" s="714">
        <v>196020</v>
      </c>
      <c r="H57" s="714"/>
      <c r="I57" s="714"/>
      <c r="J57" s="714"/>
      <c r="K57" s="715"/>
    </row>
    <row r="58" spans="1:11" ht="12.75" customHeight="1" x14ac:dyDescent="0.2">
      <c r="A58" s="711" t="s">
        <v>810</v>
      </c>
      <c r="B58" s="665"/>
      <c r="C58" s="712">
        <v>126195</v>
      </c>
      <c r="D58" s="712"/>
      <c r="E58" s="712"/>
      <c r="F58" s="712"/>
      <c r="G58" s="714"/>
      <c r="H58" s="714"/>
      <c r="I58" s="714"/>
      <c r="J58" s="714"/>
      <c r="K58" s="715"/>
    </row>
    <row r="59" spans="1:11" ht="12.75" customHeight="1" x14ac:dyDescent="0.2">
      <c r="A59" s="711" t="s">
        <v>811</v>
      </c>
      <c r="B59" s="665">
        <v>4646332</v>
      </c>
      <c r="C59" s="712">
        <v>48937002</v>
      </c>
      <c r="D59" s="712"/>
      <c r="E59" s="712"/>
      <c r="F59" s="712"/>
      <c r="G59" s="714">
        <v>3173131</v>
      </c>
      <c r="H59" s="714"/>
      <c r="I59" s="714"/>
      <c r="J59" s="714">
        <v>17109</v>
      </c>
      <c r="K59" s="715"/>
    </row>
    <row r="60" spans="1:11" ht="12.75" customHeight="1" x14ac:dyDescent="0.2">
      <c r="A60" s="711" t="s">
        <v>813</v>
      </c>
      <c r="B60" s="712"/>
      <c r="C60" s="712">
        <v>1089168</v>
      </c>
      <c r="D60" s="712"/>
      <c r="E60" s="712"/>
      <c r="F60" s="712"/>
      <c r="G60" s="714"/>
      <c r="H60" s="714"/>
      <c r="I60" s="714"/>
      <c r="J60" s="714"/>
      <c r="K60" s="715">
        <v>4</v>
      </c>
    </row>
    <row r="61" spans="1:11" ht="15.75" customHeight="1" x14ac:dyDescent="0.2">
      <c r="A61" s="711" t="s">
        <v>814</v>
      </c>
      <c r="B61" s="712">
        <v>299467</v>
      </c>
      <c r="C61" s="712">
        <v>3336315</v>
      </c>
      <c r="D61" s="712">
        <v>4780</v>
      </c>
      <c r="E61" s="712">
        <v>10127180</v>
      </c>
      <c r="F61" s="712">
        <v>81943622</v>
      </c>
      <c r="G61" s="714">
        <v>187614</v>
      </c>
      <c r="H61" s="714"/>
      <c r="I61" s="714"/>
      <c r="J61" s="714">
        <v>11986</v>
      </c>
      <c r="K61" s="715"/>
    </row>
    <row r="62" spans="1:11" ht="15.75" customHeight="1" x14ac:dyDescent="0.2">
      <c r="A62" s="711" t="s">
        <v>815</v>
      </c>
      <c r="B62" s="712">
        <v>134617</v>
      </c>
      <c r="C62" s="712">
        <v>5892682</v>
      </c>
      <c r="D62" s="712">
        <v>1119900</v>
      </c>
      <c r="E62" s="712"/>
      <c r="F62" s="712"/>
      <c r="G62" s="714"/>
      <c r="H62" s="714"/>
      <c r="I62" s="714">
        <v>2767802</v>
      </c>
      <c r="J62" s="714">
        <v>154305</v>
      </c>
      <c r="K62" s="715">
        <v>568011</v>
      </c>
    </row>
    <row r="63" spans="1:11" ht="15.75" customHeight="1" x14ac:dyDescent="0.2">
      <c r="A63" s="711" t="s">
        <v>817</v>
      </c>
      <c r="B63" s="712">
        <v>411324</v>
      </c>
      <c r="C63" s="712"/>
      <c r="D63" s="712"/>
      <c r="E63" s="712"/>
      <c r="F63" s="712"/>
      <c r="G63" s="714"/>
      <c r="H63" s="714"/>
      <c r="I63" s="714"/>
      <c r="J63" s="714"/>
      <c r="K63" s="715"/>
    </row>
    <row r="64" spans="1:11" ht="15.75" customHeight="1" x14ac:dyDescent="0.2">
      <c r="A64" s="711" t="s">
        <v>819</v>
      </c>
      <c r="B64" s="712">
        <v>19701805</v>
      </c>
      <c r="C64" s="712">
        <v>30323248</v>
      </c>
      <c r="D64" s="712"/>
      <c r="E64" s="712">
        <v>9670687</v>
      </c>
      <c r="F64" s="712">
        <v>40426252</v>
      </c>
      <c r="G64" s="714">
        <v>4569433</v>
      </c>
      <c r="H64" s="714"/>
      <c r="I64" s="714">
        <v>84438220</v>
      </c>
      <c r="J64" s="714"/>
      <c r="K64" s="715"/>
    </row>
    <row r="65" spans="1:11" ht="15.75" customHeight="1" x14ac:dyDescent="0.2">
      <c r="A65" s="711" t="s">
        <v>821</v>
      </c>
      <c r="B65" s="712"/>
      <c r="C65" s="712"/>
      <c r="D65" s="712">
        <v>150329</v>
      </c>
      <c r="E65" s="712"/>
      <c r="F65" s="712"/>
      <c r="G65" s="714"/>
      <c r="H65" s="714"/>
      <c r="I65" s="714"/>
      <c r="J65" s="714"/>
      <c r="K65" s="715"/>
    </row>
    <row r="66" spans="1:11" ht="15.75" customHeight="1" x14ac:dyDescent="0.2">
      <c r="A66" s="711" t="s">
        <v>822</v>
      </c>
      <c r="B66" s="712"/>
      <c r="C66" s="712">
        <v>8471180</v>
      </c>
      <c r="D66" s="712"/>
      <c r="E66" s="712"/>
      <c r="F66" s="712"/>
      <c r="G66" s="714"/>
      <c r="H66" s="714"/>
      <c r="I66" s="714"/>
      <c r="J66" s="714">
        <v>640</v>
      </c>
      <c r="K66" s="715"/>
    </row>
    <row r="67" spans="1:11" ht="15.75" customHeight="1" x14ac:dyDescent="0.2">
      <c r="A67" s="711" t="s">
        <v>823</v>
      </c>
      <c r="B67" s="712">
        <v>19819460</v>
      </c>
      <c r="C67" s="712">
        <v>13129084</v>
      </c>
      <c r="D67" s="712">
        <v>16277008</v>
      </c>
      <c r="E67" s="712"/>
      <c r="F67" s="712">
        <v>82353577</v>
      </c>
      <c r="G67" s="714">
        <v>103400</v>
      </c>
      <c r="H67" s="714"/>
      <c r="I67" s="714">
        <v>2836884</v>
      </c>
      <c r="J67" s="714">
        <v>1199423</v>
      </c>
      <c r="K67" s="715"/>
    </row>
    <row r="68" spans="1:11" ht="15.75" customHeight="1" x14ac:dyDescent="0.2">
      <c r="A68" s="711" t="s">
        <v>824</v>
      </c>
      <c r="B68" s="712">
        <v>26023</v>
      </c>
      <c r="C68" s="712">
        <v>1706442</v>
      </c>
      <c r="D68" s="712"/>
      <c r="E68" s="712"/>
      <c r="F68" s="712"/>
      <c r="G68" s="714"/>
      <c r="H68" s="714"/>
      <c r="I68" s="714"/>
      <c r="J68" s="714"/>
      <c r="K68" s="715"/>
    </row>
    <row r="69" spans="1:11" ht="15.75" customHeight="1" x14ac:dyDescent="0.2">
      <c r="A69" s="711" t="s">
        <v>825</v>
      </c>
      <c r="B69" s="712">
        <v>9492925</v>
      </c>
      <c r="C69" s="712">
        <v>11215088</v>
      </c>
      <c r="D69" s="712">
        <v>9457563</v>
      </c>
      <c r="E69" s="712">
        <v>22316</v>
      </c>
      <c r="F69" s="712"/>
      <c r="G69" s="714">
        <v>447515</v>
      </c>
      <c r="H69" s="714"/>
      <c r="I69" s="714"/>
      <c r="J69" s="714">
        <v>8971</v>
      </c>
      <c r="K69" s="715">
        <v>12065</v>
      </c>
    </row>
    <row r="70" spans="1:11" ht="15.75" customHeight="1" x14ac:dyDescent="0.2">
      <c r="A70" s="711" t="s">
        <v>826</v>
      </c>
      <c r="B70" s="712"/>
      <c r="C70" s="712">
        <v>243443</v>
      </c>
      <c r="D70" s="712">
        <v>2561298</v>
      </c>
      <c r="E70" s="712"/>
      <c r="F70" s="712"/>
      <c r="G70" s="714"/>
      <c r="H70" s="714"/>
      <c r="I70" s="714">
        <v>17607926</v>
      </c>
      <c r="J70" s="714"/>
      <c r="K70" s="715"/>
    </row>
    <row r="71" spans="1:11" ht="15.75" customHeight="1" x14ac:dyDescent="0.2">
      <c r="A71" s="711" t="s">
        <v>827</v>
      </c>
      <c r="B71" s="712"/>
      <c r="C71" s="712">
        <v>1701266</v>
      </c>
      <c r="D71" s="712"/>
      <c r="E71" s="712"/>
      <c r="F71" s="712"/>
      <c r="G71" s="714"/>
      <c r="H71" s="714"/>
      <c r="I71" s="714"/>
      <c r="J71" s="714"/>
      <c r="K71" s="715"/>
    </row>
    <row r="72" spans="1:11" ht="15.75" customHeight="1" x14ac:dyDescent="0.2">
      <c r="A72" s="711" t="s">
        <v>830</v>
      </c>
      <c r="B72" s="712"/>
      <c r="C72" s="712"/>
      <c r="D72" s="712"/>
      <c r="E72" s="712">
        <v>38636</v>
      </c>
      <c r="F72" s="712"/>
      <c r="G72" s="714"/>
      <c r="H72" s="714"/>
      <c r="I72" s="714"/>
      <c r="J72" s="714"/>
      <c r="K72" s="715"/>
    </row>
    <row r="73" spans="1:11" ht="15.75" customHeight="1" x14ac:dyDescent="0.2">
      <c r="A73" s="711" t="s">
        <v>831</v>
      </c>
      <c r="B73" s="712"/>
      <c r="C73" s="712"/>
      <c r="D73" s="712"/>
      <c r="E73" s="712">
        <v>2716706</v>
      </c>
      <c r="F73" s="712"/>
      <c r="G73" s="714">
        <v>37414</v>
      </c>
      <c r="H73" s="714"/>
      <c r="I73" s="714"/>
      <c r="J73" s="714"/>
      <c r="K73" s="715"/>
    </row>
    <row r="74" spans="1:11" ht="15.75" customHeight="1" x14ac:dyDescent="0.2">
      <c r="A74" s="711" t="s">
        <v>832</v>
      </c>
      <c r="B74" s="712">
        <v>31320</v>
      </c>
      <c r="C74" s="712">
        <v>4206867</v>
      </c>
      <c r="D74" s="712">
        <v>2279307</v>
      </c>
      <c r="E74" s="712"/>
      <c r="F74" s="712"/>
      <c r="G74" s="714"/>
      <c r="H74" s="714"/>
      <c r="I74" s="714">
        <v>3622525</v>
      </c>
      <c r="J74" s="714"/>
      <c r="K74" s="715"/>
    </row>
    <row r="75" spans="1:11" ht="15.75" customHeight="1" x14ac:dyDescent="0.2">
      <c r="A75" s="711" t="s">
        <v>833</v>
      </c>
      <c r="B75" s="712">
        <v>62586</v>
      </c>
      <c r="C75" s="712">
        <v>2327613</v>
      </c>
      <c r="D75" s="712"/>
      <c r="E75" s="712">
        <v>792554</v>
      </c>
      <c r="F75" s="712"/>
      <c r="G75" s="714">
        <v>181145</v>
      </c>
      <c r="H75" s="714"/>
      <c r="I75" s="714"/>
      <c r="J75" s="714">
        <v>3214</v>
      </c>
      <c r="K75" s="715"/>
    </row>
    <row r="76" spans="1:11" ht="15.75" customHeight="1" x14ac:dyDescent="0.2">
      <c r="A76" s="711" t="s">
        <v>835</v>
      </c>
      <c r="B76" s="712">
        <v>1171438</v>
      </c>
      <c r="C76" s="712">
        <v>466714</v>
      </c>
      <c r="D76" s="712">
        <v>219000</v>
      </c>
      <c r="E76" s="712"/>
      <c r="F76" s="712"/>
      <c r="G76" s="714"/>
      <c r="H76" s="714"/>
      <c r="I76" s="714"/>
      <c r="J76" s="714"/>
      <c r="K76" s="715"/>
    </row>
    <row r="77" spans="1:11" x14ac:dyDescent="0.2">
      <c r="A77" s="711" t="s">
        <v>836</v>
      </c>
      <c r="B77" s="712"/>
      <c r="C77" s="712">
        <v>459916</v>
      </c>
      <c r="D77" s="712"/>
      <c r="E77" s="712"/>
      <c r="F77" s="712"/>
      <c r="G77" s="714"/>
      <c r="H77" s="714"/>
      <c r="I77" s="714"/>
      <c r="J77" s="714"/>
      <c r="K77" s="715"/>
    </row>
    <row r="78" spans="1:11" x14ac:dyDescent="0.2">
      <c r="A78" s="711" t="s">
        <v>838</v>
      </c>
      <c r="B78" s="712"/>
      <c r="C78" s="712">
        <v>22041</v>
      </c>
      <c r="D78" s="712">
        <v>1374</v>
      </c>
      <c r="E78" s="712"/>
      <c r="F78" s="712"/>
      <c r="G78" s="714"/>
      <c r="H78" s="714"/>
      <c r="I78" s="714"/>
      <c r="J78" s="714">
        <v>514</v>
      </c>
      <c r="K78" s="715"/>
    </row>
    <row r="79" spans="1:11" x14ac:dyDescent="0.2">
      <c r="A79" s="711" t="s">
        <v>839</v>
      </c>
      <c r="B79" s="712">
        <v>444356</v>
      </c>
      <c r="C79" s="712"/>
      <c r="D79" s="712"/>
      <c r="E79" s="712"/>
      <c r="F79" s="712"/>
      <c r="G79" s="714"/>
      <c r="H79" s="714"/>
      <c r="I79" s="714"/>
      <c r="J79" s="714"/>
      <c r="K79" s="715"/>
    </row>
    <row r="80" spans="1:11" x14ac:dyDescent="0.2">
      <c r="A80" s="711" t="s">
        <v>843</v>
      </c>
      <c r="B80" s="712"/>
      <c r="C80" s="712">
        <v>455810</v>
      </c>
      <c r="D80" s="712"/>
      <c r="E80" s="712"/>
      <c r="F80" s="712"/>
      <c r="G80" s="714"/>
      <c r="H80" s="714"/>
      <c r="I80" s="714"/>
      <c r="J80" s="714"/>
      <c r="K80" s="715"/>
    </row>
    <row r="81" spans="1:11" x14ac:dyDescent="0.2">
      <c r="A81" s="711" t="s">
        <v>844</v>
      </c>
      <c r="B81" s="712"/>
      <c r="C81" s="712">
        <v>264688</v>
      </c>
      <c r="D81" s="712"/>
      <c r="E81" s="712"/>
      <c r="F81" s="712"/>
      <c r="G81" s="714"/>
      <c r="H81" s="714"/>
      <c r="I81" s="714"/>
      <c r="J81" s="714"/>
      <c r="K81" s="715"/>
    </row>
    <row r="82" spans="1:11" x14ac:dyDescent="0.2">
      <c r="A82" s="711" t="s">
        <v>848</v>
      </c>
      <c r="B82" s="712"/>
      <c r="C82" s="712">
        <v>132113</v>
      </c>
      <c r="D82" s="712"/>
      <c r="E82" s="712">
        <v>1190099</v>
      </c>
      <c r="F82" s="712"/>
      <c r="G82" s="714">
        <v>7500</v>
      </c>
      <c r="H82" s="714"/>
      <c r="I82" s="714"/>
      <c r="J82" s="714"/>
      <c r="K82" s="715"/>
    </row>
    <row r="83" spans="1:11" x14ac:dyDescent="0.2">
      <c r="A83" s="711" t="s">
        <v>849</v>
      </c>
      <c r="B83" s="712">
        <v>310117</v>
      </c>
      <c r="C83" s="712"/>
      <c r="D83" s="712"/>
      <c r="E83" s="712"/>
      <c r="F83" s="712"/>
      <c r="G83" s="714"/>
      <c r="H83" s="714"/>
      <c r="I83" s="714"/>
      <c r="J83" s="714"/>
      <c r="K83" s="715"/>
    </row>
    <row r="84" spans="1:11" x14ac:dyDescent="0.2">
      <c r="A84" s="711" t="s">
        <v>850</v>
      </c>
      <c r="B84" s="712">
        <v>28890</v>
      </c>
      <c r="C84" s="712">
        <v>570243</v>
      </c>
      <c r="D84" s="712">
        <v>3400</v>
      </c>
      <c r="E84" s="712"/>
      <c r="F84" s="712"/>
      <c r="G84" s="714">
        <v>15725</v>
      </c>
      <c r="H84" s="714"/>
      <c r="I84" s="714"/>
      <c r="J84" s="714"/>
      <c r="K84" s="715"/>
    </row>
    <row r="85" spans="1:11" x14ac:dyDescent="0.2">
      <c r="A85" s="711" t="s">
        <v>852</v>
      </c>
      <c r="B85" s="712"/>
      <c r="C85" s="712"/>
      <c r="D85" s="712"/>
      <c r="E85" s="712">
        <v>86432</v>
      </c>
      <c r="F85" s="712"/>
      <c r="G85" s="714"/>
      <c r="H85" s="714"/>
      <c r="I85" s="714"/>
      <c r="J85" s="714"/>
      <c r="K85" s="715"/>
    </row>
    <row r="86" spans="1:11" x14ac:dyDescent="0.2">
      <c r="A86" s="711" t="s">
        <v>853</v>
      </c>
      <c r="B86" s="712">
        <v>31666</v>
      </c>
      <c r="C86" s="712">
        <v>797554</v>
      </c>
      <c r="D86" s="712">
        <v>189555837</v>
      </c>
      <c r="E86" s="712"/>
      <c r="F86" s="712"/>
      <c r="G86" s="714">
        <v>47962</v>
      </c>
      <c r="H86" s="714"/>
      <c r="I86" s="714"/>
      <c r="J86" s="714">
        <v>1595</v>
      </c>
      <c r="K86" s="715"/>
    </row>
    <row r="87" spans="1:11" x14ac:dyDescent="0.2">
      <c r="A87" s="711" t="s">
        <v>854</v>
      </c>
      <c r="B87" s="712"/>
      <c r="C87" s="712"/>
      <c r="D87" s="712">
        <v>2576708</v>
      </c>
      <c r="E87" s="712"/>
      <c r="F87" s="712"/>
      <c r="G87" s="714">
        <v>67125</v>
      </c>
      <c r="H87" s="714"/>
      <c r="I87" s="714"/>
      <c r="J87" s="714"/>
      <c r="K87" s="715"/>
    </row>
    <row r="88" spans="1:11" x14ac:dyDescent="0.2">
      <c r="A88" s="711" t="s">
        <v>856</v>
      </c>
      <c r="B88" s="712"/>
      <c r="C88" s="712">
        <v>618883</v>
      </c>
      <c r="D88" s="712">
        <v>143713578</v>
      </c>
      <c r="E88" s="712"/>
      <c r="F88" s="712"/>
      <c r="G88" s="714">
        <v>41454</v>
      </c>
      <c r="H88" s="714"/>
      <c r="I88" s="714"/>
      <c r="J88" s="714">
        <v>8256</v>
      </c>
      <c r="K88" s="715"/>
    </row>
    <row r="89" spans="1:11" x14ac:dyDescent="0.2">
      <c r="A89" s="711" t="s">
        <v>857</v>
      </c>
      <c r="B89" s="712"/>
      <c r="C89" s="712"/>
      <c r="D89" s="712">
        <v>6569165</v>
      </c>
      <c r="E89" s="712"/>
      <c r="F89" s="712"/>
      <c r="G89" s="714"/>
      <c r="H89" s="714"/>
      <c r="I89" s="714"/>
      <c r="J89" s="714"/>
      <c r="K89" s="715"/>
    </row>
    <row r="90" spans="1:11" x14ac:dyDescent="0.2">
      <c r="A90" s="711" t="s">
        <v>859</v>
      </c>
      <c r="B90" s="712"/>
      <c r="C90" s="712">
        <v>703224</v>
      </c>
      <c r="D90" s="712">
        <v>11511757</v>
      </c>
      <c r="E90" s="712">
        <v>1230573</v>
      </c>
      <c r="F90" s="712"/>
      <c r="G90" s="714">
        <v>64521</v>
      </c>
      <c r="H90" s="714"/>
      <c r="I90" s="714"/>
      <c r="J90" s="714">
        <v>1098</v>
      </c>
      <c r="K90" s="715"/>
    </row>
    <row r="91" spans="1:11" x14ac:dyDescent="0.2">
      <c r="A91" s="711" t="s">
        <v>860</v>
      </c>
      <c r="B91" s="712"/>
      <c r="C91" s="712"/>
      <c r="D91" s="712">
        <v>19546387</v>
      </c>
      <c r="E91" s="712"/>
      <c r="F91" s="712"/>
      <c r="G91" s="714"/>
      <c r="H91" s="714"/>
      <c r="I91" s="714"/>
      <c r="J91" s="714"/>
      <c r="K91" s="715"/>
    </row>
    <row r="92" spans="1:11" x14ac:dyDescent="0.2">
      <c r="A92" s="711" t="s">
        <v>861</v>
      </c>
      <c r="B92" s="712"/>
      <c r="C92" s="712"/>
      <c r="D92" s="712">
        <v>18157308</v>
      </c>
      <c r="E92" s="712"/>
      <c r="F92" s="712"/>
      <c r="G92" s="714"/>
      <c r="H92" s="714"/>
      <c r="I92" s="714"/>
      <c r="J92" s="714"/>
      <c r="K92" s="715"/>
    </row>
    <row r="93" spans="1:11" x14ac:dyDescent="0.2">
      <c r="A93" s="711" t="s">
        <v>862</v>
      </c>
      <c r="B93" s="712"/>
      <c r="C93" s="712">
        <v>275875</v>
      </c>
      <c r="D93" s="712">
        <v>2751822</v>
      </c>
      <c r="E93" s="712"/>
      <c r="F93" s="712"/>
      <c r="G93" s="714">
        <v>46533</v>
      </c>
      <c r="H93" s="714"/>
      <c r="I93" s="714"/>
      <c r="J93" s="714"/>
      <c r="K93" s="715"/>
    </row>
    <row r="94" spans="1:11" x14ac:dyDescent="0.2">
      <c r="A94" s="711" t="s">
        <v>863</v>
      </c>
      <c r="B94" s="712"/>
      <c r="C94" s="712">
        <v>28978</v>
      </c>
      <c r="D94" s="712">
        <v>3998304</v>
      </c>
      <c r="E94" s="712"/>
      <c r="F94" s="712"/>
      <c r="G94" s="714"/>
      <c r="H94" s="714"/>
      <c r="I94" s="714"/>
      <c r="J94" s="714"/>
      <c r="K94" s="715"/>
    </row>
    <row r="95" spans="1:11" x14ac:dyDescent="0.2">
      <c r="A95" s="711" t="s">
        <v>864</v>
      </c>
      <c r="B95" s="712"/>
      <c r="C95" s="712">
        <v>7794</v>
      </c>
      <c r="D95" s="712">
        <v>10722094</v>
      </c>
      <c r="E95" s="712"/>
      <c r="F95" s="712"/>
      <c r="G95" s="714"/>
      <c r="H95" s="714"/>
      <c r="I95" s="714"/>
      <c r="J95" s="714"/>
      <c r="K95" s="715"/>
    </row>
    <row r="96" spans="1:11" x14ac:dyDescent="0.2">
      <c r="A96" s="711" t="s">
        <v>865</v>
      </c>
      <c r="B96" s="712"/>
      <c r="C96" s="712">
        <v>303688</v>
      </c>
      <c r="D96" s="712">
        <v>13098416</v>
      </c>
      <c r="E96" s="712"/>
      <c r="F96" s="712"/>
      <c r="G96" s="714"/>
      <c r="H96" s="714"/>
      <c r="I96" s="714"/>
      <c r="J96" s="714"/>
      <c r="K96" s="715"/>
    </row>
    <row r="97" spans="1:11" x14ac:dyDescent="0.2">
      <c r="A97" s="711" t="s">
        <v>866</v>
      </c>
      <c r="B97" s="712">
        <v>1886231</v>
      </c>
      <c r="C97" s="712">
        <v>935942</v>
      </c>
      <c r="D97" s="712">
        <v>8858758</v>
      </c>
      <c r="E97" s="712">
        <v>211844</v>
      </c>
      <c r="F97" s="712"/>
      <c r="G97" s="714"/>
      <c r="H97" s="714"/>
      <c r="I97" s="714"/>
      <c r="J97" s="714"/>
      <c r="K97" s="715">
        <v>1295210</v>
      </c>
    </row>
    <row r="98" spans="1:11" x14ac:dyDescent="0.2">
      <c r="A98" s="711" t="s">
        <v>997</v>
      </c>
      <c r="B98" s="712"/>
      <c r="C98" s="712"/>
      <c r="D98" s="712">
        <v>165000</v>
      </c>
      <c r="E98" s="712"/>
      <c r="F98" s="712"/>
      <c r="G98" s="714"/>
      <c r="H98" s="714"/>
      <c r="I98" s="714"/>
      <c r="J98" s="714"/>
      <c r="K98" s="715"/>
    </row>
    <row r="99" spans="1:11" x14ac:dyDescent="0.2">
      <c r="A99" s="711" t="s">
        <v>870</v>
      </c>
      <c r="B99" s="712">
        <v>107971</v>
      </c>
      <c r="C99" s="712"/>
      <c r="D99" s="712"/>
      <c r="E99" s="712"/>
      <c r="F99" s="712"/>
      <c r="G99" s="714"/>
      <c r="H99" s="714"/>
      <c r="I99" s="714"/>
      <c r="J99" s="714"/>
      <c r="K99" s="715"/>
    </row>
    <row r="100" spans="1:11" x14ac:dyDescent="0.2">
      <c r="A100" s="711" t="s">
        <v>871</v>
      </c>
      <c r="B100" s="712"/>
      <c r="C100" s="712"/>
      <c r="D100" s="712">
        <v>1471793</v>
      </c>
      <c r="E100" s="712"/>
      <c r="F100" s="712"/>
      <c r="G100" s="714"/>
      <c r="H100" s="714"/>
      <c r="I100" s="714"/>
      <c r="J100" s="714"/>
      <c r="K100" s="715"/>
    </row>
    <row r="101" spans="1:11" x14ac:dyDescent="0.2">
      <c r="A101" s="711" t="s">
        <v>874</v>
      </c>
      <c r="B101" s="712"/>
      <c r="C101" s="712"/>
      <c r="D101" s="712">
        <v>10368108</v>
      </c>
      <c r="E101" s="712"/>
      <c r="F101" s="712"/>
      <c r="G101" s="714"/>
      <c r="H101" s="714"/>
      <c r="I101" s="714"/>
      <c r="J101" s="714">
        <v>2441</v>
      </c>
      <c r="K101" s="715">
        <v>1726</v>
      </c>
    </row>
    <row r="102" spans="1:11" x14ac:dyDescent="0.2">
      <c r="A102" s="711" t="s">
        <v>876</v>
      </c>
      <c r="B102" s="712"/>
      <c r="C102" s="712"/>
      <c r="D102" s="712">
        <v>1727842</v>
      </c>
      <c r="E102" s="712"/>
      <c r="F102" s="712"/>
      <c r="G102" s="714"/>
      <c r="H102" s="714"/>
      <c r="I102" s="714"/>
      <c r="J102" s="714">
        <v>1019</v>
      </c>
      <c r="K102" s="715"/>
    </row>
    <row r="103" spans="1:11" x14ac:dyDescent="0.2">
      <c r="A103" s="711" t="s">
        <v>877</v>
      </c>
      <c r="B103" s="712"/>
      <c r="C103" s="712"/>
      <c r="D103" s="712">
        <v>40202432</v>
      </c>
      <c r="E103" s="712"/>
      <c r="F103" s="712"/>
      <c r="G103" s="714"/>
      <c r="H103" s="714"/>
      <c r="I103" s="714"/>
      <c r="J103" s="714"/>
      <c r="K103" s="715"/>
    </row>
    <row r="104" spans="1:11" x14ac:dyDescent="0.2">
      <c r="A104" s="711" t="s">
        <v>878</v>
      </c>
      <c r="B104" s="712"/>
      <c r="C104" s="712"/>
      <c r="D104" s="712">
        <v>49755375</v>
      </c>
      <c r="E104" s="712"/>
      <c r="F104" s="712"/>
      <c r="G104" s="714"/>
      <c r="H104" s="714"/>
      <c r="I104" s="714"/>
      <c r="J104" s="714"/>
      <c r="K104" s="715"/>
    </row>
    <row r="105" spans="1:11" x14ac:dyDescent="0.2">
      <c r="A105" s="711" t="s">
        <v>884</v>
      </c>
      <c r="B105" s="712"/>
      <c r="C105" s="712"/>
      <c r="D105" s="712">
        <v>627835</v>
      </c>
      <c r="E105" s="712"/>
      <c r="F105" s="712"/>
      <c r="G105" s="714"/>
      <c r="H105" s="714"/>
      <c r="I105" s="714"/>
      <c r="J105" s="714"/>
      <c r="K105" s="715"/>
    </row>
    <row r="106" spans="1:11" x14ac:dyDescent="0.2">
      <c r="A106" s="711" t="s">
        <v>887</v>
      </c>
      <c r="B106" s="712"/>
      <c r="C106" s="712">
        <v>43500</v>
      </c>
      <c r="D106" s="712"/>
      <c r="E106" s="712"/>
      <c r="F106" s="712"/>
      <c r="G106" s="714"/>
      <c r="H106" s="714"/>
      <c r="I106" s="714"/>
      <c r="J106" s="714"/>
      <c r="K106" s="715"/>
    </row>
    <row r="107" spans="1:11" x14ac:dyDescent="0.2">
      <c r="A107" s="711" t="s">
        <v>890</v>
      </c>
      <c r="B107" s="712"/>
      <c r="C107" s="712">
        <v>14210660</v>
      </c>
      <c r="D107" s="712">
        <v>3453414</v>
      </c>
      <c r="E107" s="712"/>
      <c r="F107" s="712"/>
      <c r="G107" s="714">
        <v>12731184</v>
      </c>
      <c r="H107" s="714"/>
      <c r="I107" s="714"/>
      <c r="J107" s="714"/>
      <c r="K107" s="715"/>
    </row>
    <row r="108" spans="1:11" x14ac:dyDescent="0.2">
      <c r="A108" s="711" t="s">
        <v>892</v>
      </c>
      <c r="B108" s="712"/>
      <c r="C108" s="712">
        <v>523816</v>
      </c>
      <c r="D108" s="712">
        <v>18035455</v>
      </c>
      <c r="E108" s="712"/>
      <c r="F108" s="712"/>
      <c r="G108" s="714"/>
      <c r="H108" s="714"/>
      <c r="I108" s="714"/>
      <c r="J108" s="714"/>
      <c r="K108" s="715"/>
    </row>
    <row r="109" spans="1:11" x14ac:dyDescent="0.2">
      <c r="A109" s="711" t="s">
        <v>893</v>
      </c>
      <c r="B109" s="712"/>
      <c r="C109" s="712"/>
      <c r="D109" s="712"/>
      <c r="E109" s="712"/>
      <c r="F109" s="712"/>
      <c r="G109" s="714"/>
      <c r="H109" s="714"/>
      <c r="I109" s="714"/>
      <c r="J109" s="714">
        <v>906</v>
      </c>
      <c r="K109" s="715"/>
    </row>
    <row r="110" spans="1:11" x14ac:dyDescent="0.2">
      <c r="A110" s="711" t="s">
        <v>894</v>
      </c>
      <c r="B110" s="712"/>
      <c r="C110" s="712">
        <v>3039</v>
      </c>
      <c r="D110" s="712">
        <v>113082</v>
      </c>
      <c r="E110" s="712"/>
      <c r="F110" s="712"/>
      <c r="G110" s="714"/>
      <c r="H110" s="714"/>
      <c r="I110" s="714"/>
      <c r="J110" s="714"/>
      <c r="K110" s="715"/>
    </row>
    <row r="111" spans="1:11" x14ac:dyDescent="0.2">
      <c r="A111" s="711" t="s">
        <v>895</v>
      </c>
      <c r="B111" s="712"/>
      <c r="C111" s="712">
        <v>55428</v>
      </c>
      <c r="D111" s="712"/>
      <c r="E111" s="712"/>
      <c r="F111" s="712"/>
      <c r="G111" s="714">
        <v>14041</v>
      </c>
      <c r="H111" s="714"/>
      <c r="I111" s="714"/>
      <c r="J111" s="714"/>
      <c r="K111" s="715"/>
    </row>
    <row r="112" spans="1:11" x14ac:dyDescent="0.2">
      <c r="A112" s="711" t="s">
        <v>896</v>
      </c>
      <c r="B112" s="712">
        <v>10847954</v>
      </c>
      <c r="C112" s="712">
        <v>21174600</v>
      </c>
      <c r="D112" s="712">
        <v>86864</v>
      </c>
      <c r="E112" s="712"/>
      <c r="F112" s="712"/>
      <c r="G112" s="714">
        <v>85252</v>
      </c>
      <c r="H112" s="714"/>
      <c r="I112" s="714"/>
      <c r="J112" s="714">
        <v>41051</v>
      </c>
      <c r="K112" s="715"/>
    </row>
    <row r="113" spans="1:11" x14ac:dyDescent="0.2">
      <c r="A113" s="711" t="s">
        <v>897</v>
      </c>
      <c r="B113" s="712">
        <v>8618</v>
      </c>
      <c r="C113" s="712">
        <v>11499513</v>
      </c>
      <c r="D113" s="712"/>
      <c r="E113" s="712">
        <v>1371336</v>
      </c>
      <c r="F113" s="712"/>
      <c r="G113" s="714">
        <v>34850505</v>
      </c>
      <c r="H113" s="714"/>
      <c r="I113" s="714">
        <v>125877919</v>
      </c>
      <c r="J113" s="714">
        <v>81019</v>
      </c>
      <c r="K113" s="715"/>
    </row>
    <row r="114" spans="1:11" ht="13.5" customHeight="1" x14ac:dyDescent="0.2">
      <c r="A114" s="711" t="s">
        <v>898</v>
      </c>
      <c r="B114" s="712"/>
      <c r="C114" s="712">
        <v>8036975</v>
      </c>
      <c r="D114" s="712">
        <v>56260</v>
      </c>
      <c r="E114" s="712">
        <v>9975094</v>
      </c>
      <c r="F114" s="712"/>
      <c r="G114" s="714">
        <v>29604600</v>
      </c>
      <c r="H114" s="714"/>
      <c r="I114" s="714"/>
      <c r="J114" s="714">
        <v>7739</v>
      </c>
      <c r="K114" s="715"/>
    </row>
    <row r="115" spans="1:11" x14ac:dyDescent="0.2">
      <c r="A115" s="711" t="s">
        <v>899</v>
      </c>
      <c r="B115" s="712"/>
      <c r="C115" s="712">
        <v>377005</v>
      </c>
      <c r="D115" s="712"/>
      <c r="E115" s="712"/>
      <c r="F115" s="712"/>
      <c r="G115" s="714"/>
      <c r="H115" s="714"/>
      <c r="I115" s="714"/>
      <c r="J115" s="714">
        <v>95920</v>
      </c>
      <c r="K115" s="715"/>
    </row>
    <row r="116" spans="1:11" x14ac:dyDescent="0.2">
      <c r="A116" s="711" t="s">
        <v>900</v>
      </c>
      <c r="B116" s="712">
        <v>6434347</v>
      </c>
      <c r="C116" s="712">
        <v>86571068</v>
      </c>
      <c r="D116" s="712">
        <v>7925561</v>
      </c>
      <c r="E116" s="712"/>
      <c r="F116" s="712"/>
      <c r="G116" s="714"/>
      <c r="H116" s="714"/>
      <c r="I116" s="714"/>
      <c r="J116" s="714">
        <v>175050</v>
      </c>
      <c r="K116" s="715"/>
    </row>
    <row r="117" spans="1:11" x14ac:dyDescent="0.2">
      <c r="A117" s="711" t="s">
        <v>901</v>
      </c>
      <c r="B117" s="712"/>
      <c r="C117" s="712"/>
      <c r="D117" s="712">
        <v>62228</v>
      </c>
      <c r="E117" s="712"/>
      <c r="F117" s="712"/>
      <c r="G117" s="714"/>
      <c r="H117" s="714"/>
      <c r="I117" s="714"/>
      <c r="J117" s="714"/>
      <c r="K117" s="715"/>
    </row>
    <row r="118" spans="1:11" x14ac:dyDescent="0.2">
      <c r="A118" s="711" t="s">
        <v>903</v>
      </c>
      <c r="B118" s="712">
        <v>415590</v>
      </c>
      <c r="C118" s="712">
        <v>1737648</v>
      </c>
      <c r="D118" s="712">
        <v>491930</v>
      </c>
      <c r="E118" s="712"/>
      <c r="F118" s="712"/>
      <c r="G118" s="714">
        <v>843644</v>
      </c>
      <c r="H118" s="714"/>
      <c r="I118" s="714"/>
      <c r="J118" s="714">
        <v>20127</v>
      </c>
      <c r="K118" s="715">
        <v>29</v>
      </c>
    </row>
    <row r="119" spans="1:11" x14ac:dyDescent="0.2">
      <c r="A119" s="711" t="s">
        <v>905</v>
      </c>
      <c r="B119" s="712"/>
      <c r="C119" s="712"/>
      <c r="D119" s="712">
        <v>1065970</v>
      </c>
      <c r="E119" s="712">
        <v>512246</v>
      </c>
      <c r="F119" s="712"/>
      <c r="G119" s="714"/>
      <c r="H119" s="714"/>
      <c r="I119" s="714"/>
      <c r="J119" s="714"/>
      <c r="K119" s="715"/>
    </row>
    <row r="120" spans="1:11" x14ac:dyDescent="0.2">
      <c r="A120" s="711" t="s">
        <v>906</v>
      </c>
      <c r="B120" s="712"/>
      <c r="C120" s="712">
        <v>399134</v>
      </c>
      <c r="D120" s="712">
        <v>753569</v>
      </c>
      <c r="E120" s="712"/>
      <c r="F120" s="712">
        <v>4436302</v>
      </c>
      <c r="G120" s="714"/>
      <c r="H120" s="714"/>
      <c r="I120" s="714"/>
      <c r="J120" s="714"/>
      <c r="K120" s="715"/>
    </row>
    <row r="121" spans="1:11" x14ac:dyDescent="0.2">
      <c r="A121" s="711" t="s">
        <v>907</v>
      </c>
      <c r="B121" s="712"/>
      <c r="C121" s="712">
        <v>75900</v>
      </c>
      <c r="D121" s="712">
        <v>23237189</v>
      </c>
      <c r="E121" s="712"/>
      <c r="F121" s="712"/>
      <c r="G121" s="714"/>
      <c r="H121" s="714"/>
      <c r="I121" s="714"/>
      <c r="J121" s="714"/>
      <c r="K121" s="715"/>
    </row>
    <row r="122" spans="1:11" x14ac:dyDescent="0.2">
      <c r="A122" s="711" t="s">
        <v>908</v>
      </c>
      <c r="B122" s="712"/>
      <c r="C122" s="712"/>
      <c r="D122" s="712">
        <v>816609</v>
      </c>
      <c r="E122" s="712"/>
      <c r="F122" s="712"/>
      <c r="G122" s="714"/>
      <c r="H122" s="714"/>
      <c r="I122" s="714"/>
      <c r="J122" s="714"/>
      <c r="K122" s="715"/>
    </row>
    <row r="123" spans="1:11" x14ac:dyDescent="0.2">
      <c r="A123" s="711" t="s">
        <v>910</v>
      </c>
      <c r="B123" s="712"/>
      <c r="C123" s="712"/>
      <c r="D123" s="712"/>
      <c r="E123" s="712">
        <v>145662</v>
      </c>
      <c r="F123" s="712"/>
      <c r="G123" s="714"/>
      <c r="H123" s="714"/>
      <c r="I123" s="714"/>
      <c r="J123" s="714"/>
      <c r="K123" s="715"/>
    </row>
    <row r="124" spans="1:11" x14ac:dyDescent="0.2">
      <c r="A124" s="711" t="s">
        <v>914</v>
      </c>
      <c r="B124" s="712"/>
      <c r="C124" s="712"/>
      <c r="D124" s="712"/>
      <c r="E124" s="712">
        <v>790505</v>
      </c>
      <c r="F124" s="712"/>
      <c r="G124" s="714"/>
      <c r="H124" s="714"/>
      <c r="I124" s="714"/>
      <c r="J124" s="714"/>
      <c r="K124" s="715"/>
    </row>
    <row r="125" spans="1:11" x14ac:dyDescent="0.2">
      <c r="A125" s="711" t="s">
        <v>998</v>
      </c>
      <c r="B125" s="712"/>
      <c r="C125" s="712"/>
      <c r="D125" s="712"/>
      <c r="E125" s="712">
        <v>4866966</v>
      </c>
      <c r="F125" s="712"/>
      <c r="G125" s="714">
        <v>14896265</v>
      </c>
      <c r="H125" s="714"/>
      <c r="I125" s="714"/>
      <c r="J125" s="714"/>
      <c r="K125" s="715"/>
    </row>
    <row r="126" spans="1:11" x14ac:dyDescent="0.2">
      <c r="A126" s="711" t="s">
        <v>917</v>
      </c>
      <c r="B126" s="712"/>
      <c r="C126" s="712"/>
      <c r="D126" s="712"/>
      <c r="E126" s="712">
        <v>13073395</v>
      </c>
      <c r="F126" s="712"/>
      <c r="G126" s="714"/>
      <c r="H126" s="714"/>
      <c r="I126" s="714"/>
      <c r="J126" s="714"/>
      <c r="K126" s="715"/>
    </row>
    <row r="127" spans="1:11" x14ac:dyDescent="0.2">
      <c r="A127" s="711" t="s">
        <v>919</v>
      </c>
      <c r="B127" s="712"/>
      <c r="C127" s="712"/>
      <c r="D127" s="712"/>
      <c r="E127" s="712">
        <v>1169074</v>
      </c>
      <c r="F127" s="712"/>
      <c r="G127" s="714"/>
      <c r="H127" s="714"/>
      <c r="I127" s="714"/>
      <c r="J127" s="714"/>
      <c r="K127" s="715"/>
    </row>
    <row r="128" spans="1:11" x14ac:dyDescent="0.2">
      <c r="A128" s="711" t="s">
        <v>921</v>
      </c>
      <c r="B128" s="712"/>
      <c r="C128" s="712"/>
      <c r="D128" s="712"/>
      <c r="E128" s="712">
        <v>2179795</v>
      </c>
      <c r="F128" s="712"/>
      <c r="G128" s="714"/>
      <c r="H128" s="714"/>
      <c r="I128" s="714"/>
      <c r="J128" s="714"/>
      <c r="K128" s="715"/>
    </row>
    <row r="129" spans="1:11" x14ac:dyDescent="0.2">
      <c r="A129" s="711" t="s">
        <v>922</v>
      </c>
      <c r="B129" s="712"/>
      <c r="C129" s="712"/>
      <c r="D129" s="712"/>
      <c r="E129" s="712">
        <v>17051030</v>
      </c>
      <c r="F129" s="712"/>
      <c r="G129" s="714"/>
      <c r="H129" s="714"/>
      <c r="I129" s="714"/>
      <c r="J129" s="714"/>
      <c r="K129" s="715"/>
    </row>
    <row r="130" spans="1:11" x14ac:dyDescent="0.2">
      <c r="A130" s="716" t="s">
        <v>923</v>
      </c>
      <c r="B130" s="712"/>
      <c r="C130" s="712"/>
      <c r="D130" s="712"/>
      <c r="E130" s="712">
        <v>8767290</v>
      </c>
      <c r="F130" s="712"/>
      <c r="G130" s="714"/>
      <c r="H130" s="714"/>
      <c r="I130" s="714"/>
      <c r="J130" s="714"/>
      <c r="K130" s="715"/>
    </row>
    <row r="131" spans="1:11" x14ac:dyDescent="0.2">
      <c r="A131" s="717" t="s">
        <v>924</v>
      </c>
      <c r="B131" s="712"/>
      <c r="C131" s="712"/>
      <c r="D131" s="712"/>
      <c r="E131" s="712">
        <v>19796</v>
      </c>
      <c r="F131" s="712"/>
      <c r="G131" s="714"/>
      <c r="H131" s="714"/>
      <c r="I131" s="714"/>
      <c r="J131" s="714"/>
      <c r="K131" s="715"/>
    </row>
    <row r="132" spans="1:11" x14ac:dyDescent="0.2">
      <c r="A132" s="717" t="s">
        <v>928</v>
      </c>
      <c r="B132" s="712"/>
      <c r="C132" s="712"/>
      <c r="D132" s="712"/>
      <c r="E132" s="712">
        <v>55756595</v>
      </c>
      <c r="F132" s="712"/>
      <c r="G132" s="714"/>
      <c r="H132" s="714"/>
      <c r="I132" s="714"/>
      <c r="J132" s="714"/>
      <c r="K132" s="715"/>
    </row>
    <row r="133" spans="1:11" x14ac:dyDescent="0.2">
      <c r="A133" s="717" t="s">
        <v>932</v>
      </c>
      <c r="B133" s="712"/>
      <c r="C133" s="712"/>
      <c r="D133" s="712"/>
      <c r="E133" s="712"/>
      <c r="F133" s="712"/>
      <c r="G133" s="714">
        <v>314010</v>
      </c>
      <c r="H133" s="714"/>
      <c r="I133" s="714"/>
      <c r="J133" s="714"/>
      <c r="K133" s="715"/>
    </row>
    <row r="134" spans="1:11" x14ac:dyDescent="0.2">
      <c r="A134" s="717" t="s">
        <v>935</v>
      </c>
      <c r="B134" s="712"/>
      <c r="C134" s="712"/>
      <c r="D134" s="712"/>
      <c r="E134" s="712">
        <v>19132179</v>
      </c>
      <c r="F134" s="712"/>
      <c r="G134" s="714"/>
      <c r="H134" s="714"/>
      <c r="I134" s="714"/>
      <c r="J134" s="714"/>
      <c r="K134" s="715"/>
    </row>
    <row r="135" spans="1:11" x14ac:dyDescent="0.2">
      <c r="A135" s="717" t="s">
        <v>937</v>
      </c>
      <c r="B135" s="712"/>
      <c r="C135" s="712"/>
      <c r="D135" s="712"/>
      <c r="E135" s="712">
        <v>10129803</v>
      </c>
      <c r="F135" s="712"/>
      <c r="G135" s="714"/>
      <c r="H135" s="714"/>
      <c r="I135" s="714"/>
      <c r="J135" s="714"/>
      <c r="K135" s="715"/>
    </row>
    <row r="136" spans="1:11" x14ac:dyDescent="0.2">
      <c r="A136" s="717" t="s">
        <v>941</v>
      </c>
      <c r="B136" s="712"/>
      <c r="C136" s="712"/>
      <c r="D136" s="712"/>
      <c r="E136" s="712"/>
      <c r="F136" s="712"/>
      <c r="G136" s="714">
        <v>2509980</v>
      </c>
      <c r="H136" s="714"/>
      <c r="I136" s="714"/>
      <c r="J136" s="714"/>
      <c r="K136" s="715"/>
    </row>
    <row r="137" spans="1:11" x14ac:dyDescent="0.2">
      <c r="A137" s="717" t="s">
        <v>942</v>
      </c>
      <c r="B137" s="712"/>
      <c r="C137" s="712"/>
      <c r="D137" s="712"/>
      <c r="E137" s="712"/>
      <c r="F137" s="712"/>
      <c r="G137" s="714">
        <v>189848</v>
      </c>
      <c r="H137" s="714"/>
      <c r="I137" s="714"/>
      <c r="J137" s="714"/>
      <c r="K137" s="715"/>
    </row>
    <row r="138" spans="1:11" x14ac:dyDescent="0.2">
      <c r="A138" s="717" t="s">
        <v>943</v>
      </c>
      <c r="B138" s="712"/>
      <c r="C138" s="712"/>
      <c r="D138" s="712">
        <v>11650</v>
      </c>
      <c r="E138" s="712"/>
      <c r="F138" s="712"/>
      <c r="G138" s="714"/>
      <c r="H138" s="714"/>
      <c r="I138" s="714"/>
      <c r="J138" s="714"/>
      <c r="K138" s="715"/>
    </row>
    <row r="139" spans="1:11" x14ac:dyDescent="0.2">
      <c r="A139" s="717" t="s">
        <v>948</v>
      </c>
      <c r="B139" s="712"/>
      <c r="C139" s="712"/>
      <c r="D139" s="712"/>
      <c r="E139" s="712"/>
      <c r="F139" s="712"/>
      <c r="G139" s="714">
        <v>3132214</v>
      </c>
      <c r="H139" s="714"/>
      <c r="I139" s="714"/>
      <c r="J139" s="714"/>
      <c r="K139" s="715"/>
    </row>
    <row r="140" spans="1:11" x14ac:dyDescent="0.2">
      <c r="A140" s="717" t="s">
        <v>949</v>
      </c>
      <c r="B140" s="712"/>
      <c r="C140" s="712"/>
      <c r="D140" s="712"/>
      <c r="E140" s="712"/>
      <c r="F140" s="712"/>
      <c r="G140" s="714">
        <v>254719</v>
      </c>
      <c r="H140" s="714"/>
      <c r="I140" s="714"/>
      <c r="J140" s="714"/>
      <c r="K140" s="715"/>
    </row>
    <row r="141" spans="1:11" x14ac:dyDescent="0.2">
      <c r="A141" s="717" t="s">
        <v>954</v>
      </c>
      <c r="B141" s="712"/>
      <c r="C141" s="712">
        <v>3628366</v>
      </c>
      <c r="D141" s="712">
        <v>277839</v>
      </c>
      <c r="E141" s="712">
        <v>111710</v>
      </c>
      <c r="F141" s="712"/>
      <c r="G141" s="714"/>
      <c r="H141" s="714"/>
      <c r="I141" s="714"/>
      <c r="J141" s="714">
        <v>977</v>
      </c>
      <c r="K141" s="715"/>
    </row>
    <row r="142" spans="1:11" x14ac:dyDescent="0.2">
      <c r="A142" s="717" t="s">
        <v>958</v>
      </c>
      <c r="B142" s="712"/>
      <c r="C142" s="712">
        <v>8538034</v>
      </c>
      <c r="D142" s="712">
        <v>2195213</v>
      </c>
      <c r="E142" s="712"/>
      <c r="F142" s="712"/>
      <c r="G142" s="714"/>
      <c r="H142" s="714"/>
      <c r="I142" s="714"/>
      <c r="J142" s="714">
        <v>535125</v>
      </c>
      <c r="K142" s="715"/>
    </row>
    <row r="143" spans="1:11" x14ac:dyDescent="0.2">
      <c r="A143" s="717" t="s">
        <v>971</v>
      </c>
      <c r="B143" s="712">
        <v>27840</v>
      </c>
      <c r="C143" s="712">
        <v>2797180</v>
      </c>
      <c r="D143" s="712"/>
      <c r="E143" s="712"/>
      <c r="F143" s="712"/>
      <c r="G143" s="714">
        <v>27537611</v>
      </c>
      <c r="H143" s="714"/>
      <c r="I143" s="714"/>
      <c r="J143" s="714">
        <v>507</v>
      </c>
      <c r="K143" s="715"/>
    </row>
    <row r="144" spans="1:11" x14ac:dyDescent="0.2">
      <c r="A144" s="717"/>
      <c r="B144" s="712"/>
      <c r="C144" s="712"/>
      <c r="D144" s="712"/>
      <c r="E144" s="712"/>
      <c r="F144" s="712"/>
      <c r="G144" s="714"/>
      <c r="H144" s="714"/>
      <c r="I144" s="714"/>
      <c r="J144" s="714"/>
      <c r="K144" s="715"/>
    </row>
    <row r="145" spans="1:11" ht="13.5" thickBot="1" x14ac:dyDescent="0.25">
      <c r="A145" s="580"/>
      <c r="B145" s="581"/>
      <c r="C145" s="581"/>
      <c r="D145" s="581"/>
      <c r="E145" s="581"/>
      <c r="F145" s="581"/>
      <c r="G145" s="579"/>
      <c r="H145" s="579"/>
      <c r="I145" s="579"/>
      <c r="J145" s="579"/>
      <c r="K145" s="24"/>
    </row>
    <row r="146" spans="1:11" x14ac:dyDescent="0.2">
      <c r="A146" s="107" t="s">
        <v>616</v>
      </c>
    </row>
  </sheetData>
  <mergeCells count="16">
    <mergeCell ref="F10:F13"/>
    <mergeCell ref="A10:A13"/>
    <mergeCell ref="B10:B13"/>
    <mergeCell ref="C10:C13"/>
    <mergeCell ref="D10:D13"/>
    <mergeCell ref="E10:E13"/>
    <mergeCell ref="A5:K5"/>
    <mergeCell ref="A4:K4"/>
    <mergeCell ref="A6:K6"/>
    <mergeCell ref="A7:K7"/>
    <mergeCell ref="A8:K8"/>
    <mergeCell ref="G10:G13"/>
    <mergeCell ref="H10:H13"/>
    <mergeCell ref="I10:I13"/>
    <mergeCell ref="J10:J13"/>
    <mergeCell ref="K10:K13"/>
  </mergeCells>
  <phoneticPr fontId="3" type="noConversion"/>
  <pageMargins left="1.1811023622047245" right="0.70866141732283472" top="0.98425196850393704" bottom="1.1811023622047245" header="0.39370078740157483" footer="0"/>
  <pageSetup paperSize="153" scale="90" firstPageNumber="296" orientation="landscape" useFirstPageNumber="1" r:id="rId1"/>
  <headerFooter alignWithMargins="0">
    <oddHeader>&amp;L                           &amp;G&amp;R&amp;P</oddHeader>
  </headerFooter>
  <ignoredErrors>
    <ignoredError sqref="E15" formula="1"/>
  </ignoredErrors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M146"/>
  <sheetViews>
    <sheetView showGridLines="0" workbookViewId="0">
      <selection activeCell="A20" sqref="A20"/>
    </sheetView>
  </sheetViews>
  <sheetFormatPr baseColWidth="10" defaultColWidth="12.5703125" defaultRowHeight="12.75" x14ac:dyDescent="0.2"/>
  <cols>
    <col min="1" max="1" width="28.42578125" style="112" customWidth="1"/>
    <col min="2" max="2" width="10.5703125" style="112" customWidth="1"/>
    <col min="3" max="3" width="10.7109375" style="112" customWidth="1"/>
    <col min="4" max="4" width="10.85546875" style="112" customWidth="1"/>
    <col min="5" max="5" width="10.5703125" style="112" customWidth="1"/>
    <col min="6" max="6" width="9.7109375" style="112" customWidth="1"/>
    <col min="7" max="7" width="11.28515625" style="55" customWidth="1"/>
    <col min="8" max="8" width="11" style="55" customWidth="1"/>
    <col min="9" max="10" width="12.28515625" style="55" customWidth="1"/>
    <col min="11" max="11" width="11.85546875" style="55" customWidth="1"/>
    <col min="12" max="12" width="11.42578125" style="55"/>
    <col min="13" max="13" width="12.7109375" style="55" bestFit="1" customWidth="1"/>
    <col min="14" max="16384" width="12.5703125" style="55"/>
  </cols>
  <sheetData>
    <row r="1" spans="1:13" ht="18" x14ac:dyDescent="0.2">
      <c r="A1" s="26" t="s">
        <v>521</v>
      </c>
      <c r="B1" s="27"/>
      <c r="C1" s="28"/>
      <c r="D1" s="28"/>
      <c r="E1" s="28"/>
      <c r="F1" s="29"/>
      <c r="K1" s="555"/>
    </row>
    <row r="2" spans="1:13" x14ac:dyDescent="0.2">
      <c r="A2" s="171"/>
      <c r="B2" s="27"/>
      <c r="C2" s="28"/>
      <c r="D2" s="28"/>
      <c r="E2" s="28"/>
      <c r="F2" s="29"/>
    </row>
    <row r="3" spans="1:13" x14ac:dyDescent="0.2">
      <c r="A3" s="58"/>
      <c r="B3" s="27"/>
      <c r="C3" s="28"/>
      <c r="D3" s="28"/>
      <c r="E3" s="28"/>
      <c r="F3" s="29"/>
    </row>
    <row r="4" spans="1:13" ht="10.5" customHeight="1" x14ac:dyDescent="0.2">
      <c r="A4" s="58"/>
    </row>
    <row r="5" spans="1:13" x14ac:dyDescent="0.2">
      <c r="A5" s="749" t="s">
        <v>456</v>
      </c>
      <c r="B5" s="749"/>
      <c r="C5" s="749"/>
      <c r="D5" s="749"/>
      <c r="E5" s="749"/>
      <c r="F5" s="749"/>
      <c r="G5" s="749"/>
      <c r="H5" s="749"/>
      <c r="I5" s="749"/>
      <c r="J5" s="749"/>
      <c r="K5" s="749"/>
    </row>
    <row r="6" spans="1:13" x14ac:dyDescent="0.2">
      <c r="A6" s="749" t="s">
        <v>457</v>
      </c>
      <c r="B6" s="749"/>
      <c r="C6" s="749"/>
      <c r="D6" s="749"/>
      <c r="E6" s="749"/>
      <c r="F6" s="749"/>
      <c r="G6" s="749"/>
      <c r="H6" s="749"/>
      <c r="I6" s="749"/>
      <c r="J6" s="749"/>
      <c r="K6" s="749"/>
    </row>
    <row r="7" spans="1:13" x14ac:dyDescent="0.2">
      <c r="A7" s="749" t="s">
        <v>601</v>
      </c>
      <c r="B7" s="749"/>
      <c r="C7" s="749"/>
      <c r="D7" s="749"/>
      <c r="E7" s="749"/>
      <c r="F7" s="749"/>
      <c r="G7" s="749"/>
      <c r="H7" s="749"/>
      <c r="I7" s="749"/>
      <c r="J7" s="749"/>
      <c r="K7" s="749"/>
    </row>
    <row r="8" spans="1:13" x14ac:dyDescent="0.2">
      <c r="A8" s="749" t="s">
        <v>751</v>
      </c>
      <c r="B8" s="749"/>
      <c r="C8" s="749"/>
      <c r="D8" s="749"/>
      <c r="E8" s="749"/>
      <c r="F8" s="749"/>
      <c r="G8" s="749"/>
      <c r="H8" s="749"/>
      <c r="I8" s="749"/>
      <c r="J8" s="749"/>
      <c r="K8" s="749"/>
    </row>
    <row r="9" spans="1:13" x14ac:dyDescent="0.2">
      <c r="A9" s="749" t="s">
        <v>506</v>
      </c>
      <c r="B9" s="749"/>
      <c r="C9" s="749"/>
      <c r="D9" s="749"/>
      <c r="E9" s="749"/>
      <c r="F9" s="749"/>
      <c r="G9" s="749"/>
      <c r="H9" s="749"/>
      <c r="I9" s="749"/>
      <c r="J9" s="749"/>
      <c r="K9" s="749"/>
    </row>
    <row r="10" spans="1:13" ht="10.5" customHeight="1" thickBot="1" x14ac:dyDescent="0.25">
      <c r="A10" s="289"/>
      <c r="B10" s="140"/>
      <c r="C10" s="140"/>
      <c r="D10" s="140"/>
      <c r="E10" s="140"/>
      <c r="F10" s="140"/>
    </row>
    <row r="11" spans="1:13" ht="12.75" customHeight="1" x14ac:dyDescent="0.2">
      <c r="A11" s="918" t="s">
        <v>260</v>
      </c>
      <c r="B11" s="921" t="s">
        <v>989</v>
      </c>
      <c r="C11" s="921" t="s">
        <v>619</v>
      </c>
      <c r="D11" s="921" t="s">
        <v>734</v>
      </c>
      <c r="E11" s="924" t="s">
        <v>992</v>
      </c>
      <c r="F11" s="913" t="s">
        <v>733</v>
      </c>
      <c r="G11" s="913" t="s">
        <v>993</v>
      </c>
      <c r="H11" s="913" t="s">
        <v>739</v>
      </c>
      <c r="I11" s="913" t="s">
        <v>991</v>
      </c>
      <c r="J11" s="913" t="s">
        <v>990</v>
      </c>
      <c r="K11" s="915" t="s">
        <v>737</v>
      </c>
      <c r="M11" s="573"/>
    </row>
    <row r="12" spans="1:13" x14ac:dyDescent="0.2">
      <c r="A12" s="919"/>
      <c r="B12" s="922"/>
      <c r="C12" s="922"/>
      <c r="D12" s="922"/>
      <c r="E12" s="925"/>
      <c r="F12" s="914"/>
      <c r="G12" s="914"/>
      <c r="H12" s="914"/>
      <c r="I12" s="914"/>
      <c r="J12" s="914"/>
      <c r="K12" s="916"/>
      <c r="M12" s="573"/>
    </row>
    <row r="13" spans="1:13" x14ac:dyDescent="0.2">
      <c r="A13" s="919"/>
      <c r="B13" s="922"/>
      <c r="C13" s="922"/>
      <c r="D13" s="922"/>
      <c r="E13" s="925"/>
      <c r="F13" s="914"/>
      <c r="G13" s="914"/>
      <c r="H13" s="914"/>
      <c r="I13" s="914"/>
      <c r="J13" s="914"/>
      <c r="K13" s="916"/>
      <c r="M13" s="573"/>
    </row>
    <row r="14" spans="1:13" ht="13.5" thickBot="1" x14ac:dyDescent="0.25">
      <c r="A14" s="919"/>
      <c r="B14" s="923"/>
      <c r="C14" s="923"/>
      <c r="D14" s="923"/>
      <c r="E14" s="926"/>
      <c r="F14" s="914"/>
      <c r="G14" s="914"/>
      <c r="H14" s="914"/>
      <c r="I14" s="914"/>
      <c r="J14" s="914"/>
      <c r="K14" s="916"/>
      <c r="M14" s="573"/>
    </row>
    <row r="15" spans="1:13" ht="10.5" customHeight="1" x14ac:dyDescent="0.2">
      <c r="A15" s="475"/>
      <c r="B15" s="476"/>
      <c r="C15" s="476"/>
      <c r="D15" s="476"/>
      <c r="E15" s="476"/>
      <c r="F15" s="476"/>
      <c r="G15" s="455"/>
      <c r="H15" s="455"/>
      <c r="I15" s="455"/>
      <c r="J15" s="455"/>
      <c r="K15" s="296"/>
      <c r="M15" s="573"/>
    </row>
    <row r="16" spans="1:13" s="479" customFormat="1" x14ac:dyDescent="0.2">
      <c r="A16" s="477"/>
      <c r="B16" s="318"/>
      <c r="C16" s="318"/>
      <c r="D16" s="318"/>
      <c r="E16" s="318"/>
      <c r="F16" s="318"/>
      <c r="G16" s="12"/>
      <c r="H16" s="421"/>
      <c r="I16" s="421"/>
      <c r="J16" s="421"/>
      <c r="K16" s="15"/>
      <c r="M16" s="573"/>
    </row>
    <row r="17" spans="1:13" s="479" customFormat="1" x14ac:dyDescent="0.2">
      <c r="A17" s="478" t="s">
        <v>508</v>
      </c>
      <c r="B17" s="317">
        <f>SUM(B20:B145)</f>
        <v>2404720716</v>
      </c>
      <c r="C17" s="317">
        <f t="shared" ref="C17:J17" si="0">SUM(C20:C145)</f>
        <v>215832660</v>
      </c>
      <c r="D17" s="317">
        <f t="shared" si="0"/>
        <v>36172207</v>
      </c>
      <c r="E17" s="317">
        <f t="shared" si="0"/>
        <v>1006468783</v>
      </c>
      <c r="F17" s="317">
        <f t="shared" si="0"/>
        <v>762335207</v>
      </c>
      <c r="G17" s="317">
        <f t="shared" si="0"/>
        <v>1022695486</v>
      </c>
      <c r="H17" s="317">
        <f t="shared" si="0"/>
        <v>1180</v>
      </c>
      <c r="I17" s="317">
        <f t="shared" si="0"/>
        <v>56531810</v>
      </c>
      <c r="J17" s="317">
        <f t="shared" si="0"/>
        <v>14413193</v>
      </c>
      <c r="K17" s="123">
        <f>SUM(K18:K145)</f>
        <v>5027279</v>
      </c>
      <c r="M17" s="573"/>
    </row>
    <row r="18" spans="1:13" s="479" customFormat="1" ht="15" customHeight="1" x14ac:dyDescent="0.2">
      <c r="A18" s="718"/>
      <c r="B18" s="719"/>
      <c r="C18" s="719"/>
      <c r="D18" s="719"/>
      <c r="E18" s="719"/>
      <c r="F18" s="719"/>
      <c r="G18" s="665"/>
      <c r="H18" s="720"/>
      <c r="I18" s="720"/>
      <c r="J18" s="720"/>
      <c r="K18" s="721"/>
      <c r="M18" s="573"/>
    </row>
    <row r="19" spans="1:13" s="479" customFormat="1" ht="15" customHeight="1" x14ac:dyDescent="0.2">
      <c r="A19" s="718"/>
      <c r="B19" s="719"/>
      <c r="C19" s="719"/>
      <c r="D19" s="719"/>
      <c r="E19" s="719"/>
      <c r="F19" s="719"/>
      <c r="G19" s="665"/>
      <c r="H19" s="720"/>
      <c r="I19" s="720"/>
      <c r="J19" s="720"/>
      <c r="K19" s="721"/>
      <c r="M19" s="573"/>
    </row>
    <row r="20" spans="1:13" s="479" customFormat="1" ht="13.5" customHeight="1" x14ac:dyDescent="0.2">
      <c r="A20" s="711" t="s">
        <v>762</v>
      </c>
      <c r="B20" s="665"/>
      <c r="C20" s="665">
        <v>24620036</v>
      </c>
      <c r="D20" s="712">
        <v>183714</v>
      </c>
      <c r="E20" s="665">
        <v>1403500</v>
      </c>
      <c r="F20" s="712">
        <v>40</v>
      </c>
      <c r="G20" s="665">
        <v>332192342</v>
      </c>
      <c r="H20" s="714"/>
      <c r="I20" s="714"/>
      <c r="J20" s="714">
        <v>241698</v>
      </c>
      <c r="K20" s="715">
        <v>18303</v>
      </c>
      <c r="M20" s="573"/>
    </row>
    <row r="21" spans="1:13" s="479" customFormat="1" ht="13.5" customHeight="1" x14ac:dyDescent="0.2">
      <c r="A21" s="711" t="s">
        <v>763</v>
      </c>
      <c r="B21" s="665">
        <v>2047154236</v>
      </c>
      <c r="C21" s="665">
        <v>83721526</v>
      </c>
      <c r="D21" s="665">
        <v>441336</v>
      </c>
      <c r="E21" s="665">
        <v>65074637</v>
      </c>
      <c r="F21" s="713"/>
      <c r="G21" s="665">
        <v>192721773</v>
      </c>
      <c r="H21" s="714"/>
      <c r="I21" s="714">
        <v>952016</v>
      </c>
      <c r="J21" s="714">
        <v>13908976</v>
      </c>
      <c r="K21" s="715">
        <v>46430</v>
      </c>
      <c r="M21" s="573"/>
    </row>
    <row r="22" spans="1:13" s="479" customFormat="1" ht="13.5" customHeight="1" x14ac:dyDescent="0.2">
      <c r="A22" s="711" t="s">
        <v>764</v>
      </c>
      <c r="B22" s="665">
        <v>59717</v>
      </c>
      <c r="C22" s="665">
        <v>856546</v>
      </c>
      <c r="D22" s="713">
        <v>6200</v>
      </c>
      <c r="E22" s="665">
        <v>31914364</v>
      </c>
      <c r="F22" s="713">
        <v>218210152</v>
      </c>
      <c r="G22" s="665">
        <v>5257900</v>
      </c>
      <c r="H22" s="714">
        <v>448</v>
      </c>
      <c r="I22" s="714"/>
      <c r="J22" s="714">
        <v>56461</v>
      </c>
      <c r="K22" s="715">
        <v>62</v>
      </c>
      <c r="M22" s="573"/>
    </row>
    <row r="23" spans="1:13" s="479" customFormat="1" ht="13.5" customHeight="1" x14ac:dyDescent="0.2">
      <c r="A23" s="711" t="s">
        <v>540</v>
      </c>
      <c r="B23" s="665"/>
      <c r="C23" s="665">
        <v>376086</v>
      </c>
      <c r="D23" s="665">
        <v>75</v>
      </c>
      <c r="E23" s="665">
        <v>1</v>
      </c>
      <c r="F23" s="713"/>
      <c r="G23" s="665"/>
      <c r="H23" s="714">
        <v>16</v>
      </c>
      <c r="I23" s="714"/>
      <c r="J23" s="714">
        <v>835</v>
      </c>
      <c r="K23" s="715">
        <v>346834</v>
      </c>
      <c r="M23" s="573"/>
    </row>
    <row r="24" spans="1:13" s="479" customFormat="1" ht="13.5" customHeight="1" x14ac:dyDescent="0.2">
      <c r="A24" s="711" t="s">
        <v>541</v>
      </c>
      <c r="B24" s="665">
        <v>31368538</v>
      </c>
      <c r="C24" s="665"/>
      <c r="D24" s="665"/>
      <c r="E24" s="665">
        <v>2</v>
      </c>
      <c r="F24" s="663">
        <v>38576500</v>
      </c>
      <c r="G24" s="714"/>
      <c r="H24" s="714">
        <v>673</v>
      </c>
      <c r="I24" s="714"/>
      <c r="J24" s="714">
        <v>15052</v>
      </c>
      <c r="K24" s="715">
        <v>1105715</v>
      </c>
      <c r="M24" s="573"/>
    </row>
    <row r="25" spans="1:13" ht="13.5" customHeight="1" x14ac:dyDescent="0.2">
      <c r="A25" s="711" t="s">
        <v>542</v>
      </c>
      <c r="B25" s="665">
        <v>66938800</v>
      </c>
      <c r="C25" s="665"/>
      <c r="D25" s="665">
        <v>12690</v>
      </c>
      <c r="E25" s="665">
        <v>79</v>
      </c>
      <c r="F25" s="663">
        <v>26843520</v>
      </c>
      <c r="G25" s="714"/>
      <c r="H25" s="714">
        <v>39</v>
      </c>
      <c r="I25" s="714"/>
      <c r="J25" s="714">
        <v>19626</v>
      </c>
      <c r="K25" s="715">
        <v>871246</v>
      </c>
      <c r="L25" s="479"/>
      <c r="M25" s="573"/>
    </row>
    <row r="26" spans="1:13" ht="13.5" customHeight="1" x14ac:dyDescent="0.2">
      <c r="A26" s="711" t="s">
        <v>543</v>
      </c>
      <c r="B26" s="665"/>
      <c r="C26" s="665"/>
      <c r="D26" s="665"/>
      <c r="E26" s="713"/>
      <c r="F26" s="663"/>
      <c r="G26" s="714"/>
      <c r="H26" s="714">
        <v>2</v>
      </c>
      <c r="I26" s="714"/>
      <c r="J26" s="714">
        <v>148</v>
      </c>
      <c r="K26" s="715">
        <v>951349</v>
      </c>
      <c r="L26" s="479"/>
      <c r="M26" s="573"/>
    </row>
    <row r="27" spans="1:13" ht="13.5" customHeight="1" x14ac:dyDescent="0.2">
      <c r="A27" s="711" t="s">
        <v>640</v>
      </c>
      <c r="B27" s="665"/>
      <c r="C27" s="665">
        <v>16238</v>
      </c>
      <c r="D27" s="665"/>
      <c r="E27" s="663"/>
      <c r="F27" s="722"/>
      <c r="G27" s="714"/>
      <c r="H27" s="714"/>
      <c r="I27" s="714"/>
      <c r="J27" s="714"/>
      <c r="K27" s="715">
        <v>42420</v>
      </c>
      <c r="L27" s="479"/>
      <c r="M27" s="573"/>
    </row>
    <row r="28" spans="1:13" ht="13.5" customHeight="1" x14ac:dyDescent="0.2">
      <c r="A28" s="711" t="s">
        <v>641</v>
      </c>
      <c r="B28" s="665"/>
      <c r="C28" s="665">
        <v>37306</v>
      </c>
      <c r="D28" s="665"/>
      <c r="E28" s="663">
        <v>1</v>
      </c>
      <c r="F28" s="722"/>
      <c r="G28" s="714"/>
      <c r="H28" s="714">
        <v>2</v>
      </c>
      <c r="I28" s="714"/>
      <c r="J28" s="714">
        <v>15889</v>
      </c>
      <c r="K28" s="715">
        <v>874208</v>
      </c>
      <c r="L28" s="479"/>
      <c r="M28" s="573"/>
    </row>
    <row r="29" spans="1:13" ht="13.5" customHeight="1" x14ac:dyDescent="0.2">
      <c r="A29" s="711" t="s">
        <v>766</v>
      </c>
      <c r="B29" s="665">
        <v>46581</v>
      </c>
      <c r="C29" s="665"/>
      <c r="D29" s="665">
        <v>342</v>
      </c>
      <c r="E29" s="663">
        <v>2940358</v>
      </c>
      <c r="F29" s="722"/>
      <c r="G29" s="714"/>
      <c r="H29" s="714"/>
      <c r="I29" s="714"/>
      <c r="J29" s="714"/>
      <c r="K29" s="715">
        <v>303</v>
      </c>
      <c r="L29" s="479"/>
    </row>
    <row r="30" spans="1:13" ht="13.5" customHeight="1" x14ac:dyDescent="0.2">
      <c r="A30" s="711" t="s">
        <v>767</v>
      </c>
      <c r="B30" s="665"/>
      <c r="C30" s="665"/>
      <c r="D30" s="663"/>
      <c r="E30" s="663"/>
      <c r="F30" s="663"/>
      <c r="G30" s="714"/>
      <c r="H30" s="714"/>
      <c r="I30" s="714"/>
      <c r="J30" s="714">
        <v>305</v>
      </c>
      <c r="K30" s="715">
        <v>15</v>
      </c>
      <c r="L30" s="479"/>
    </row>
    <row r="31" spans="1:13" ht="13.5" customHeight="1" x14ac:dyDescent="0.2">
      <c r="A31" s="711" t="s">
        <v>768</v>
      </c>
      <c r="B31" s="665"/>
      <c r="C31" s="665"/>
      <c r="D31" s="663"/>
      <c r="E31" s="663">
        <v>44300695</v>
      </c>
      <c r="F31" s="663"/>
      <c r="G31" s="714">
        <v>30780250</v>
      </c>
      <c r="H31" s="714"/>
      <c r="I31" s="714"/>
      <c r="J31" s="714"/>
      <c r="K31" s="715"/>
      <c r="L31" s="479"/>
    </row>
    <row r="32" spans="1:13" ht="13.5" customHeight="1" x14ac:dyDescent="0.2">
      <c r="A32" s="711" t="s">
        <v>769</v>
      </c>
      <c r="B32" s="665"/>
      <c r="C32" s="665"/>
      <c r="D32" s="663"/>
      <c r="E32" s="663">
        <v>46946325</v>
      </c>
      <c r="F32" s="663"/>
      <c r="G32" s="714"/>
      <c r="H32" s="714"/>
      <c r="I32" s="714"/>
      <c r="J32" s="714">
        <v>1232</v>
      </c>
      <c r="K32" s="715">
        <v>379</v>
      </c>
      <c r="L32" s="479"/>
    </row>
    <row r="33" spans="1:12" ht="13.5" customHeight="1" x14ac:dyDescent="0.2">
      <c r="A33" s="711" t="s">
        <v>770</v>
      </c>
      <c r="B33" s="665"/>
      <c r="C33" s="665">
        <v>95560</v>
      </c>
      <c r="D33" s="663"/>
      <c r="E33" s="663">
        <v>16530544</v>
      </c>
      <c r="F33" s="663">
        <v>24869657</v>
      </c>
      <c r="G33" s="714">
        <v>1278900</v>
      </c>
      <c r="H33" s="714"/>
      <c r="I33" s="714"/>
      <c r="J33" s="714"/>
      <c r="K33" s="715">
        <v>229155</v>
      </c>
      <c r="L33" s="479"/>
    </row>
    <row r="34" spans="1:12" ht="13.5" customHeight="1" x14ac:dyDescent="0.2">
      <c r="A34" s="711" t="s">
        <v>771</v>
      </c>
      <c r="B34" s="665"/>
      <c r="C34" s="713"/>
      <c r="D34" s="663"/>
      <c r="E34" s="665">
        <v>33509153</v>
      </c>
      <c r="F34" s="722"/>
      <c r="G34" s="714">
        <v>200615</v>
      </c>
      <c r="H34" s="714"/>
      <c r="I34" s="714"/>
      <c r="J34" s="714"/>
      <c r="K34" s="715">
        <v>476</v>
      </c>
      <c r="L34" s="479"/>
    </row>
    <row r="35" spans="1:12" ht="13.5" customHeight="1" x14ac:dyDescent="0.2">
      <c r="A35" s="711" t="s">
        <v>772</v>
      </c>
      <c r="B35" s="665"/>
      <c r="C35" s="665"/>
      <c r="D35" s="663"/>
      <c r="E35" s="663">
        <v>106340</v>
      </c>
      <c r="F35" s="722"/>
      <c r="G35" s="714">
        <v>125375</v>
      </c>
      <c r="H35" s="714"/>
      <c r="I35" s="714"/>
      <c r="J35" s="714"/>
      <c r="K35" s="715"/>
      <c r="L35" s="479"/>
    </row>
    <row r="36" spans="1:12" ht="13.5" customHeight="1" x14ac:dyDescent="0.2">
      <c r="A36" s="711" t="s">
        <v>773</v>
      </c>
      <c r="B36" s="665"/>
      <c r="C36" s="665"/>
      <c r="D36" s="663"/>
      <c r="E36" s="663">
        <v>1364150</v>
      </c>
      <c r="F36" s="722"/>
      <c r="G36" s="714"/>
      <c r="H36" s="714"/>
      <c r="I36" s="714"/>
      <c r="J36" s="714"/>
      <c r="K36" s="715">
        <v>74</v>
      </c>
      <c r="L36" s="479"/>
    </row>
    <row r="37" spans="1:12" ht="13.5" customHeight="1" x14ac:dyDescent="0.2">
      <c r="A37" s="711" t="s">
        <v>776</v>
      </c>
      <c r="B37" s="665"/>
      <c r="C37" s="665"/>
      <c r="D37" s="663"/>
      <c r="E37" s="663">
        <v>106340</v>
      </c>
      <c r="F37" s="722"/>
      <c r="G37" s="714">
        <v>927775</v>
      </c>
      <c r="H37" s="714"/>
      <c r="I37" s="714"/>
      <c r="J37" s="714"/>
      <c r="K37" s="715"/>
      <c r="L37" s="479"/>
    </row>
    <row r="38" spans="1:12" ht="13.5" customHeight="1" x14ac:dyDescent="0.2">
      <c r="A38" s="711" t="s">
        <v>777</v>
      </c>
      <c r="B38" s="665"/>
      <c r="C38" s="665"/>
      <c r="D38" s="712"/>
      <c r="E38" s="663">
        <v>744237</v>
      </c>
      <c r="F38" s="722"/>
      <c r="G38" s="714">
        <v>501500</v>
      </c>
      <c r="H38" s="714"/>
      <c r="I38" s="714"/>
      <c r="J38" s="714"/>
      <c r="K38" s="715"/>
      <c r="L38" s="479"/>
    </row>
    <row r="39" spans="1:12" ht="13.5" customHeight="1" x14ac:dyDescent="0.2">
      <c r="A39" s="711" t="s">
        <v>778</v>
      </c>
      <c r="B39" s="665"/>
      <c r="C39" s="665"/>
      <c r="D39" s="712"/>
      <c r="E39" s="663">
        <v>20064</v>
      </c>
      <c r="F39" s="722"/>
      <c r="G39" s="714">
        <v>67704</v>
      </c>
      <c r="H39" s="714"/>
      <c r="I39" s="714"/>
      <c r="J39" s="714"/>
      <c r="K39" s="715"/>
      <c r="L39" s="479"/>
    </row>
    <row r="40" spans="1:12" ht="13.5" customHeight="1" x14ac:dyDescent="0.2">
      <c r="A40" s="711" t="s">
        <v>779</v>
      </c>
      <c r="B40" s="665"/>
      <c r="C40" s="665"/>
      <c r="D40" s="712"/>
      <c r="E40" s="663">
        <v>744204</v>
      </c>
      <c r="F40" s="663"/>
      <c r="G40" s="714">
        <v>501515</v>
      </c>
      <c r="H40" s="714"/>
      <c r="I40" s="714"/>
      <c r="J40" s="714"/>
      <c r="K40" s="715"/>
      <c r="L40" s="479"/>
    </row>
    <row r="41" spans="1:12" ht="13.5" customHeight="1" x14ac:dyDescent="0.2">
      <c r="A41" s="711" t="s">
        <v>780</v>
      </c>
      <c r="B41" s="665"/>
      <c r="C41" s="712"/>
      <c r="D41" s="712"/>
      <c r="E41" s="665">
        <v>2391202</v>
      </c>
      <c r="F41" s="663"/>
      <c r="G41" s="714"/>
      <c r="H41" s="714"/>
      <c r="I41" s="714"/>
      <c r="J41" s="714"/>
      <c r="K41" s="715"/>
      <c r="L41" s="479"/>
    </row>
    <row r="42" spans="1:12" ht="13.5" customHeight="1" x14ac:dyDescent="0.2">
      <c r="A42" s="711" t="s">
        <v>999</v>
      </c>
      <c r="B42" s="665"/>
      <c r="C42" s="665"/>
      <c r="D42" s="712"/>
      <c r="E42" s="663">
        <v>1063332</v>
      </c>
      <c r="F42" s="663"/>
      <c r="G42" s="714"/>
      <c r="H42" s="714"/>
      <c r="I42" s="714"/>
      <c r="J42" s="714"/>
      <c r="K42" s="715"/>
      <c r="L42" s="479"/>
    </row>
    <row r="43" spans="1:12" ht="13.5" customHeight="1" x14ac:dyDescent="0.2">
      <c r="A43" s="711" t="s">
        <v>1000</v>
      </c>
      <c r="B43" s="665"/>
      <c r="C43" s="665"/>
      <c r="D43" s="712">
        <v>52000</v>
      </c>
      <c r="E43" s="663"/>
      <c r="F43" s="722"/>
      <c r="G43" s="714"/>
      <c r="H43" s="714"/>
      <c r="I43" s="714"/>
      <c r="J43" s="714"/>
      <c r="K43" s="715"/>
      <c r="L43" s="479"/>
    </row>
    <row r="44" spans="1:12" ht="13.5" customHeight="1" x14ac:dyDescent="0.2">
      <c r="A44" s="711" t="s">
        <v>789</v>
      </c>
      <c r="B44" s="665"/>
      <c r="C44" s="665"/>
      <c r="D44" s="712"/>
      <c r="E44" s="663">
        <v>1316260</v>
      </c>
      <c r="F44" s="663"/>
      <c r="G44" s="714"/>
      <c r="H44" s="714"/>
      <c r="I44" s="714"/>
      <c r="J44" s="714"/>
      <c r="K44" s="715"/>
      <c r="L44" s="479"/>
    </row>
    <row r="45" spans="1:12" ht="13.5" customHeight="1" x14ac:dyDescent="0.2">
      <c r="A45" s="711" t="s">
        <v>1001</v>
      </c>
      <c r="B45" s="665"/>
      <c r="C45" s="665"/>
      <c r="D45" s="712"/>
      <c r="E45" s="663">
        <v>770703</v>
      </c>
      <c r="F45" s="722"/>
      <c r="G45" s="714"/>
      <c r="H45" s="714"/>
      <c r="I45" s="714"/>
      <c r="J45" s="714"/>
      <c r="K45" s="715"/>
      <c r="L45" s="479"/>
    </row>
    <row r="46" spans="1:12" ht="13.5" customHeight="1" x14ac:dyDescent="0.2">
      <c r="A46" s="711" t="s">
        <v>791</v>
      </c>
      <c r="B46" s="665"/>
      <c r="C46" s="665"/>
      <c r="D46" s="712"/>
      <c r="E46" s="663">
        <v>1116111</v>
      </c>
      <c r="F46" s="722"/>
      <c r="G46" s="714">
        <v>100315</v>
      </c>
      <c r="H46" s="714"/>
      <c r="I46" s="714"/>
      <c r="J46" s="714"/>
      <c r="K46" s="715">
        <v>125</v>
      </c>
      <c r="L46" s="479"/>
    </row>
    <row r="47" spans="1:12" ht="13.5" customHeight="1" x14ac:dyDescent="0.2">
      <c r="A47" s="711" t="s">
        <v>995</v>
      </c>
      <c r="B47" s="665"/>
      <c r="C47" s="665"/>
      <c r="D47" s="712"/>
      <c r="E47" s="663">
        <v>3831826</v>
      </c>
      <c r="F47" s="722"/>
      <c r="G47" s="714"/>
      <c r="H47" s="714"/>
      <c r="I47" s="714"/>
      <c r="J47" s="714"/>
      <c r="K47" s="715">
        <v>15</v>
      </c>
      <c r="L47" s="479"/>
    </row>
    <row r="48" spans="1:12" ht="13.5" customHeight="1" x14ac:dyDescent="0.2">
      <c r="A48" s="711" t="s">
        <v>794</v>
      </c>
      <c r="B48" s="665"/>
      <c r="C48" s="665"/>
      <c r="D48" s="712"/>
      <c r="E48" s="663">
        <v>11078791</v>
      </c>
      <c r="F48" s="722"/>
      <c r="G48" s="714"/>
      <c r="H48" s="714"/>
      <c r="I48" s="714"/>
      <c r="J48" s="714">
        <v>1</v>
      </c>
      <c r="K48" s="715">
        <v>71887</v>
      </c>
      <c r="L48" s="479"/>
    </row>
    <row r="49" spans="1:12" ht="13.5" customHeight="1" x14ac:dyDescent="0.2">
      <c r="A49" s="711" t="s">
        <v>795</v>
      </c>
      <c r="B49" s="665"/>
      <c r="C49" s="665">
        <v>645818</v>
      </c>
      <c r="D49" s="712"/>
      <c r="E49" s="663">
        <v>6724871</v>
      </c>
      <c r="F49" s="722"/>
      <c r="G49" s="714"/>
      <c r="H49" s="714"/>
      <c r="I49" s="714"/>
      <c r="J49" s="714"/>
      <c r="K49" s="715">
        <v>247514</v>
      </c>
      <c r="L49" s="479"/>
    </row>
    <row r="50" spans="1:12" ht="13.5" customHeight="1" x14ac:dyDescent="0.2">
      <c r="A50" s="711" t="s">
        <v>1002</v>
      </c>
      <c r="B50" s="665"/>
      <c r="C50" s="665"/>
      <c r="D50" s="712"/>
      <c r="E50" s="663">
        <v>7628916</v>
      </c>
      <c r="F50" s="722"/>
      <c r="G50" s="714"/>
      <c r="H50" s="714"/>
      <c r="I50" s="714"/>
      <c r="J50" s="714"/>
      <c r="K50" s="715"/>
      <c r="L50" s="479"/>
    </row>
    <row r="51" spans="1:12" ht="13.5" customHeight="1" x14ac:dyDescent="0.2">
      <c r="A51" s="711" t="s">
        <v>797</v>
      </c>
      <c r="B51" s="665"/>
      <c r="C51" s="665"/>
      <c r="D51" s="712"/>
      <c r="E51" s="663">
        <v>10780220</v>
      </c>
      <c r="F51" s="722"/>
      <c r="G51" s="714"/>
      <c r="H51" s="714"/>
      <c r="I51" s="714"/>
      <c r="J51" s="714"/>
      <c r="K51" s="715"/>
      <c r="L51" s="479"/>
    </row>
    <row r="52" spans="1:12" ht="13.5" customHeight="1" x14ac:dyDescent="0.2">
      <c r="A52" s="711" t="s">
        <v>798</v>
      </c>
      <c r="B52" s="665"/>
      <c r="C52" s="665"/>
      <c r="D52" s="712"/>
      <c r="E52" s="663">
        <v>2259708</v>
      </c>
      <c r="F52" s="722">
        <v>20066721</v>
      </c>
      <c r="G52" s="714">
        <v>22000000</v>
      </c>
      <c r="H52" s="714"/>
      <c r="I52" s="714"/>
      <c r="J52" s="714"/>
      <c r="K52" s="715">
        <v>102814</v>
      </c>
      <c r="L52" s="479"/>
    </row>
    <row r="53" spans="1:12" ht="13.5" customHeight="1" x14ac:dyDescent="0.2">
      <c r="A53" s="711" t="s">
        <v>799</v>
      </c>
      <c r="B53" s="665"/>
      <c r="C53" s="665"/>
      <c r="D53" s="663">
        <v>10036</v>
      </c>
      <c r="E53" s="665">
        <v>401200</v>
      </c>
      <c r="F53" s="713"/>
      <c r="G53" s="714">
        <v>20060</v>
      </c>
      <c r="H53" s="714"/>
      <c r="I53" s="714"/>
      <c r="J53" s="714"/>
      <c r="K53" s="715"/>
      <c r="L53" s="479"/>
    </row>
    <row r="54" spans="1:12" ht="13.5" customHeight="1" x14ac:dyDescent="0.2">
      <c r="A54" s="711" t="s">
        <v>800</v>
      </c>
      <c r="B54" s="665"/>
      <c r="C54" s="665">
        <v>11592</v>
      </c>
      <c r="D54" s="663"/>
      <c r="E54" s="663"/>
      <c r="F54" s="713"/>
      <c r="G54" s="714"/>
      <c r="H54" s="714"/>
      <c r="I54" s="714"/>
      <c r="J54" s="714">
        <v>93</v>
      </c>
      <c r="K54" s="715">
        <v>450</v>
      </c>
      <c r="L54" s="479"/>
    </row>
    <row r="55" spans="1:12" ht="13.5" customHeight="1" x14ac:dyDescent="0.2">
      <c r="A55" s="711" t="s">
        <v>804</v>
      </c>
      <c r="B55" s="665"/>
      <c r="C55" s="665"/>
      <c r="D55" s="663"/>
      <c r="E55" s="663"/>
      <c r="F55" s="713"/>
      <c r="G55" s="714"/>
      <c r="H55" s="714"/>
      <c r="I55" s="714"/>
      <c r="J55" s="714"/>
      <c r="K55" s="715">
        <v>572</v>
      </c>
      <c r="L55" s="479"/>
    </row>
    <row r="56" spans="1:12" ht="13.5" customHeight="1" x14ac:dyDescent="0.2">
      <c r="A56" s="711" t="s">
        <v>805</v>
      </c>
      <c r="B56" s="665"/>
      <c r="C56" s="665"/>
      <c r="D56" s="665"/>
      <c r="E56" s="665"/>
      <c r="F56" s="663"/>
      <c r="G56" s="714"/>
      <c r="H56" s="714"/>
      <c r="I56" s="714"/>
      <c r="J56" s="714"/>
      <c r="K56" s="715">
        <v>279</v>
      </c>
      <c r="L56" s="479"/>
    </row>
    <row r="57" spans="1:12" ht="13.5" customHeight="1" x14ac:dyDescent="0.2">
      <c r="A57" s="711" t="s">
        <v>806</v>
      </c>
      <c r="B57" s="665">
        <v>56946</v>
      </c>
      <c r="C57" s="712">
        <v>6514</v>
      </c>
      <c r="D57" s="688"/>
      <c r="E57" s="688">
        <v>209706366</v>
      </c>
      <c r="F57" s="688"/>
      <c r="G57" s="714">
        <v>1206757</v>
      </c>
      <c r="H57" s="714"/>
      <c r="I57" s="714"/>
      <c r="J57" s="714">
        <v>14371</v>
      </c>
      <c r="K57" s="715"/>
      <c r="L57" s="479"/>
    </row>
    <row r="58" spans="1:12" ht="13.5" customHeight="1" x14ac:dyDescent="0.2">
      <c r="A58" s="711" t="s">
        <v>807</v>
      </c>
      <c r="B58" s="712"/>
      <c r="C58" s="712"/>
      <c r="D58" s="712">
        <v>2210</v>
      </c>
      <c r="E58" s="712">
        <v>14267403</v>
      </c>
      <c r="F58" s="712"/>
      <c r="G58" s="714">
        <v>16526895</v>
      </c>
      <c r="H58" s="714"/>
      <c r="I58" s="714"/>
      <c r="J58" s="714">
        <v>2153</v>
      </c>
      <c r="K58" s="715">
        <v>328</v>
      </c>
      <c r="L58" s="479"/>
    </row>
    <row r="59" spans="1:12" ht="13.5" customHeight="1" x14ac:dyDescent="0.2">
      <c r="A59" s="711" t="s">
        <v>809</v>
      </c>
      <c r="B59" s="712">
        <v>52779438</v>
      </c>
      <c r="C59" s="712">
        <v>7986027</v>
      </c>
      <c r="D59" s="712">
        <v>371007</v>
      </c>
      <c r="E59" s="712"/>
      <c r="F59" s="712">
        <v>22941062</v>
      </c>
      <c r="G59" s="714">
        <v>460420</v>
      </c>
      <c r="H59" s="714"/>
      <c r="I59" s="714"/>
      <c r="J59" s="714"/>
      <c r="K59" s="715"/>
      <c r="L59" s="479"/>
    </row>
    <row r="60" spans="1:12" ht="13.5" customHeight="1" x14ac:dyDescent="0.2">
      <c r="A60" s="711" t="s">
        <v>810</v>
      </c>
      <c r="B60" s="712"/>
      <c r="C60" s="712">
        <v>40871</v>
      </c>
      <c r="D60" s="712"/>
      <c r="E60" s="712"/>
      <c r="F60" s="712"/>
      <c r="G60" s="714"/>
      <c r="H60" s="714"/>
      <c r="I60" s="714"/>
      <c r="J60" s="714"/>
      <c r="K60" s="715"/>
      <c r="L60" s="479"/>
    </row>
    <row r="61" spans="1:12" ht="13.5" customHeight="1" x14ac:dyDescent="0.2">
      <c r="A61" s="711" t="s">
        <v>811</v>
      </c>
      <c r="B61" s="712">
        <v>14288517</v>
      </c>
      <c r="C61" s="712">
        <v>16488779</v>
      </c>
      <c r="D61" s="712"/>
      <c r="E61" s="712"/>
      <c r="F61" s="712"/>
      <c r="G61" s="714">
        <v>6521538</v>
      </c>
      <c r="H61" s="714"/>
      <c r="I61" s="714"/>
      <c r="J61" s="714">
        <v>1577</v>
      </c>
      <c r="K61" s="715"/>
      <c r="L61" s="479"/>
    </row>
    <row r="62" spans="1:12" ht="13.5" customHeight="1" x14ac:dyDescent="0.2">
      <c r="A62" s="711" t="s">
        <v>813</v>
      </c>
      <c r="B62" s="712"/>
      <c r="C62" s="712">
        <v>507911</v>
      </c>
      <c r="D62" s="712"/>
      <c r="E62" s="712"/>
      <c r="F62" s="712"/>
      <c r="G62" s="714"/>
      <c r="H62" s="714"/>
      <c r="I62" s="714"/>
      <c r="J62" s="714"/>
      <c r="K62" s="715">
        <v>2</v>
      </c>
      <c r="L62" s="479"/>
    </row>
    <row r="63" spans="1:12" ht="13.5" customHeight="1" x14ac:dyDescent="0.2">
      <c r="A63" s="711" t="s">
        <v>814</v>
      </c>
      <c r="B63" s="712">
        <v>878096</v>
      </c>
      <c r="C63" s="712">
        <v>1195266</v>
      </c>
      <c r="D63" s="712">
        <v>109</v>
      </c>
      <c r="E63" s="712">
        <v>25802704</v>
      </c>
      <c r="F63" s="712">
        <v>162499659</v>
      </c>
      <c r="G63" s="714">
        <v>514248</v>
      </c>
      <c r="H63" s="714"/>
      <c r="I63" s="714"/>
      <c r="J63" s="714">
        <v>35</v>
      </c>
      <c r="K63" s="715"/>
      <c r="L63" s="479"/>
    </row>
    <row r="64" spans="1:12" ht="13.5" customHeight="1" x14ac:dyDescent="0.2">
      <c r="A64" s="711" t="s">
        <v>815</v>
      </c>
      <c r="B64" s="712">
        <v>368566</v>
      </c>
      <c r="C64" s="712">
        <v>1934894</v>
      </c>
      <c r="D64" s="712">
        <v>76930</v>
      </c>
      <c r="E64" s="712"/>
      <c r="F64" s="712"/>
      <c r="G64" s="714"/>
      <c r="H64" s="714"/>
      <c r="I64" s="714">
        <v>623443</v>
      </c>
      <c r="J64" s="714">
        <v>16029</v>
      </c>
      <c r="K64" s="715">
        <v>55758</v>
      </c>
      <c r="L64" s="479"/>
    </row>
    <row r="65" spans="1:12" ht="13.5" customHeight="1" x14ac:dyDescent="0.2">
      <c r="A65" s="711" t="s">
        <v>817</v>
      </c>
      <c r="B65" s="712">
        <v>1217436</v>
      </c>
      <c r="C65" s="712"/>
      <c r="D65" s="712"/>
      <c r="E65" s="712"/>
      <c r="F65" s="712"/>
      <c r="G65" s="714"/>
      <c r="H65" s="714"/>
      <c r="I65" s="714"/>
      <c r="J65" s="714"/>
      <c r="K65" s="715"/>
      <c r="L65" s="479"/>
    </row>
    <row r="66" spans="1:12" ht="13.5" customHeight="1" x14ac:dyDescent="0.2">
      <c r="A66" s="711" t="s">
        <v>819</v>
      </c>
      <c r="B66" s="712">
        <v>56899281</v>
      </c>
      <c r="C66" s="712">
        <v>10322318</v>
      </c>
      <c r="D66" s="712"/>
      <c r="E66" s="712">
        <v>25254006</v>
      </c>
      <c r="F66" s="712">
        <v>79626593</v>
      </c>
      <c r="G66" s="714">
        <v>11225538</v>
      </c>
      <c r="H66" s="714"/>
      <c r="I66" s="714">
        <v>20141832</v>
      </c>
      <c r="J66" s="714"/>
      <c r="K66" s="715"/>
      <c r="L66" s="479"/>
    </row>
    <row r="67" spans="1:12" ht="13.5" customHeight="1" x14ac:dyDescent="0.2">
      <c r="A67" s="711" t="s">
        <v>821</v>
      </c>
      <c r="B67" s="712"/>
      <c r="C67" s="712"/>
      <c r="D67" s="712">
        <v>10775</v>
      </c>
      <c r="E67" s="712"/>
      <c r="F67" s="712"/>
      <c r="G67" s="714"/>
      <c r="H67" s="714"/>
      <c r="I67" s="714"/>
      <c r="J67" s="714"/>
      <c r="K67" s="715"/>
      <c r="L67" s="479"/>
    </row>
    <row r="68" spans="1:12" ht="13.5" customHeight="1" x14ac:dyDescent="0.2">
      <c r="A68" s="711" t="s">
        <v>822</v>
      </c>
      <c r="B68" s="712"/>
      <c r="C68" s="712">
        <v>2737888</v>
      </c>
      <c r="D68" s="712"/>
      <c r="E68" s="712"/>
      <c r="F68" s="712"/>
      <c r="G68" s="714"/>
      <c r="H68" s="714"/>
      <c r="I68" s="714"/>
      <c r="J68" s="714">
        <v>18</v>
      </c>
      <c r="K68" s="715"/>
      <c r="L68" s="479"/>
    </row>
    <row r="69" spans="1:12" ht="13.5" customHeight="1" x14ac:dyDescent="0.2">
      <c r="A69" s="711" t="s">
        <v>823</v>
      </c>
      <c r="B69" s="712">
        <v>59942614</v>
      </c>
      <c r="C69" s="712">
        <v>3642651</v>
      </c>
      <c r="D69" s="712">
        <v>1126958</v>
      </c>
      <c r="E69" s="712"/>
      <c r="F69" s="712">
        <v>159160206</v>
      </c>
      <c r="G69" s="714">
        <v>220530</v>
      </c>
      <c r="H69" s="714"/>
      <c r="I69" s="714">
        <v>815156</v>
      </c>
      <c r="J69" s="714">
        <v>66109</v>
      </c>
      <c r="K69" s="715"/>
      <c r="L69" s="479"/>
    </row>
    <row r="70" spans="1:12" ht="13.5" customHeight="1" x14ac:dyDescent="0.2">
      <c r="A70" s="711" t="s">
        <v>824</v>
      </c>
      <c r="B70" s="712">
        <v>69872</v>
      </c>
      <c r="C70" s="712">
        <v>707464</v>
      </c>
      <c r="D70" s="712"/>
      <c r="E70" s="712"/>
      <c r="F70" s="712"/>
      <c r="G70" s="714"/>
      <c r="H70" s="714"/>
      <c r="I70" s="714"/>
      <c r="J70" s="714"/>
      <c r="K70" s="715"/>
      <c r="L70" s="479"/>
    </row>
    <row r="71" spans="1:12" ht="13.5" customHeight="1" x14ac:dyDescent="0.2">
      <c r="A71" s="711" t="s">
        <v>825</v>
      </c>
      <c r="B71" s="712">
        <v>23720619</v>
      </c>
      <c r="C71" s="712">
        <v>3260041</v>
      </c>
      <c r="D71" s="712">
        <v>541559</v>
      </c>
      <c r="E71" s="712">
        <v>53148</v>
      </c>
      <c r="F71" s="712"/>
      <c r="G71" s="714">
        <v>939589</v>
      </c>
      <c r="H71" s="714"/>
      <c r="I71" s="714"/>
      <c r="J71" s="714">
        <v>577</v>
      </c>
      <c r="K71" s="715">
        <v>171</v>
      </c>
      <c r="L71" s="479"/>
    </row>
    <row r="72" spans="1:12" ht="13.5" customHeight="1" x14ac:dyDescent="0.2">
      <c r="A72" s="711" t="s">
        <v>826</v>
      </c>
      <c r="B72" s="712"/>
      <c r="C72" s="712">
        <v>121088</v>
      </c>
      <c r="D72" s="712">
        <v>106190</v>
      </c>
      <c r="E72" s="712"/>
      <c r="F72" s="712"/>
      <c r="G72" s="714"/>
      <c r="H72" s="714"/>
      <c r="I72" s="714">
        <v>4024268</v>
      </c>
      <c r="J72" s="714"/>
      <c r="K72" s="715"/>
      <c r="L72" s="479"/>
    </row>
    <row r="73" spans="1:12" ht="13.5" customHeight="1" x14ac:dyDescent="0.2">
      <c r="A73" s="711" t="s">
        <v>827</v>
      </c>
      <c r="B73" s="712"/>
      <c r="C73" s="712">
        <v>593871</v>
      </c>
      <c r="D73" s="712"/>
      <c r="E73" s="712"/>
      <c r="F73" s="712"/>
      <c r="G73" s="714"/>
      <c r="H73" s="714"/>
      <c r="I73" s="714"/>
      <c r="J73" s="714"/>
      <c r="K73" s="715"/>
      <c r="L73" s="479"/>
    </row>
    <row r="74" spans="1:12" ht="13.5" customHeight="1" x14ac:dyDescent="0.2">
      <c r="A74" s="711" t="s">
        <v>830</v>
      </c>
      <c r="B74" s="712"/>
      <c r="C74" s="712"/>
      <c r="D74" s="712"/>
      <c r="E74" s="712">
        <v>106307</v>
      </c>
      <c r="F74" s="712"/>
      <c r="G74" s="714"/>
      <c r="H74" s="714"/>
      <c r="I74" s="714"/>
      <c r="J74" s="714"/>
      <c r="K74" s="715"/>
      <c r="L74" s="479"/>
    </row>
    <row r="75" spans="1:12" ht="13.5" customHeight="1" x14ac:dyDescent="0.2">
      <c r="A75" s="711" t="s">
        <v>831</v>
      </c>
      <c r="B75" s="712"/>
      <c r="C75" s="712"/>
      <c r="D75" s="712"/>
      <c r="E75" s="712">
        <v>7401561</v>
      </c>
      <c r="F75" s="712"/>
      <c r="G75" s="714">
        <v>93093</v>
      </c>
      <c r="H75" s="714"/>
      <c r="I75" s="714"/>
      <c r="J75" s="714"/>
      <c r="K75" s="715"/>
      <c r="L75" s="479"/>
    </row>
    <row r="76" spans="1:12" ht="13.5" customHeight="1" x14ac:dyDescent="0.2">
      <c r="A76" s="711" t="s">
        <v>832</v>
      </c>
      <c r="B76" s="712">
        <v>82080</v>
      </c>
      <c r="C76" s="712">
        <v>1388098</v>
      </c>
      <c r="D76" s="712">
        <v>89052</v>
      </c>
      <c r="E76" s="712"/>
      <c r="F76" s="712"/>
      <c r="G76" s="714"/>
      <c r="H76" s="714"/>
      <c r="I76" s="714">
        <v>979310</v>
      </c>
      <c r="J76" s="714"/>
      <c r="K76" s="715"/>
      <c r="L76" s="479"/>
    </row>
    <row r="77" spans="1:12" ht="13.5" customHeight="1" x14ac:dyDescent="0.2">
      <c r="A77" s="711" t="s">
        <v>833</v>
      </c>
      <c r="B77" s="712">
        <v>135054</v>
      </c>
      <c r="C77" s="712">
        <v>705772</v>
      </c>
      <c r="D77" s="712"/>
      <c r="E77" s="712">
        <v>2091271</v>
      </c>
      <c r="F77" s="712"/>
      <c r="G77" s="714">
        <v>379441</v>
      </c>
      <c r="H77" s="714"/>
      <c r="I77" s="714"/>
      <c r="J77" s="714">
        <v>236</v>
      </c>
      <c r="K77" s="715"/>
      <c r="L77" s="479"/>
    </row>
    <row r="78" spans="1:12" ht="13.5" customHeight="1" x14ac:dyDescent="0.2">
      <c r="A78" s="711" t="s">
        <v>835</v>
      </c>
      <c r="B78" s="712">
        <v>3672811</v>
      </c>
      <c r="C78" s="712">
        <v>133391</v>
      </c>
      <c r="D78" s="712">
        <v>10060</v>
      </c>
      <c r="E78" s="712"/>
      <c r="F78" s="712"/>
      <c r="G78" s="714"/>
      <c r="H78" s="714"/>
      <c r="I78" s="714"/>
      <c r="J78" s="714"/>
      <c r="K78" s="715"/>
      <c r="L78" s="479"/>
    </row>
    <row r="79" spans="1:12" ht="13.5" customHeight="1" x14ac:dyDescent="0.2">
      <c r="A79" s="711" t="s">
        <v>836</v>
      </c>
      <c r="B79" s="712"/>
      <c r="C79" s="712">
        <v>115583</v>
      </c>
      <c r="D79" s="712"/>
      <c r="E79" s="712"/>
      <c r="F79" s="712"/>
      <c r="G79" s="714"/>
      <c r="H79" s="714"/>
      <c r="I79" s="714"/>
      <c r="J79" s="714"/>
      <c r="K79" s="715"/>
      <c r="L79" s="479"/>
    </row>
    <row r="80" spans="1:12" ht="13.5" customHeight="1" x14ac:dyDescent="0.2">
      <c r="A80" s="711" t="s">
        <v>838</v>
      </c>
      <c r="B80" s="712"/>
      <c r="C80" s="712">
        <v>2898</v>
      </c>
      <c r="D80" s="712">
        <v>55</v>
      </c>
      <c r="E80" s="712"/>
      <c r="F80" s="712"/>
      <c r="G80" s="714"/>
      <c r="H80" s="714"/>
      <c r="I80" s="714"/>
      <c r="J80" s="714">
        <v>40</v>
      </c>
      <c r="K80" s="715"/>
      <c r="L80" s="479"/>
    </row>
    <row r="81" spans="1:12" ht="13.5" customHeight="1" x14ac:dyDescent="0.2">
      <c r="A81" s="711" t="s">
        <v>839</v>
      </c>
      <c r="B81" s="712">
        <v>1307448</v>
      </c>
      <c r="C81" s="712"/>
      <c r="D81" s="712"/>
      <c r="E81" s="712"/>
      <c r="F81" s="712"/>
      <c r="G81" s="714"/>
      <c r="H81" s="714"/>
      <c r="I81" s="714"/>
      <c r="J81" s="714"/>
      <c r="K81" s="715"/>
      <c r="L81" s="479"/>
    </row>
    <row r="82" spans="1:12" ht="13.5" customHeight="1" x14ac:dyDescent="0.2">
      <c r="A82" s="711" t="s">
        <v>843</v>
      </c>
      <c r="B82" s="712"/>
      <c r="C82" s="712">
        <v>172629</v>
      </c>
      <c r="D82" s="712"/>
      <c r="E82" s="712"/>
      <c r="F82" s="712"/>
      <c r="G82" s="714"/>
      <c r="H82" s="714"/>
      <c r="I82" s="714"/>
      <c r="J82" s="714"/>
      <c r="K82" s="715"/>
      <c r="L82" s="479"/>
    </row>
    <row r="83" spans="1:12" ht="13.5" customHeight="1" x14ac:dyDescent="0.2">
      <c r="A83" s="711" t="s">
        <v>844</v>
      </c>
      <c r="B83" s="712"/>
      <c r="C83" s="712">
        <v>83718</v>
      </c>
      <c r="D83" s="712"/>
      <c r="E83" s="712"/>
      <c r="F83" s="712"/>
      <c r="G83" s="714"/>
      <c r="H83" s="714"/>
      <c r="I83" s="714"/>
      <c r="J83" s="714"/>
      <c r="K83" s="715"/>
      <c r="L83" s="479"/>
    </row>
    <row r="84" spans="1:12" ht="13.5" customHeight="1" x14ac:dyDescent="0.2">
      <c r="A84" s="711" t="s">
        <v>1003</v>
      </c>
      <c r="B84" s="712"/>
      <c r="C84" s="712">
        <v>38258</v>
      </c>
      <c r="D84" s="712"/>
      <c r="E84" s="712">
        <v>3456024</v>
      </c>
      <c r="F84" s="712"/>
      <c r="G84" s="714">
        <v>25080</v>
      </c>
      <c r="H84" s="714"/>
      <c r="I84" s="714"/>
      <c r="J84" s="714"/>
      <c r="K84" s="715"/>
      <c r="L84" s="479"/>
    </row>
    <row r="85" spans="1:12" ht="13.5" customHeight="1" x14ac:dyDescent="0.2">
      <c r="A85" s="711" t="s">
        <v>849</v>
      </c>
      <c r="B85" s="712">
        <v>962208</v>
      </c>
      <c r="C85" s="712"/>
      <c r="D85" s="712"/>
      <c r="E85" s="712"/>
      <c r="F85" s="712"/>
      <c r="G85" s="714"/>
      <c r="H85" s="714"/>
      <c r="I85" s="714"/>
      <c r="J85" s="714"/>
      <c r="K85" s="715"/>
      <c r="L85" s="479"/>
    </row>
    <row r="86" spans="1:12" ht="13.5" customHeight="1" x14ac:dyDescent="0.2">
      <c r="A86" s="711" t="s">
        <v>850</v>
      </c>
      <c r="B86" s="712">
        <v>118449</v>
      </c>
      <c r="C86" s="712">
        <v>264224</v>
      </c>
      <c r="D86" s="712">
        <v>544</v>
      </c>
      <c r="E86" s="712"/>
      <c r="F86" s="712"/>
      <c r="G86" s="714">
        <v>50160</v>
      </c>
      <c r="H86" s="714"/>
      <c r="I86" s="714"/>
      <c r="J86" s="714"/>
      <c r="K86" s="715"/>
      <c r="L86" s="479"/>
    </row>
    <row r="87" spans="1:12" ht="13.5" customHeight="1" x14ac:dyDescent="0.2">
      <c r="A87" s="711" t="s">
        <v>852</v>
      </c>
      <c r="B87" s="712"/>
      <c r="C87" s="712"/>
      <c r="D87" s="712"/>
      <c r="E87" s="712">
        <v>265848</v>
      </c>
      <c r="F87" s="712"/>
      <c r="G87" s="714"/>
      <c r="H87" s="714"/>
      <c r="I87" s="714"/>
      <c r="J87" s="714"/>
      <c r="K87" s="715"/>
      <c r="L87" s="479"/>
    </row>
    <row r="88" spans="1:12" ht="13.5" customHeight="1" x14ac:dyDescent="0.2">
      <c r="A88" s="711" t="s">
        <v>853</v>
      </c>
      <c r="B88" s="712">
        <v>84048</v>
      </c>
      <c r="C88" s="712">
        <v>153956</v>
      </c>
      <c r="D88" s="712">
        <v>10060606</v>
      </c>
      <c r="E88" s="712"/>
      <c r="F88" s="712"/>
      <c r="G88" s="714">
        <v>150480</v>
      </c>
      <c r="H88" s="714"/>
      <c r="I88" s="714"/>
      <c r="J88" s="714">
        <v>78</v>
      </c>
      <c r="K88" s="715"/>
      <c r="L88" s="479"/>
    </row>
    <row r="89" spans="1:12" ht="13.5" customHeight="1" x14ac:dyDescent="0.2">
      <c r="A89" s="711" t="s">
        <v>854</v>
      </c>
      <c r="B89" s="712"/>
      <c r="C89" s="712"/>
      <c r="D89" s="712">
        <v>127029</v>
      </c>
      <c r="E89" s="712"/>
      <c r="F89" s="712"/>
      <c r="G89" s="714">
        <v>200365</v>
      </c>
      <c r="H89" s="714"/>
      <c r="I89" s="714"/>
      <c r="J89" s="714"/>
      <c r="K89" s="715"/>
      <c r="L89" s="479"/>
    </row>
    <row r="90" spans="1:12" ht="13.5" customHeight="1" x14ac:dyDescent="0.2">
      <c r="A90" s="711" t="s">
        <v>856</v>
      </c>
      <c r="B90" s="712"/>
      <c r="C90" s="712">
        <v>180306</v>
      </c>
      <c r="D90" s="712">
        <v>7964992</v>
      </c>
      <c r="E90" s="712"/>
      <c r="F90" s="712"/>
      <c r="G90" s="714">
        <v>125235</v>
      </c>
      <c r="H90" s="714"/>
      <c r="I90" s="714"/>
      <c r="J90" s="714">
        <v>628</v>
      </c>
      <c r="K90" s="715"/>
      <c r="L90" s="479"/>
    </row>
    <row r="91" spans="1:12" ht="13.5" customHeight="1" x14ac:dyDescent="0.2">
      <c r="A91" s="711" t="s">
        <v>857</v>
      </c>
      <c r="B91" s="712"/>
      <c r="C91" s="712"/>
      <c r="D91" s="712">
        <v>324066</v>
      </c>
      <c r="E91" s="712"/>
      <c r="F91" s="712"/>
      <c r="G91" s="714"/>
      <c r="H91" s="714"/>
      <c r="I91" s="714"/>
      <c r="J91" s="714"/>
      <c r="K91" s="715"/>
      <c r="L91" s="479"/>
    </row>
    <row r="92" spans="1:12" ht="13.5" customHeight="1" x14ac:dyDescent="0.2">
      <c r="A92" s="711" t="s">
        <v>859</v>
      </c>
      <c r="B92" s="712"/>
      <c r="C92" s="712">
        <v>226814</v>
      </c>
      <c r="D92" s="712">
        <v>768502</v>
      </c>
      <c r="E92" s="712">
        <v>3744066</v>
      </c>
      <c r="F92" s="712"/>
      <c r="G92" s="714">
        <v>150150</v>
      </c>
      <c r="H92" s="714"/>
      <c r="I92" s="714"/>
      <c r="J92" s="714">
        <v>36</v>
      </c>
      <c r="K92" s="715"/>
      <c r="L92" s="479"/>
    </row>
    <row r="93" spans="1:12" ht="13.5" customHeight="1" x14ac:dyDescent="0.2">
      <c r="A93" s="711" t="s">
        <v>860</v>
      </c>
      <c r="B93" s="712"/>
      <c r="C93" s="712"/>
      <c r="D93" s="712">
        <v>1242927</v>
      </c>
      <c r="E93" s="712"/>
      <c r="F93" s="712"/>
      <c r="G93" s="714"/>
      <c r="H93" s="714"/>
      <c r="I93" s="714"/>
      <c r="J93" s="714"/>
      <c r="K93" s="715"/>
      <c r="L93" s="479"/>
    </row>
    <row r="94" spans="1:12" ht="13.5" customHeight="1" x14ac:dyDescent="0.2">
      <c r="A94" s="711" t="s">
        <v>861</v>
      </c>
      <c r="B94" s="712"/>
      <c r="C94" s="712"/>
      <c r="D94" s="712">
        <v>877836</v>
      </c>
      <c r="E94" s="712"/>
      <c r="F94" s="712"/>
      <c r="G94" s="714"/>
      <c r="H94" s="714"/>
      <c r="I94" s="714"/>
      <c r="J94" s="714"/>
      <c r="K94" s="715"/>
      <c r="L94" s="479"/>
    </row>
    <row r="95" spans="1:12" ht="13.5" customHeight="1" x14ac:dyDescent="0.2">
      <c r="A95" s="711" t="s">
        <v>862</v>
      </c>
      <c r="B95" s="712"/>
      <c r="C95" s="712">
        <v>97841</v>
      </c>
      <c r="D95" s="712">
        <v>154680</v>
      </c>
      <c r="E95" s="712"/>
      <c r="F95" s="712"/>
      <c r="G95" s="714">
        <v>150480</v>
      </c>
      <c r="H95" s="714"/>
      <c r="I95" s="714"/>
      <c r="J95" s="714"/>
      <c r="K95" s="715"/>
      <c r="L95" s="479"/>
    </row>
    <row r="96" spans="1:12" ht="13.5" customHeight="1" x14ac:dyDescent="0.2">
      <c r="A96" s="711" t="s">
        <v>863</v>
      </c>
      <c r="B96" s="712"/>
      <c r="C96" s="712">
        <v>3670</v>
      </c>
      <c r="D96" s="712">
        <v>222760</v>
      </c>
      <c r="E96" s="712"/>
      <c r="F96" s="712"/>
      <c r="G96" s="714"/>
      <c r="H96" s="714"/>
      <c r="I96" s="714"/>
      <c r="J96" s="714"/>
      <c r="K96" s="715"/>
      <c r="L96" s="479"/>
    </row>
    <row r="97" spans="1:12" ht="13.5" customHeight="1" x14ac:dyDescent="0.2">
      <c r="A97" s="711" t="s">
        <v>864</v>
      </c>
      <c r="B97" s="712"/>
      <c r="C97" s="712">
        <v>324</v>
      </c>
      <c r="D97" s="712">
        <v>532204</v>
      </c>
      <c r="E97" s="712"/>
      <c r="F97" s="712"/>
      <c r="G97" s="714"/>
      <c r="H97" s="714"/>
      <c r="I97" s="714"/>
      <c r="J97" s="714"/>
      <c r="K97" s="715"/>
      <c r="L97" s="479"/>
    </row>
    <row r="98" spans="1:12" ht="13.5" customHeight="1" x14ac:dyDescent="0.2">
      <c r="A98" s="711" t="s">
        <v>865</v>
      </c>
      <c r="B98" s="712"/>
      <c r="C98" s="712">
        <v>179880</v>
      </c>
      <c r="D98" s="712">
        <v>954266</v>
      </c>
      <c r="E98" s="712"/>
      <c r="F98" s="712"/>
      <c r="G98" s="714"/>
      <c r="H98" s="714"/>
      <c r="I98" s="714"/>
      <c r="J98" s="714"/>
      <c r="K98" s="715"/>
      <c r="L98" s="479"/>
    </row>
    <row r="99" spans="1:12" ht="13.5" customHeight="1" x14ac:dyDescent="0.2">
      <c r="A99" s="711" t="s">
        <v>866</v>
      </c>
      <c r="B99" s="712">
        <v>5606496</v>
      </c>
      <c r="C99" s="712">
        <v>337321</v>
      </c>
      <c r="D99" s="712">
        <v>586516</v>
      </c>
      <c r="E99" s="712">
        <v>664620</v>
      </c>
      <c r="F99" s="712"/>
      <c r="G99" s="714"/>
      <c r="H99" s="714"/>
      <c r="I99" s="714"/>
      <c r="J99" s="714"/>
      <c r="K99" s="715">
        <v>60366</v>
      </c>
      <c r="L99" s="479"/>
    </row>
    <row r="100" spans="1:12" ht="13.5" customHeight="1" x14ac:dyDescent="0.2">
      <c r="A100" s="711" t="s">
        <v>1004</v>
      </c>
      <c r="B100" s="712"/>
      <c r="C100" s="712"/>
      <c r="D100" s="712">
        <v>10910</v>
      </c>
      <c r="E100" s="712"/>
      <c r="F100" s="712"/>
      <c r="G100" s="714"/>
      <c r="H100" s="714"/>
      <c r="I100" s="714"/>
      <c r="J100" s="714"/>
      <c r="K100" s="715"/>
      <c r="L100" s="479"/>
    </row>
    <row r="101" spans="1:12" ht="13.5" customHeight="1" x14ac:dyDescent="0.2">
      <c r="A101" s="711" t="s">
        <v>870</v>
      </c>
      <c r="B101" s="712">
        <v>341676</v>
      </c>
      <c r="C101" s="712"/>
      <c r="D101" s="712"/>
      <c r="E101" s="712"/>
      <c r="F101" s="712"/>
      <c r="G101" s="714"/>
      <c r="H101" s="714"/>
      <c r="I101" s="714"/>
      <c r="J101" s="714"/>
      <c r="K101" s="715"/>
      <c r="L101" s="479"/>
    </row>
    <row r="102" spans="1:12" ht="13.5" customHeight="1" x14ac:dyDescent="0.2">
      <c r="A102" s="711" t="s">
        <v>871</v>
      </c>
      <c r="B102" s="712"/>
      <c r="C102" s="712"/>
      <c r="D102" s="712">
        <v>75725</v>
      </c>
      <c r="E102" s="712"/>
      <c r="F102" s="712"/>
      <c r="G102" s="714"/>
      <c r="H102" s="714"/>
      <c r="I102" s="714"/>
      <c r="J102" s="714"/>
      <c r="K102" s="715"/>
      <c r="L102" s="479"/>
    </row>
    <row r="103" spans="1:12" ht="13.5" customHeight="1" x14ac:dyDescent="0.2">
      <c r="A103" s="711" t="s">
        <v>874</v>
      </c>
      <c r="B103" s="712"/>
      <c r="C103" s="712"/>
      <c r="D103" s="712">
        <v>549046</v>
      </c>
      <c r="E103" s="712"/>
      <c r="F103" s="712"/>
      <c r="G103" s="714"/>
      <c r="H103" s="714"/>
      <c r="I103" s="714"/>
      <c r="J103" s="714">
        <v>87</v>
      </c>
      <c r="K103" s="715">
        <v>2</v>
      </c>
      <c r="L103" s="479"/>
    </row>
    <row r="104" spans="1:12" ht="13.5" customHeight="1" x14ac:dyDescent="0.2">
      <c r="A104" s="711" t="s">
        <v>876</v>
      </c>
      <c r="B104" s="712"/>
      <c r="C104" s="712"/>
      <c r="D104" s="712">
        <v>108250</v>
      </c>
      <c r="E104" s="712"/>
      <c r="F104" s="712"/>
      <c r="G104" s="714"/>
      <c r="H104" s="714"/>
      <c r="I104" s="714"/>
      <c r="J104" s="714">
        <v>64</v>
      </c>
      <c r="K104" s="715"/>
      <c r="L104" s="479"/>
    </row>
    <row r="105" spans="1:12" ht="13.5" customHeight="1" x14ac:dyDescent="0.2">
      <c r="A105" s="711" t="s">
        <v>877</v>
      </c>
      <c r="B105" s="712"/>
      <c r="C105" s="712"/>
      <c r="D105" s="712">
        <v>2291338</v>
      </c>
      <c r="E105" s="712"/>
      <c r="F105" s="712"/>
      <c r="G105" s="714"/>
      <c r="H105" s="714"/>
      <c r="I105" s="714"/>
      <c r="J105" s="714"/>
      <c r="K105" s="715"/>
      <c r="L105" s="479"/>
    </row>
    <row r="106" spans="1:12" ht="13.5" customHeight="1" x14ac:dyDescent="0.2">
      <c r="A106" s="711" t="s">
        <v>878</v>
      </c>
      <c r="B106" s="712"/>
      <c r="C106" s="712"/>
      <c r="D106" s="712">
        <v>2825875</v>
      </c>
      <c r="E106" s="712"/>
      <c r="F106" s="712"/>
      <c r="G106" s="714"/>
      <c r="H106" s="714"/>
      <c r="I106" s="714"/>
      <c r="J106" s="714"/>
      <c r="K106" s="715"/>
      <c r="L106" s="479"/>
    </row>
    <row r="107" spans="1:12" ht="13.5" customHeight="1" x14ac:dyDescent="0.2">
      <c r="A107" s="711" t="s">
        <v>884</v>
      </c>
      <c r="B107" s="712"/>
      <c r="C107" s="712"/>
      <c r="D107" s="712">
        <v>45512</v>
      </c>
      <c r="E107" s="712"/>
      <c r="F107" s="712"/>
      <c r="G107" s="714"/>
      <c r="H107" s="714"/>
      <c r="I107" s="714"/>
      <c r="J107" s="714"/>
      <c r="K107" s="715"/>
      <c r="L107" s="479"/>
    </row>
    <row r="108" spans="1:12" ht="13.5" customHeight="1" x14ac:dyDescent="0.2">
      <c r="A108" s="711" t="s">
        <v>887</v>
      </c>
      <c r="B108" s="712"/>
      <c r="C108" s="712">
        <v>10107</v>
      </c>
      <c r="D108" s="712"/>
      <c r="E108" s="712"/>
      <c r="F108" s="712"/>
      <c r="G108" s="714"/>
      <c r="H108" s="714"/>
      <c r="I108" s="714"/>
      <c r="J108" s="714"/>
      <c r="K108" s="715"/>
      <c r="L108" s="479"/>
    </row>
    <row r="109" spans="1:12" ht="13.5" customHeight="1" x14ac:dyDescent="0.2">
      <c r="A109" s="711" t="s">
        <v>890</v>
      </c>
      <c r="B109" s="712"/>
      <c r="C109" s="712">
        <v>4740684</v>
      </c>
      <c r="D109" s="712">
        <v>216537</v>
      </c>
      <c r="E109" s="712"/>
      <c r="F109" s="712"/>
      <c r="G109" s="714">
        <v>44000000</v>
      </c>
      <c r="H109" s="714"/>
      <c r="I109" s="714"/>
      <c r="J109" s="714"/>
      <c r="K109" s="715"/>
      <c r="L109" s="479"/>
    </row>
    <row r="110" spans="1:12" ht="13.5" customHeight="1" x14ac:dyDescent="0.2">
      <c r="A110" s="711" t="s">
        <v>892</v>
      </c>
      <c r="B110" s="712"/>
      <c r="C110" s="712">
        <v>147713</v>
      </c>
      <c r="D110" s="712">
        <v>1024357</v>
      </c>
      <c r="E110" s="712"/>
      <c r="F110" s="712"/>
      <c r="G110" s="714"/>
      <c r="H110" s="714"/>
      <c r="I110" s="714"/>
      <c r="J110" s="714"/>
      <c r="K110" s="715"/>
      <c r="L110" s="479"/>
    </row>
    <row r="111" spans="1:12" ht="13.5" customHeight="1" x14ac:dyDescent="0.2">
      <c r="A111" s="711" t="s">
        <v>893</v>
      </c>
      <c r="B111" s="712"/>
      <c r="C111" s="712"/>
      <c r="D111" s="712"/>
      <c r="E111" s="712"/>
      <c r="F111" s="712"/>
      <c r="G111" s="714"/>
      <c r="H111" s="714"/>
      <c r="I111" s="714"/>
      <c r="J111" s="714">
        <v>44</v>
      </c>
      <c r="K111" s="715"/>
      <c r="L111" s="479"/>
    </row>
    <row r="112" spans="1:12" ht="13.5" customHeight="1" x14ac:dyDescent="0.2">
      <c r="A112" s="711" t="s">
        <v>894</v>
      </c>
      <c r="B112" s="712"/>
      <c r="C112" s="712">
        <v>342</v>
      </c>
      <c r="D112" s="712">
        <v>8000</v>
      </c>
      <c r="E112" s="712"/>
      <c r="F112" s="712"/>
      <c r="G112" s="714"/>
      <c r="H112" s="714"/>
      <c r="I112" s="714"/>
      <c r="J112" s="714"/>
      <c r="K112" s="715"/>
      <c r="L112" s="479"/>
    </row>
    <row r="113" spans="1:12" ht="13.5" customHeight="1" x14ac:dyDescent="0.2">
      <c r="A113" s="711" t="s">
        <v>895</v>
      </c>
      <c r="B113" s="712"/>
      <c r="C113" s="712">
        <v>19129</v>
      </c>
      <c r="D113" s="712"/>
      <c r="E113" s="712"/>
      <c r="F113" s="712"/>
      <c r="G113" s="714">
        <v>44141</v>
      </c>
      <c r="H113" s="714"/>
      <c r="I113" s="714"/>
      <c r="J113" s="714"/>
      <c r="K113" s="715"/>
      <c r="L113" s="479"/>
    </row>
    <row r="114" spans="1:12" ht="13.5" customHeight="1" x14ac:dyDescent="0.2">
      <c r="A114" s="711" t="s">
        <v>896</v>
      </c>
      <c r="B114" s="712">
        <v>21824009</v>
      </c>
      <c r="C114" s="712">
        <v>6140895</v>
      </c>
      <c r="D114" s="712">
        <v>6331</v>
      </c>
      <c r="E114" s="712"/>
      <c r="F114" s="712"/>
      <c r="G114" s="714">
        <v>263791</v>
      </c>
      <c r="H114" s="714"/>
      <c r="I114" s="714"/>
      <c r="J114" s="714">
        <v>2382</v>
      </c>
      <c r="K114" s="715"/>
      <c r="L114" s="479"/>
    </row>
    <row r="115" spans="1:12" ht="13.5" customHeight="1" x14ac:dyDescent="0.2">
      <c r="A115" s="711" t="s">
        <v>897</v>
      </c>
      <c r="B115" s="712">
        <v>20330</v>
      </c>
      <c r="C115" s="712">
        <v>4012004</v>
      </c>
      <c r="D115" s="712"/>
      <c r="E115" s="712">
        <v>3611520</v>
      </c>
      <c r="F115" s="712"/>
      <c r="G115" s="714">
        <v>105387646</v>
      </c>
      <c r="H115" s="714"/>
      <c r="I115" s="714">
        <v>28995785</v>
      </c>
      <c r="J115" s="714">
        <v>2970</v>
      </c>
      <c r="K115" s="715"/>
      <c r="L115" s="479"/>
    </row>
    <row r="116" spans="1:12" ht="13.5" customHeight="1" x14ac:dyDescent="0.2">
      <c r="A116" s="711" t="s">
        <v>898</v>
      </c>
      <c r="B116" s="712"/>
      <c r="C116" s="712">
        <v>2592545</v>
      </c>
      <c r="D116" s="712">
        <v>3473</v>
      </c>
      <c r="E116" s="712">
        <v>25709006</v>
      </c>
      <c r="F116" s="712"/>
      <c r="G116" s="714">
        <v>85898995</v>
      </c>
      <c r="H116" s="714"/>
      <c r="I116" s="714"/>
      <c r="J116" s="714">
        <v>629</v>
      </c>
      <c r="K116" s="715"/>
      <c r="L116" s="479"/>
    </row>
    <row r="117" spans="1:12" ht="13.5" customHeight="1" x14ac:dyDescent="0.2">
      <c r="A117" s="711" t="s">
        <v>899</v>
      </c>
      <c r="B117" s="712"/>
      <c r="C117" s="712">
        <v>134566</v>
      </c>
      <c r="D117" s="712"/>
      <c r="E117" s="712"/>
      <c r="F117" s="712"/>
      <c r="G117" s="714"/>
      <c r="H117" s="714"/>
      <c r="I117" s="714"/>
      <c r="J117" s="714">
        <v>3527</v>
      </c>
      <c r="K117" s="715"/>
      <c r="L117" s="479"/>
    </row>
    <row r="118" spans="1:12" ht="13.5" customHeight="1" x14ac:dyDescent="0.2">
      <c r="A118" s="711" t="s">
        <v>900</v>
      </c>
      <c r="B118" s="712">
        <v>13123782</v>
      </c>
      <c r="C118" s="712">
        <v>28711794</v>
      </c>
      <c r="D118" s="712">
        <v>387367</v>
      </c>
      <c r="E118" s="712"/>
      <c r="F118" s="712"/>
      <c r="G118" s="714"/>
      <c r="H118" s="714"/>
      <c r="I118" s="714"/>
      <c r="J118" s="714">
        <v>7775</v>
      </c>
      <c r="K118" s="715"/>
      <c r="L118" s="479"/>
    </row>
    <row r="119" spans="1:12" ht="13.5" customHeight="1" x14ac:dyDescent="0.2">
      <c r="A119" s="711" t="s">
        <v>1005</v>
      </c>
      <c r="B119" s="712"/>
      <c r="C119" s="712"/>
      <c r="D119" s="712">
        <v>10270</v>
      </c>
      <c r="E119" s="712"/>
      <c r="F119" s="712"/>
      <c r="G119" s="714"/>
      <c r="H119" s="714"/>
      <c r="I119" s="714"/>
      <c r="J119" s="714"/>
      <c r="K119" s="715"/>
      <c r="L119" s="479"/>
    </row>
    <row r="120" spans="1:12" ht="13.5" customHeight="1" x14ac:dyDescent="0.2">
      <c r="A120" s="711" t="s">
        <v>903</v>
      </c>
      <c r="B120" s="712">
        <v>1575576</v>
      </c>
      <c r="C120" s="712">
        <v>585362</v>
      </c>
      <c r="D120" s="712">
        <v>68894</v>
      </c>
      <c r="E120" s="712"/>
      <c r="F120" s="712"/>
      <c r="G120" s="714">
        <v>2081615</v>
      </c>
      <c r="H120" s="714"/>
      <c r="I120" s="714"/>
      <c r="J120" s="714">
        <v>355</v>
      </c>
      <c r="K120" s="715">
        <v>27</v>
      </c>
      <c r="L120" s="479"/>
    </row>
    <row r="121" spans="1:12" ht="13.5" customHeight="1" x14ac:dyDescent="0.2">
      <c r="A121" s="711" t="s">
        <v>905</v>
      </c>
      <c r="B121" s="712"/>
      <c r="C121" s="712"/>
      <c r="D121" s="712">
        <v>56199</v>
      </c>
      <c r="E121" s="712">
        <v>1541918</v>
      </c>
      <c r="F121" s="712"/>
      <c r="G121" s="714"/>
      <c r="H121" s="714"/>
      <c r="I121" s="714"/>
      <c r="J121" s="714"/>
      <c r="K121" s="715"/>
      <c r="L121" s="479"/>
    </row>
    <row r="122" spans="1:12" ht="13.5" customHeight="1" x14ac:dyDescent="0.2">
      <c r="A122" s="711" t="s">
        <v>906</v>
      </c>
      <c r="B122" s="712"/>
      <c r="C122" s="712">
        <v>191321</v>
      </c>
      <c r="D122" s="712">
        <v>63612</v>
      </c>
      <c r="E122" s="712"/>
      <c r="F122" s="712">
        <v>9541097</v>
      </c>
      <c r="G122" s="714"/>
      <c r="H122" s="714"/>
      <c r="I122" s="714"/>
      <c r="J122" s="714"/>
      <c r="K122" s="715"/>
      <c r="L122" s="479"/>
    </row>
    <row r="123" spans="1:12" ht="13.5" customHeight="1" x14ac:dyDescent="0.2">
      <c r="A123" s="711" t="s">
        <v>907</v>
      </c>
      <c r="B123" s="712"/>
      <c r="C123" s="712">
        <v>19129</v>
      </c>
      <c r="D123" s="712">
        <v>1372239</v>
      </c>
      <c r="E123" s="712"/>
      <c r="F123" s="712"/>
      <c r="G123" s="714"/>
      <c r="H123" s="714"/>
      <c r="I123" s="714"/>
      <c r="J123" s="714"/>
      <c r="K123" s="715"/>
      <c r="L123" s="479"/>
    </row>
    <row r="124" spans="1:12" ht="13.5" customHeight="1" x14ac:dyDescent="0.2">
      <c r="A124" s="711" t="s">
        <v>908</v>
      </c>
      <c r="B124" s="712"/>
      <c r="C124" s="712"/>
      <c r="D124" s="712">
        <v>51520</v>
      </c>
      <c r="E124" s="712"/>
      <c r="F124" s="712"/>
      <c r="G124" s="714"/>
      <c r="H124" s="714"/>
      <c r="I124" s="714"/>
      <c r="J124" s="714"/>
      <c r="K124" s="715"/>
      <c r="L124" s="479"/>
    </row>
    <row r="125" spans="1:12" ht="13.5" customHeight="1" x14ac:dyDescent="0.2">
      <c r="A125" s="711" t="s">
        <v>910</v>
      </c>
      <c r="B125" s="712"/>
      <c r="C125" s="712"/>
      <c r="D125" s="712"/>
      <c r="E125" s="712">
        <v>601325</v>
      </c>
      <c r="F125" s="712"/>
      <c r="G125" s="714"/>
      <c r="H125" s="714"/>
      <c r="I125" s="714"/>
      <c r="J125" s="714"/>
      <c r="K125" s="715"/>
      <c r="L125" s="479"/>
    </row>
    <row r="126" spans="1:12" ht="13.5" customHeight="1" x14ac:dyDescent="0.2">
      <c r="A126" s="711" t="s">
        <v>914</v>
      </c>
      <c r="B126" s="712"/>
      <c r="C126" s="712"/>
      <c r="D126" s="712"/>
      <c r="E126" s="712">
        <v>3137007</v>
      </c>
      <c r="F126" s="712"/>
      <c r="G126" s="714"/>
      <c r="H126" s="714"/>
      <c r="I126" s="714"/>
      <c r="J126" s="714"/>
      <c r="K126" s="715"/>
      <c r="L126" s="479"/>
    </row>
    <row r="127" spans="1:12" ht="13.5" customHeight="1" x14ac:dyDescent="0.2">
      <c r="A127" s="711" t="s">
        <v>1006</v>
      </c>
      <c r="B127" s="712"/>
      <c r="C127" s="712"/>
      <c r="D127" s="712"/>
      <c r="E127" s="712">
        <v>13351426</v>
      </c>
      <c r="F127" s="712"/>
      <c r="G127" s="714">
        <v>47085192</v>
      </c>
      <c r="H127" s="714"/>
      <c r="I127" s="714"/>
      <c r="J127" s="714"/>
      <c r="K127" s="715"/>
      <c r="L127" s="479"/>
    </row>
    <row r="128" spans="1:12" ht="13.5" customHeight="1" x14ac:dyDescent="0.2">
      <c r="A128" s="711" t="s">
        <v>917</v>
      </c>
      <c r="B128" s="712"/>
      <c r="C128" s="712"/>
      <c r="D128" s="712"/>
      <c r="E128" s="712">
        <v>37650096</v>
      </c>
      <c r="F128" s="712"/>
      <c r="G128" s="714"/>
      <c r="H128" s="714"/>
      <c r="I128" s="714"/>
      <c r="J128" s="714"/>
      <c r="K128" s="715"/>
      <c r="L128" s="479"/>
    </row>
    <row r="129" spans="1:12" ht="13.5" customHeight="1" x14ac:dyDescent="0.2">
      <c r="A129" s="711" t="s">
        <v>919</v>
      </c>
      <c r="B129" s="712"/>
      <c r="C129" s="712"/>
      <c r="D129" s="712"/>
      <c r="E129" s="712">
        <v>4253568</v>
      </c>
      <c r="F129" s="712"/>
      <c r="G129" s="714"/>
      <c r="H129" s="714"/>
      <c r="I129" s="714"/>
      <c r="J129" s="714"/>
      <c r="K129" s="715"/>
      <c r="L129" s="479"/>
    </row>
    <row r="130" spans="1:12" ht="13.5" customHeight="1" x14ac:dyDescent="0.2">
      <c r="A130" s="711" t="s">
        <v>921</v>
      </c>
      <c r="B130" s="712"/>
      <c r="C130" s="712"/>
      <c r="D130" s="712"/>
      <c r="E130" s="712">
        <v>7422676</v>
      </c>
      <c r="F130" s="712"/>
      <c r="G130" s="714"/>
      <c r="H130" s="714"/>
      <c r="I130" s="714"/>
      <c r="J130" s="714"/>
      <c r="K130" s="715"/>
      <c r="L130" s="479"/>
    </row>
    <row r="131" spans="1:12" ht="13.5" customHeight="1" x14ac:dyDescent="0.2">
      <c r="A131" s="711" t="s">
        <v>922</v>
      </c>
      <c r="B131" s="712"/>
      <c r="C131" s="712"/>
      <c r="D131" s="712"/>
      <c r="E131" s="712">
        <v>50143728</v>
      </c>
      <c r="F131" s="712"/>
      <c r="G131" s="714"/>
      <c r="H131" s="714"/>
      <c r="I131" s="714"/>
      <c r="J131" s="714"/>
      <c r="K131" s="715"/>
      <c r="L131" s="479"/>
    </row>
    <row r="132" spans="1:12" ht="13.5" customHeight="1" x14ac:dyDescent="0.2">
      <c r="A132" s="711" t="s">
        <v>923</v>
      </c>
      <c r="B132" s="712"/>
      <c r="C132" s="712"/>
      <c r="D132" s="712"/>
      <c r="E132" s="712">
        <v>25877544</v>
      </c>
      <c r="F132" s="712"/>
      <c r="G132" s="714"/>
      <c r="H132" s="714"/>
      <c r="I132" s="714"/>
      <c r="J132" s="714"/>
      <c r="K132" s="715"/>
      <c r="L132" s="479"/>
    </row>
    <row r="133" spans="1:12" ht="13.5" customHeight="1" x14ac:dyDescent="0.2">
      <c r="A133" s="711" t="s">
        <v>924</v>
      </c>
      <c r="B133" s="712"/>
      <c r="C133" s="712"/>
      <c r="D133" s="712"/>
      <c r="E133" s="712">
        <v>53053</v>
      </c>
      <c r="F133" s="712"/>
      <c r="G133" s="714"/>
      <c r="H133" s="714"/>
      <c r="I133" s="714"/>
      <c r="J133" s="714"/>
      <c r="K133" s="715"/>
      <c r="L133" s="479"/>
    </row>
    <row r="134" spans="1:12" x14ac:dyDescent="0.2">
      <c r="A134" s="711" t="s">
        <v>928</v>
      </c>
      <c r="B134" s="712"/>
      <c r="C134" s="712"/>
      <c r="D134" s="712"/>
      <c r="E134" s="712">
        <v>165425480</v>
      </c>
      <c r="F134" s="712"/>
      <c r="G134" s="714"/>
      <c r="H134" s="714"/>
      <c r="I134" s="714"/>
      <c r="J134" s="714"/>
      <c r="K134" s="715"/>
      <c r="L134" s="479"/>
    </row>
    <row r="135" spans="1:12" x14ac:dyDescent="0.2">
      <c r="A135" s="711" t="s">
        <v>932</v>
      </c>
      <c r="B135" s="712"/>
      <c r="C135" s="712"/>
      <c r="D135" s="712"/>
      <c r="E135" s="712"/>
      <c r="F135" s="712"/>
      <c r="G135" s="714">
        <v>1008015</v>
      </c>
      <c r="H135" s="714"/>
      <c r="I135" s="714"/>
      <c r="J135" s="714"/>
      <c r="K135" s="715"/>
      <c r="L135" s="479"/>
    </row>
    <row r="136" spans="1:12" x14ac:dyDescent="0.2">
      <c r="A136" s="711" t="s">
        <v>935</v>
      </c>
      <c r="B136" s="712"/>
      <c r="C136" s="712"/>
      <c r="D136" s="712"/>
      <c r="E136" s="712">
        <v>50661600</v>
      </c>
      <c r="F136" s="712"/>
      <c r="G136" s="714"/>
      <c r="H136" s="714"/>
      <c r="I136" s="714"/>
      <c r="J136" s="714"/>
      <c r="K136" s="715"/>
      <c r="L136" s="479"/>
    </row>
    <row r="137" spans="1:12" x14ac:dyDescent="0.2">
      <c r="A137" s="711" t="s">
        <v>937</v>
      </c>
      <c r="B137" s="712"/>
      <c r="C137" s="712"/>
      <c r="D137" s="712"/>
      <c r="E137" s="712">
        <v>28886546</v>
      </c>
      <c r="F137" s="712"/>
      <c r="G137" s="714"/>
      <c r="H137" s="714"/>
      <c r="I137" s="714"/>
      <c r="J137" s="714"/>
      <c r="K137" s="715"/>
      <c r="L137" s="479"/>
    </row>
    <row r="138" spans="1:12" x14ac:dyDescent="0.2">
      <c r="A138" s="711" t="s">
        <v>941</v>
      </c>
      <c r="B138" s="712"/>
      <c r="C138" s="712"/>
      <c r="D138" s="712"/>
      <c r="E138" s="712"/>
      <c r="F138" s="712"/>
      <c r="G138" s="714">
        <v>7747557</v>
      </c>
      <c r="H138" s="714"/>
      <c r="I138" s="714"/>
      <c r="J138" s="714"/>
      <c r="K138" s="715"/>
      <c r="L138" s="479"/>
    </row>
    <row r="139" spans="1:12" x14ac:dyDescent="0.2">
      <c r="A139" s="711" t="s">
        <v>942</v>
      </c>
      <c r="B139" s="712"/>
      <c r="C139" s="712"/>
      <c r="D139" s="712"/>
      <c r="E139" s="712"/>
      <c r="F139" s="712"/>
      <c r="G139" s="714">
        <v>625625</v>
      </c>
      <c r="H139" s="714"/>
      <c r="I139" s="714"/>
      <c r="J139" s="714"/>
      <c r="K139" s="715"/>
      <c r="L139" s="479"/>
    </row>
    <row r="140" spans="1:12" x14ac:dyDescent="0.2">
      <c r="A140" s="711" t="s">
        <v>943</v>
      </c>
      <c r="B140" s="712"/>
      <c r="C140" s="712"/>
      <c r="D140" s="712">
        <v>541</v>
      </c>
      <c r="E140" s="712"/>
      <c r="F140" s="712"/>
      <c r="G140" s="714"/>
      <c r="H140" s="714"/>
      <c r="I140" s="714"/>
      <c r="J140" s="714"/>
      <c r="K140" s="715"/>
      <c r="L140" s="479"/>
    </row>
    <row r="141" spans="1:12" x14ac:dyDescent="0.2">
      <c r="A141" s="711" t="s">
        <v>948</v>
      </c>
      <c r="B141" s="712"/>
      <c r="C141" s="712"/>
      <c r="D141" s="712"/>
      <c r="E141" s="712"/>
      <c r="F141" s="712"/>
      <c r="G141" s="714">
        <v>9669489</v>
      </c>
      <c r="H141" s="714"/>
      <c r="I141" s="714"/>
      <c r="J141" s="714"/>
      <c r="K141" s="715"/>
      <c r="L141" s="479"/>
    </row>
    <row r="142" spans="1:12" x14ac:dyDescent="0.2">
      <c r="A142" s="711" t="s">
        <v>949</v>
      </c>
      <c r="B142" s="712"/>
      <c r="C142" s="712"/>
      <c r="D142" s="712"/>
      <c r="E142" s="712"/>
      <c r="F142" s="712"/>
      <c r="G142" s="714">
        <v>767397</v>
      </c>
      <c r="H142" s="714"/>
      <c r="I142" s="714"/>
      <c r="J142" s="714"/>
      <c r="K142" s="715"/>
      <c r="L142" s="479"/>
    </row>
    <row r="143" spans="1:12" x14ac:dyDescent="0.2">
      <c r="A143" s="711" t="s">
        <v>954</v>
      </c>
      <c r="B143" s="712"/>
      <c r="C143" s="712">
        <v>1158992</v>
      </c>
      <c r="D143" s="712">
        <v>31325</v>
      </c>
      <c r="E143" s="712">
        <v>260832</v>
      </c>
      <c r="F143" s="712"/>
      <c r="G143" s="714"/>
      <c r="H143" s="714"/>
      <c r="I143" s="714"/>
      <c r="J143" s="714">
        <v>31</v>
      </c>
      <c r="K143" s="715"/>
      <c r="L143" s="479"/>
    </row>
    <row r="144" spans="1:12" x14ac:dyDescent="0.2">
      <c r="A144" s="711" t="s">
        <v>958</v>
      </c>
      <c r="B144" s="712"/>
      <c r="C144" s="712">
        <v>2389887</v>
      </c>
      <c r="D144" s="712">
        <v>106660</v>
      </c>
      <c r="E144" s="712"/>
      <c r="F144" s="712"/>
      <c r="G144" s="714"/>
      <c r="H144" s="714"/>
      <c r="I144" s="714"/>
      <c r="J144" s="714">
        <v>33087</v>
      </c>
      <c r="K144" s="715"/>
    </row>
    <row r="145" spans="1:11" ht="13.5" thickBot="1" x14ac:dyDescent="0.25">
      <c r="A145" s="474" t="s">
        <v>971</v>
      </c>
      <c r="B145" s="581">
        <v>77492</v>
      </c>
      <c r="C145" s="581">
        <v>967216</v>
      </c>
      <c r="D145" s="581"/>
      <c r="E145" s="581"/>
      <c r="F145" s="581"/>
      <c r="G145" s="579">
        <v>92500000</v>
      </c>
      <c r="H145" s="579"/>
      <c r="I145" s="579"/>
      <c r="J145" s="579">
        <v>39</v>
      </c>
      <c r="K145" s="24"/>
    </row>
    <row r="146" spans="1:11" x14ac:dyDescent="0.2">
      <c r="A146" s="107" t="s">
        <v>616</v>
      </c>
    </row>
  </sheetData>
  <mergeCells count="16">
    <mergeCell ref="F11:F14"/>
    <mergeCell ref="A11:A14"/>
    <mergeCell ref="B11:B14"/>
    <mergeCell ref="C11:C14"/>
    <mergeCell ref="D11:D14"/>
    <mergeCell ref="E11:E14"/>
    <mergeCell ref="A5:K5"/>
    <mergeCell ref="A6:K6"/>
    <mergeCell ref="A7:K7"/>
    <mergeCell ref="A8:K8"/>
    <mergeCell ref="A9:K9"/>
    <mergeCell ref="G11:G14"/>
    <mergeCell ref="H11:H14"/>
    <mergeCell ref="I11:I14"/>
    <mergeCell ref="J11:J14"/>
    <mergeCell ref="K11:K14"/>
  </mergeCells>
  <phoneticPr fontId="3" type="noConversion"/>
  <pageMargins left="1.1811023622047245" right="0.70866141732283472" top="0.98425196850393704" bottom="1.1811023622047245" header="0.39370078740157483" footer="0"/>
  <pageSetup paperSize="153" scale="90" firstPageNumber="301" orientation="landscape" useFirstPageNumber="1" r:id="rId1"/>
  <headerFooter alignWithMargins="0">
    <oddHeader>&amp;L                              &amp;G&amp;R&amp;P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G338"/>
  <sheetViews>
    <sheetView showGridLines="0" workbookViewId="0">
      <selection activeCell="C17" sqref="C17"/>
    </sheetView>
  </sheetViews>
  <sheetFormatPr baseColWidth="10" defaultColWidth="12.5703125" defaultRowHeight="12.75" x14ac:dyDescent="0.2"/>
  <cols>
    <col min="1" max="1" width="28.7109375" style="55" customWidth="1"/>
    <col min="2" max="2" width="13.7109375" style="55" customWidth="1"/>
    <col min="3" max="3" width="13.28515625" style="55" customWidth="1"/>
    <col min="4" max="4" width="12" style="55" customWidth="1"/>
    <col min="5" max="5" width="12.85546875" style="55" customWidth="1"/>
    <col min="6" max="6" width="13.28515625" style="55" bestFit="1" customWidth="1"/>
    <col min="7" max="7" width="12.85546875" style="55" bestFit="1" customWidth="1"/>
    <col min="8" max="16384" width="12.5703125" style="55"/>
  </cols>
  <sheetData>
    <row r="1" spans="1:7" ht="18" x14ac:dyDescent="0.2">
      <c r="A1" s="26" t="s">
        <v>521</v>
      </c>
      <c r="B1" s="28"/>
      <c r="C1" s="29"/>
      <c r="D1" s="29"/>
      <c r="G1" s="555"/>
    </row>
    <row r="2" spans="1:7" ht="15.75" x14ac:dyDescent="0.2">
      <c r="A2" s="30"/>
      <c r="B2" s="28"/>
      <c r="C2" s="29"/>
      <c r="D2" s="29"/>
    </row>
    <row r="3" spans="1:7" ht="15.75" x14ac:dyDescent="0.2">
      <c r="A3" s="110"/>
      <c r="B3" s="28"/>
      <c r="C3" s="29"/>
      <c r="D3" s="29"/>
    </row>
    <row r="4" spans="1:7" x14ac:dyDescent="0.2">
      <c r="A4" s="29"/>
      <c r="B4" s="435"/>
      <c r="C4" s="435"/>
      <c r="D4" s="436"/>
    </row>
    <row r="5" spans="1:7" x14ac:dyDescent="0.2">
      <c r="A5" s="29"/>
      <c r="B5" s="435"/>
      <c r="C5" s="435"/>
      <c r="D5" s="436"/>
    </row>
    <row r="6" spans="1:7" x14ac:dyDescent="0.2">
      <c r="A6" s="749" t="s">
        <v>527</v>
      </c>
      <c r="B6" s="749"/>
      <c r="C6" s="749"/>
      <c r="D6" s="749"/>
      <c r="E6" s="749"/>
      <c r="F6" s="749"/>
      <c r="G6" s="749"/>
    </row>
    <row r="7" spans="1:7" x14ac:dyDescent="0.2">
      <c r="A7" s="749" t="s">
        <v>528</v>
      </c>
      <c r="B7" s="749"/>
      <c r="C7" s="749"/>
      <c r="D7" s="749"/>
      <c r="E7" s="749"/>
      <c r="F7" s="749"/>
      <c r="G7" s="749"/>
    </row>
    <row r="8" spans="1:7" x14ac:dyDescent="0.2">
      <c r="A8" s="749" t="s">
        <v>600</v>
      </c>
      <c r="B8" s="749"/>
      <c r="C8" s="749"/>
      <c r="D8" s="749"/>
      <c r="E8" s="749"/>
      <c r="F8" s="749"/>
      <c r="G8" s="749"/>
    </row>
    <row r="9" spans="1:7" x14ac:dyDescent="0.2">
      <c r="A9" s="749" t="s">
        <v>750</v>
      </c>
      <c r="B9" s="749"/>
      <c r="C9" s="749"/>
      <c r="D9" s="749"/>
      <c r="E9" s="749"/>
      <c r="F9" s="749"/>
      <c r="G9" s="749"/>
    </row>
    <row r="10" spans="1:7" ht="13.5" x14ac:dyDescent="0.25">
      <c r="A10" s="762" t="s">
        <v>514</v>
      </c>
      <c r="B10" s="762"/>
      <c r="C10" s="762"/>
      <c r="D10" s="762"/>
      <c r="E10" s="762"/>
      <c r="F10" s="762"/>
      <c r="G10" s="762"/>
    </row>
    <row r="11" spans="1:7" ht="13.5" thickBot="1" x14ac:dyDescent="0.25">
      <c r="A11" s="29"/>
      <c r="B11" s="435"/>
      <c r="C11" s="435"/>
      <c r="D11" s="436"/>
    </row>
    <row r="12" spans="1:7" ht="13.5" customHeight="1" thickBot="1" x14ac:dyDescent="0.25">
      <c r="A12" s="767" t="s">
        <v>529</v>
      </c>
      <c r="B12" s="763">
        <v>2018</v>
      </c>
      <c r="C12" s="763"/>
      <c r="D12" s="764"/>
      <c r="E12" s="763">
        <v>2019</v>
      </c>
      <c r="F12" s="763"/>
      <c r="G12" s="764"/>
    </row>
    <row r="13" spans="1:7" ht="13.5" customHeight="1" thickBot="1" x14ac:dyDescent="0.25">
      <c r="A13" s="768"/>
      <c r="B13" s="3" t="s">
        <v>530</v>
      </c>
      <c r="C13" s="3" t="s">
        <v>531</v>
      </c>
      <c r="D13" s="765" t="s">
        <v>532</v>
      </c>
      <c r="E13" s="3" t="s">
        <v>530</v>
      </c>
      <c r="F13" s="3" t="s">
        <v>531</v>
      </c>
      <c r="G13" s="765" t="s">
        <v>532</v>
      </c>
    </row>
    <row r="14" spans="1:7" ht="13.5" thickBot="1" x14ac:dyDescent="0.25">
      <c r="A14" s="768"/>
      <c r="B14" s="4" t="s">
        <v>533</v>
      </c>
      <c r="C14" s="4" t="s">
        <v>534</v>
      </c>
      <c r="D14" s="766"/>
      <c r="E14" s="4" t="s">
        <v>533</v>
      </c>
      <c r="F14" s="4" t="s">
        <v>534</v>
      </c>
      <c r="G14" s="766"/>
    </row>
    <row r="15" spans="1:7" x14ac:dyDescent="0.2">
      <c r="A15" s="408" t="s">
        <v>535</v>
      </c>
      <c r="B15" s="419">
        <f t="shared" ref="B15:G15" si="0">SUM(B17,B114,B169,B240,B306,)</f>
        <v>10969532429</v>
      </c>
      <c r="C15" s="419">
        <f t="shared" si="0"/>
        <v>19674353345</v>
      </c>
      <c r="D15" s="9">
        <f t="shared" si="0"/>
        <v>-8704820916</v>
      </c>
      <c r="E15" s="9">
        <f t="shared" si="0"/>
        <v>11169696314</v>
      </c>
      <c r="F15" s="419">
        <f t="shared" si="0"/>
        <v>19881393579</v>
      </c>
      <c r="G15" s="9">
        <f t="shared" si="0"/>
        <v>-8711697265</v>
      </c>
    </row>
    <row r="16" spans="1:7" x14ac:dyDescent="0.2">
      <c r="A16" s="113"/>
      <c r="B16" s="13"/>
      <c r="C16" s="13"/>
      <c r="D16" s="14"/>
      <c r="E16" s="692"/>
      <c r="F16" s="692"/>
      <c r="G16" s="693"/>
    </row>
    <row r="17" spans="1:7" x14ac:dyDescent="0.2">
      <c r="A17" s="409" t="s">
        <v>494</v>
      </c>
      <c r="B17" s="420">
        <f t="shared" ref="B17:G17" si="1">SUM(B19,B27,B86)</f>
        <v>8968458012</v>
      </c>
      <c r="C17" s="420">
        <f t="shared" si="1"/>
        <v>12197064437</v>
      </c>
      <c r="D17" s="11">
        <f t="shared" si="1"/>
        <v>-3228606425</v>
      </c>
      <c r="E17" s="690">
        <f t="shared" si="1"/>
        <v>8772921609</v>
      </c>
      <c r="F17" s="696">
        <f t="shared" si="1"/>
        <v>12321923419</v>
      </c>
      <c r="G17" s="690">
        <f t="shared" si="1"/>
        <v>-3549001810</v>
      </c>
    </row>
    <row r="18" spans="1:7" x14ac:dyDescent="0.2">
      <c r="A18" s="113"/>
      <c r="B18" s="13"/>
      <c r="C18" s="13"/>
      <c r="D18" s="14"/>
      <c r="E18" s="692"/>
      <c r="F18" s="692"/>
      <c r="G18" s="693"/>
    </row>
    <row r="19" spans="1:7" s="479" customFormat="1" x14ac:dyDescent="0.2">
      <c r="A19" s="409" t="s">
        <v>495</v>
      </c>
      <c r="B19" s="420">
        <f t="shared" ref="B19:G19" si="2">SUM(B21:B24)</f>
        <v>4517083330</v>
      </c>
      <c r="C19" s="420">
        <f t="shared" si="2"/>
        <v>8910716453</v>
      </c>
      <c r="D19" s="578">
        <f t="shared" si="2"/>
        <v>-4393633123</v>
      </c>
      <c r="E19" s="690">
        <f t="shared" si="2"/>
        <v>4378826692</v>
      </c>
      <c r="F19" s="696">
        <f t="shared" si="2"/>
        <v>8833464812</v>
      </c>
      <c r="G19" s="690">
        <f t="shared" si="2"/>
        <v>-4454638120</v>
      </c>
    </row>
    <row r="20" spans="1:7" x14ac:dyDescent="0.2">
      <c r="A20" s="113"/>
      <c r="B20" s="13"/>
      <c r="C20" s="13"/>
      <c r="D20" s="14"/>
      <c r="E20" s="692"/>
      <c r="F20" s="692"/>
      <c r="G20" s="693"/>
    </row>
    <row r="21" spans="1:7" x14ac:dyDescent="0.2">
      <c r="A21" s="410" t="s">
        <v>762</v>
      </c>
      <c r="B21" s="13">
        <v>164092925</v>
      </c>
      <c r="C21" s="13">
        <v>177586451</v>
      </c>
      <c r="D21" s="14">
        <f>B21-C21</f>
        <v>-13493526</v>
      </c>
      <c r="E21" s="692">
        <v>224025044</v>
      </c>
      <c r="F21" s="692">
        <v>160268520</v>
      </c>
      <c r="G21" s="693">
        <f>E21-F21</f>
        <v>63756524</v>
      </c>
    </row>
    <row r="22" spans="1:7" x14ac:dyDescent="0.2">
      <c r="A22" s="410" t="s">
        <v>763</v>
      </c>
      <c r="B22" s="13">
        <v>3845406263</v>
      </c>
      <c r="C22" s="13">
        <v>6600945956</v>
      </c>
      <c r="D22" s="14">
        <f>B22-C22</f>
        <v>-2755539693</v>
      </c>
      <c r="E22" s="692">
        <v>3601639949</v>
      </c>
      <c r="F22" s="692">
        <v>6462837344</v>
      </c>
      <c r="G22" s="693">
        <f t="shared" ref="G22:G24" si="3">E22-F22</f>
        <v>-2861197395</v>
      </c>
    </row>
    <row r="23" spans="1:7" x14ac:dyDescent="0.2">
      <c r="A23" s="410" t="s">
        <v>764</v>
      </c>
      <c r="B23" s="13">
        <v>507584142</v>
      </c>
      <c r="C23" s="13">
        <v>2132184044</v>
      </c>
      <c r="D23" s="14">
        <f>B23-C23</f>
        <v>-1624599902</v>
      </c>
      <c r="E23" s="692">
        <v>553161699</v>
      </c>
      <c r="F23" s="692">
        <v>2210358948</v>
      </c>
      <c r="G23" s="693">
        <f t="shared" si="3"/>
        <v>-1657197249</v>
      </c>
    </row>
    <row r="24" spans="1:7" x14ac:dyDescent="0.2">
      <c r="A24" s="113" t="s">
        <v>765</v>
      </c>
      <c r="B24" s="13">
        <v>0</v>
      </c>
      <c r="C24" s="13">
        <v>2</v>
      </c>
      <c r="D24" s="14">
        <f>B24-C24</f>
        <v>-2</v>
      </c>
      <c r="E24" s="692">
        <v>0</v>
      </c>
      <c r="F24" s="692">
        <v>0</v>
      </c>
      <c r="G24" s="693">
        <f t="shared" si="3"/>
        <v>0</v>
      </c>
    </row>
    <row r="25" spans="1:7" x14ac:dyDescent="0.2">
      <c r="A25" s="113"/>
      <c r="B25" s="458"/>
      <c r="C25" s="458"/>
      <c r="D25" s="432"/>
      <c r="E25" s="692"/>
      <c r="F25" s="692"/>
      <c r="G25" s="693"/>
    </row>
    <row r="26" spans="1:7" x14ac:dyDescent="0.2">
      <c r="A26" s="113"/>
      <c r="B26" s="458"/>
      <c r="C26" s="458"/>
      <c r="D26" s="432"/>
      <c r="E26" s="692"/>
      <c r="F26" s="692"/>
      <c r="G26" s="693"/>
    </row>
    <row r="27" spans="1:7" x14ac:dyDescent="0.2">
      <c r="A27" s="409" t="s">
        <v>536</v>
      </c>
      <c r="B27" s="420">
        <f t="shared" ref="B27:G27" si="4">SUM(B30,B37,B42,B52,B68,B75,B81,)</f>
        <v>4082866515</v>
      </c>
      <c r="C27" s="420">
        <f t="shared" si="4"/>
        <v>1848441489</v>
      </c>
      <c r="D27" s="11">
        <f t="shared" si="4"/>
        <v>2234425026</v>
      </c>
      <c r="E27" s="690">
        <f t="shared" si="4"/>
        <v>4068943803</v>
      </c>
      <c r="F27" s="696">
        <f t="shared" si="4"/>
        <v>1877052122</v>
      </c>
      <c r="G27" s="690">
        <f t="shared" si="4"/>
        <v>2191891681</v>
      </c>
    </row>
    <row r="28" spans="1:7" x14ac:dyDescent="0.2">
      <c r="A28" s="409" t="s">
        <v>537</v>
      </c>
      <c r="B28" s="13"/>
      <c r="C28" s="13"/>
      <c r="D28" s="14"/>
      <c r="E28" s="692"/>
      <c r="F28" s="692"/>
      <c r="G28" s="693"/>
    </row>
    <row r="29" spans="1:7" x14ac:dyDescent="0.2">
      <c r="A29" s="113"/>
      <c r="B29" s="13"/>
      <c r="C29" s="13"/>
      <c r="D29" s="14"/>
      <c r="E29" s="692"/>
      <c r="F29" s="692"/>
      <c r="G29" s="693"/>
    </row>
    <row r="30" spans="1:7" x14ac:dyDescent="0.2">
      <c r="A30" s="409" t="s">
        <v>538</v>
      </c>
      <c r="B30" s="420">
        <f t="shared" ref="B30:F30" si="5">SUM(B32:B35)</f>
        <v>3355362582</v>
      </c>
      <c r="C30" s="420">
        <f t="shared" si="5"/>
        <v>1694315289</v>
      </c>
      <c r="D30" s="11">
        <f t="shared" si="5"/>
        <v>1661047293</v>
      </c>
      <c r="E30" s="690">
        <f t="shared" si="5"/>
        <v>3367028956</v>
      </c>
      <c r="F30" s="696">
        <f t="shared" si="5"/>
        <v>1738372421</v>
      </c>
      <c r="G30" s="690">
        <f t="shared" ref="G30" si="6">SUM(G32:G35)</f>
        <v>1628656535</v>
      </c>
    </row>
    <row r="31" spans="1:7" x14ac:dyDescent="0.2">
      <c r="A31" s="409" t="s">
        <v>539</v>
      </c>
      <c r="B31" s="13"/>
      <c r="C31" s="13"/>
      <c r="D31" s="14"/>
      <c r="E31" s="692"/>
      <c r="F31" s="692"/>
      <c r="G31" s="693"/>
    </row>
    <row r="32" spans="1:7" x14ac:dyDescent="0.2">
      <c r="A32" s="410" t="s">
        <v>540</v>
      </c>
      <c r="B32" s="13">
        <v>429359988</v>
      </c>
      <c r="C32" s="12">
        <v>532525790</v>
      </c>
      <c r="D32" s="14">
        <f>B32-C32</f>
        <v>-103165802</v>
      </c>
      <c r="E32" s="692">
        <v>429487504</v>
      </c>
      <c r="F32" s="692">
        <v>546819675</v>
      </c>
      <c r="G32" s="693">
        <f t="shared" ref="G32:G35" si="7">E32-F32</f>
        <v>-117332171</v>
      </c>
    </row>
    <row r="33" spans="1:7" x14ac:dyDescent="0.2">
      <c r="A33" s="410" t="s">
        <v>541</v>
      </c>
      <c r="B33" s="13">
        <v>1335072749</v>
      </c>
      <c r="C33" s="12">
        <v>757924756</v>
      </c>
      <c r="D33" s="14">
        <f>B33-C33</f>
        <v>577147993</v>
      </c>
      <c r="E33" s="692">
        <v>1384010812</v>
      </c>
      <c r="F33" s="692">
        <v>756974051</v>
      </c>
      <c r="G33" s="693">
        <f t="shared" si="7"/>
        <v>627036761</v>
      </c>
    </row>
    <row r="34" spans="1:7" x14ac:dyDescent="0.2">
      <c r="A34" s="410" t="s">
        <v>542</v>
      </c>
      <c r="B34" s="13">
        <v>1050407532</v>
      </c>
      <c r="C34" s="12">
        <v>291724893</v>
      </c>
      <c r="D34" s="14">
        <f>B34-C34</f>
        <v>758682639</v>
      </c>
      <c r="E34" s="692">
        <v>1003731162</v>
      </c>
      <c r="F34" s="692">
        <v>319623313</v>
      </c>
      <c r="G34" s="693">
        <f t="shared" si="7"/>
        <v>684107849</v>
      </c>
    </row>
    <row r="35" spans="1:7" x14ac:dyDescent="0.2">
      <c r="A35" s="410" t="s">
        <v>543</v>
      </c>
      <c r="B35" s="13">
        <v>540522313</v>
      </c>
      <c r="C35" s="12">
        <v>112139850</v>
      </c>
      <c r="D35" s="14">
        <f>B35-C35</f>
        <v>428382463</v>
      </c>
      <c r="E35" s="692">
        <v>549799478</v>
      </c>
      <c r="F35" s="692">
        <v>114955382</v>
      </c>
      <c r="G35" s="693">
        <f t="shared" si="7"/>
        <v>434844096</v>
      </c>
    </row>
    <row r="36" spans="1:7" x14ac:dyDescent="0.2">
      <c r="A36" s="113"/>
      <c r="B36" s="13"/>
      <c r="C36" s="13"/>
      <c r="D36" s="14"/>
      <c r="E36" s="692"/>
      <c r="F36" s="692"/>
      <c r="G36" s="693"/>
    </row>
    <row r="37" spans="1:7" x14ac:dyDescent="0.2">
      <c r="A37" s="409" t="s">
        <v>544</v>
      </c>
      <c r="B37" s="420">
        <f t="shared" ref="B37:G37" si="8">SUM(B39:B40)</f>
        <v>330710016</v>
      </c>
      <c r="C37" s="420">
        <f t="shared" si="8"/>
        <v>66631468</v>
      </c>
      <c r="D37" s="11">
        <f t="shared" si="8"/>
        <v>264078548</v>
      </c>
      <c r="E37" s="690">
        <f t="shared" si="8"/>
        <v>347305113</v>
      </c>
      <c r="F37" s="696">
        <f t="shared" si="8"/>
        <v>86002229</v>
      </c>
      <c r="G37" s="690">
        <f t="shared" si="8"/>
        <v>261302884</v>
      </c>
    </row>
    <row r="38" spans="1:7" x14ac:dyDescent="0.2">
      <c r="A38" s="113"/>
      <c r="B38" s="13"/>
      <c r="C38" s="13"/>
      <c r="D38" s="14"/>
      <c r="E38" s="692"/>
      <c r="F38" s="692"/>
      <c r="G38" s="693"/>
    </row>
    <row r="39" spans="1:7" x14ac:dyDescent="0.2">
      <c r="A39" s="410" t="s">
        <v>640</v>
      </c>
      <c r="B39" s="13">
        <v>87721208</v>
      </c>
      <c r="C39" s="12">
        <v>6013696</v>
      </c>
      <c r="D39" s="14">
        <f>B39-C39</f>
        <v>81707512</v>
      </c>
      <c r="E39" s="692">
        <v>102660160</v>
      </c>
      <c r="F39" s="692">
        <v>4012934</v>
      </c>
      <c r="G39" s="693">
        <f t="shared" ref="G39:G40" si="9">E39-F39</f>
        <v>98647226</v>
      </c>
    </row>
    <row r="40" spans="1:7" x14ac:dyDescent="0.2">
      <c r="A40" s="410" t="s">
        <v>641</v>
      </c>
      <c r="B40" s="13">
        <v>242988808</v>
      </c>
      <c r="C40" s="12">
        <v>60617772</v>
      </c>
      <c r="D40" s="14">
        <f>B40-C40</f>
        <v>182371036</v>
      </c>
      <c r="E40" s="692">
        <v>244644953</v>
      </c>
      <c r="F40" s="692">
        <v>81989295</v>
      </c>
      <c r="G40" s="693">
        <f t="shared" si="9"/>
        <v>162655658</v>
      </c>
    </row>
    <row r="41" spans="1:7" x14ac:dyDescent="0.2">
      <c r="A41" s="113"/>
      <c r="B41" s="13"/>
      <c r="C41" s="13"/>
      <c r="D41" s="14"/>
      <c r="E41" s="692"/>
      <c r="F41" s="692"/>
      <c r="G41" s="693"/>
    </row>
    <row r="42" spans="1:7" x14ac:dyDescent="0.2">
      <c r="A42" s="409" t="s">
        <v>496</v>
      </c>
      <c r="B42" s="420">
        <f t="shared" ref="B42:G42" si="10">SUM(B45:B50)</f>
        <v>309633771</v>
      </c>
      <c r="C42" s="420">
        <f t="shared" si="10"/>
        <v>34615415</v>
      </c>
      <c r="D42" s="15">
        <f t="shared" si="10"/>
        <v>275018356</v>
      </c>
      <c r="E42" s="695">
        <f t="shared" si="10"/>
        <v>283605445</v>
      </c>
      <c r="F42" s="696">
        <f t="shared" si="10"/>
        <v>38091956</v>
      </c>
      <c r="G42" s="690">
        <f t="shared" si="10"/>
        <v>245513489</v>
      </c>
    </row>
    <row r="43" spans="1:7" x14ac:dyDescent="0.2">
      <c r="A43" s="409" t="s">
        <v>545</v>
      </c>
      <c r="B43" s="13"/>
      <c r="C43" s="13"/>
      <c r="D43" s="14"/>
      <c r="E43" s="692"/>
      <c r="F43" s="692"/>
      <c r="G43" s="693"/>
    </row>
    <row r="44" spans="1:7" x14ac:dyDescent="0.2">
      <c r="A44" s="113"/>
      <c r="B44" s="13"/>
      <c r="C44" s="13"/>
      <c r="D44" s="14"/>
      <c r="E44" s="692"/>
      <c r="F44" s="692"/>
      <c r="G44" s="693"/>
    </row>
    <row r="45" spans="1:7" x14ac:dyDescent="0.2">
      <c r="A45" s="410" t="s">
        <v>766</v>
      </c>
      <c r="B45" s="13">
        <v>1673911</v>
      </c>
      <c r="C45" s="12">
        <v>11582</v>
      </c>
      <c r="D45" s="14">
        <f t="shared" ref="D45:D50" si="11">B45-C45</f>
        <v>1662329</v>
      </c>
      <c r="E45" s="692">
        <v>2632106</v>
      </c>
      <c r="F45" s="692">
        <v>17175</v>
      </c>
      <c r="G45" s="693">
        <f t="shared" ref="G45:G50" si="12">E45-F45</f>
        <v>2614931</v>
      </c>
    </row>
    <row r="46" spans="1:7" x14ac:dyDescent="0.2">
      <c r="A46" s="410" t="s">
        <v>767</v>
      </c>
      <c r="B46" s="13">
        <v>36467241</v>
      </c>
      <c r="C46" s="12">
        <v>800594</v>
      </c>
      <c r="D46" s="14">
        <f t="shared" si="11"/>
        <v>35666647</v>
      </c>
      <c r="E46" s="692">
        <v>23592885</v>
      </c>
      <c r="F46" s="692">
        <v>541310</v>
      </c>
      <c r="G46" s="693">
        <f t="shared" si="12"/>
        <v>23051575</v>
      </c>
    </row>
    <row r="47" spans="1:7" x14ac:dyDescent="0.2">
      <c r="A47" s="410" t="s">
        <v>768</v>
      </c>
      <c r="B47" s="13">
        <v>40521806</v>
      </c>
      <c r="C47" s="12">
        <v>1506479</v>
      </c>
      <c r="D47" s="14">
        <f t="shared" si="11"/>
        <v>39015327</v>
      </c>
      <c r="E47" s="692">
        <v>37268679</v>
      </c>
      <c r="F47" s="692">
        <v>2557749</v>
      </c>
      <c r="G47" s="693">
        <f t="shared" si="12"/>
        <v>34710930</v>
      </c>
    </row>
    <row r="48" spans="1:7" x14ac:dyDescent="0.2">
      <c r="A48" s="410" t="s">
        <v>769</v>
      </c>
      <c r="B48" s="13">
        <v>33892996</v>
      </c>
      <c r="C48" s="12">
        <v>157514</v>
      </c>
      <c r="D48" s="14">
        <f t="shared" si="11"/>
        <v>33735482</v>
      </c>
      <c r="E48" s="692">
        <v>33053186</v>
      </c>
      <c r="F48" s="692">
        <v>141125</v>
      </c>
      <c r="G48" s="693">
        <f t="shared" si="12"/>
        <v>32912061</v>
      </c>
    </row>
    <row r="49" spans="1:7" x14ac:dyDescent="0.2">
      <c r="A49" s="410" t="s">
        <v>770</v>
      </c>
      <c r="B49" s="13">
        <v>172819097</v>
      </c>
      <c r="C49" s="12">
        <v>29710559</v>
      </c>
      <c r="D49" s="14">
        <f t="shared" si="11"/>
        <v>143108538</v>
      </c>
      <c r="E49" s="692">
        <v>166233684</v>
      </c>
      <c r="F49" s="692">
        <v>30521864</v>
      </c>
      <c r="G49" s="693">
        <f t="shared" si="12"/>
        <v>135711820</v>
      </c>
    </row>
    <row r="50" spans="1:7" x14ac:dyDescent="0.2">
      <c r="A50" s="410" t="s">
        <v>771</v>
      </c>
      <c r="B50" s="13">
        <v>24258720</v>
      </c>
      <c r="C50" s="12">
        <v>2428687</v>
      </c>
      <c r="D50" s="14">
        <f t="shared" si="11"/>
        <v>21830033</v>
      </c>
      <c r="E50" s="692">
        <v>20824905</v>
      </c>
      <c r="F50" s="692">
        <v>4312733</v>
      </c>
      <c r="G50" s="693">
        <f t="shared" si="12"/>
        <v>16512172</v>
      </c>
    </row>
    <row r="51" spans="1:7" x14ac:dyDescent="0.2">
      <c r="A51" s="113"/>
      <c r="B51" s="13"/>
      <c r="C51" s="13"/>
      <c r="D51" s="14"/>
      <c r="E51" s="692"/>
      <c r="F51" s="692"/>
      <c r="G51" s="693"/>
    </row>
    <row r="52" spans="1:7" x14ac:dyDescent="0.2">
      <c r="A52" s="409" t="s">
        <v>546</v>
      </c>
      <c r="B52" s="420">
        <f>SUM(B53:B66)</f>
        <v>15582473</v>
      </c>
      <c r="C52" s="420">
        <f t="shared" ref="C52:D52" si="13">SUM(C53:C66)</f>
        <v>385713</v>
      </c>
      <c r="D52" s="420">
        <f t="shared" si="13"/>
        <v>15196760</v>
      </c>
      <c r="E52" s="697">
        <f>SUM(E53:E66)</f>
        <v>11600343</v>
      </c>
      <c r="F52" s="696">
        <f>SUM(F53:F66)</f>
        <v>525962</v>
      </c>
      <c r="G52" s="690">
        <f t="shared" ref="G52" si="14">SUM(G53:G65)</f>
        <v>11074381</v>
      </c>
    </row>
    <row r="53" spans="1:7" x14ac:dyDescent="0.2">
      <c r="A53" s="7" t="s">
        <v>772</v>
      </c>
      <c r="B53" s="13">
        <v>626504</v>
      </c>
      <c r="C53" s="13">
        <v>5241</v>
      </c>
      <c r="D53" s="14">
        <f t="shared" ref="D53:D65" si="15">B53-C53</f>
        <v>621263</v>
      </c>
      <c r="E53" s="692">
        <v>399621</v>
      </c>
      <c r="F53" s="692">
        <v>34474</v>
      </c>
      <c r="G53" s="693">
        <f t="shared" ref="G53:G66" si="16">E53-F53</f>
        <v>365147</v>
      </c>
    </row>
    <row r="54" spans="1:7" x14ac:dyDescent="0.2">
      <c r="A54" s="411" t="s">
        <v>773</v>
      </c>
      <c r="B54" s="13">
        <v>8752929</v>
      </c>
      <c r="C54" s="13">
        <v>669</v>
      </c>
      <c r="D54" s="14">
        <f t="shared" si="15"/>
        <v>8752260</v>
      </c>
      <c r="E54" s="692">
        <v>6002078</v>
      </c>
      <c r="F54" s="692">
        <v>2095</v>
      </c>
      <c r="G54" s="693">
        <f t="shared" si="16"/>
        <v>5999983</v>
      </c>
    </row>
    <row r="55" spans="1:7" x14ac:dyDescent="0.2">
      <c r="A55" s="7" t="s">
        <v>774</v>
      </c>
      <c r="B55" s="13">
        <v>1510</v>
      </c>
      <c r="C55" s="13">
        <v>19514</v>
      </c>
      <c r="D55" s="14">
        <f t="shared" si="15"/>
        <v>-18004</v>
      </c>
      <c r="E55" s="692">
        <v>277747</v>
      </c>
      <c r="F55" s="692">
        <v>0</v>
      </c>
      <c r="G55" s="693">
        <f t="shared" si="16"/>
        <v>277747</v>
      </c>
    </row>
    <row r="56" spans="1:7" x14ac:dyDescent="0.2">
      <c r="A56" s="7" t="s">
        <v>775</v>
      </c>
      <c r="B56" s="13">
        <v>70941</v>
      </c>
      <c r="C56" s="13">
        <v>0</v>
      </c>
      <c r="D56" s="14">
        <f t="shared" si="15"/>
        <v>70941</v>
      </c>
      <c r="E56" s="692">
        <v>55015</v>
      </c>
      <c r="F56" s="692">
        <v>12030</v>
      </c>
      <c r="G56" s="693">
        <f t="shared" si="16"/>
        <v>42985</v>
      </c>
    </row>
    <row r="57" spans="1:7" x14ac:dyDescent="0.2">
      <c r="A57" s="7" t="s">
        <v>776</v>
      </c>
      <c r="B57" s="13">
        <v>547609</v>
      </c>
      <c r="C57" s="12">
        <v>11666</v>
      </c>
      <c r="D57" s="14">
        <f t="shared" si="15"/>
        <v>535943</v>
      </c>
      <c r="E57" s="692">
        <v>424000</v>
      </c>
      <c r="F57" s="692">
        <v>43418</v>
      </c>
      <c r="G57" s="693">
        <f t="shared" si="16"/>
        <v>380582</v>
      </c>
    </row>
    <row r="58" spans="1:7" x14ac:dyDescent="0.2">
      <c r="A58" s="7" t="s">
        <v>777</v>
      </c>
      <c r="B58" s="692">
        <v>634899</v>
      </c>
      <c r="C58" s="694">
        <v>0</v>
      </c>
      <c r="D58" s="692">
        <f t="shared" si="15"/>
        <v>634899</v>
      </c>
      <c r="E58" s="692">
        <v>611039</v>
      </c>
      <c r="F58" s="692">
        <v>35</v>
      </c>
      <c r="G58" s="693">
        <f t="shared" si="16"/>
        <v>611004</v>
      </c>
    </row>
    <row r="59" spans="1:7" x14ac:dyDescent="0.2">
      <c r="A59" s="7" t="s">
        <v>778</v>
      </c>
      <c r="B59" s="692">
        <v>32041</v>
      </c>
      <c r="C59" s="694">
        <v>6344</v>
      </c>
      <c r="D59" s="692">
        <f t="shared" si="15"/>
        <v>25697</v>
      </c>
      <c r="E59" s="692">
        <v>28251</v>
      </c>
      <c r="F59" s="692">
        <v>1251</v>
      </c>
      <c r="G59" s="693">
        <f t="shared" si="16"/>
        <v>27000</v>
      </c>
    </row>
    <row r="60" spans="1:7" x14ac:dyDescent="0.2">
      <c r="A60" s="7" t="s">
        <v>779</v>
      </c>
      <c r="B60" s="692">
        <v>608803</v>
      </c>
      <c r="C60" s="694">
        <v>11909</v>
      </c>
      <c r="D60" s="692">
        <f t="shared" si="15"/>
        <v>596894</v>
      </c>
      <c r="E60" s="692">
        <v>605552</v>
      </c>
      <c r="F60" s="692">
        <v>33281</v>
      </c>
      <c r="G60" s="693">
        <f t="shared" si="16"/>
        <v>572271</v>
      </c>
    </row>
    <row r="61" spans="1:7" x14ac:dyDescent="0.2">
      <c r="A61" s="7" t="s">
        <v>780</v>
      </c>
      <c r="B61" s="692">
        <v>702146</v>
      </c>
      <c r="C61" s="694">
        <v>0</v>
      </c>
      <c r="D61" s="692">
        <f t="shared" si="15"/>
        <v>702146</v>
      </c>
      <c r="E61" s="692">
        <v>1284156</v>
      </c>
      <c r="F61" s="692">
        <v>3824</v>
      </c>
      <c r="G61" s="693">
        <f t="shared" si="16"/>
        <v>1280332</v>
      </c>
    </row>
    <row r="62" spans="1:7" x14ac:dyDescent="0.2">
      <c r="A62" s="485" t="s">
        <v>781</v>
      </c>
      <c r="B62" s="13">
        <v>183199</v>
      </c>
      <c r="C62" s="13">
        <v>810</v>
      </c>
      <c r="D62" s="14">
        <f t="shared" si="15"/>
        <v>182389</v>
      </c>
      <c r="E62" s="692">
        <v>921950</v>
      </c>
      <c r="F62" s="692">
        <v>49</v>
      </c>
      <c r="G62" s="693">
        <f t="shared" si="16"/>
        <v>921901</v>
      </c>
    </row>
    <row r="63" spans="1:7" x14ac:dyDescent="0.2">
      <c r="A63" s="485" t="s">
        <v>782</v>
      </c>
      <c r="B63" s="13">
        <v>2606408</v>
      </c>
      <c r="C63" s="12">
        <v>0</v>
      </c>
      <c r="D63" s="14">
        <f t="shared" si="15"/>
        <v>2606408</v>
      </c>
      <c r="E63" s="692">
        <v>0</v>
      </c>
      <c r="F63" s="692">
        <v>1057</v>
      </c>
      <c r="G63" s="693">
        <f t="shared" si="16"/>
        <v>-1057</v>
      </c>
    </row>
    <row r="64" spans="1:7" x14ac:dyDescent="0.2">
      <c r="A64" s="7" t="s">
        <v>783</v>
      </c>
      <c r="B64" s="13">
        <v>165090</v>
      </c>
      <c r="C64" s="13">
        <v>33</v>
      </c>
      <c r="D64" s="14">
        <f t="shared" si="15"/>
        <v>165057</v>
      </c>
      <c r="E64" s="692">
        <v>0</v>
      </c>
      <c r="F64" s="692">
        <v>108</v>
      </c>
      <c r="G64" s="693">
        <f t="shared" si="16"/>
        <v>-108</v>
      </c>
    </row>
    <row r="65" spans="1:7" x14ac:dyDescent="0.2">
      <c r="A65" s="7" t="s">
        <v>784</v>
      </c>
      <c r="B65" s="13">
        <v>504444</v>
      </c>
      <c r="C65" s="12">
        <v>329527</v>
      </c>
      <c r="D65" s="14">
        <f t="shared" si="15"/>
        <v>174917</v>
      </c>
      <c r="E65" s="692">
        <v>990934</v>
      </c>
      <c r="F65" s="692">
        <v>394340</v>
      </c>
      <c r="G65" s="693">
        <f t="shared" si="16"/>
        <v>596594</v>
      </c>
    </row>
    <row r="66" spans="1:7" x14ac:dyDescent="0.2">
      <c r="A66" s="411" t="s">
        <v>785</v>
      </c>
      <c r="B66" s="13">
        <v>145950</v>
      </c>
      <c r="C66" s="12">
        <v>0</v>
      </c>
      <c r="D66" s="14">
        <f>B66-C66</f>
        <v>145950</v>
      </c>
      <c r="E66" s="692">
        <v>0</v>
      </c>
      <c r="F66" s="692">
        <v>0</v>
      </c>
      <c r="G66" s="693">
        <f t="shared" si="16"/>
        <v>0</v>
      </c>
    </row>
    <row r="67" spans="1:7" x14ac:dyDescent="0.2">
      <c r="A67" s="411"/>
      <c r="B67" s="692"/>
      <c r="C67" s="692"/>
      <c r="D67" s="693"/>
      <c r="E67" s="692"/>
      <c r="F67" s="692"/>
      <c r="G67" s="693"/>
    </row>
    <row r="68" spans="1:7" x14ac:dyDescent="0.2">
      <c r="A68" s="412" t="s">
        <v>639</v>
      </c>
      <c r="B68" s="421">
        <f>SUM(B71:B73)</f>
        <v>428526</v>
      </c>
      <c r="C68" s="421">
        <f>SUM(C71:C73)</f>
        <v>1086</v>
      </c>
      <c r="D68" s="421">
        <f>SUM(D71:D73)</f>
        <v>427440</v>
      </c>
      <c r="E68" s="697">
        <f>SUM(E71:E73)</f>
        <v>188457</v>
      </c>
      <c r="F68" s="697">
        <f t="shared" ref="F68:G68" si="17">SUM(F71:F73)</f>
        <v>206</v>
      </c>
      <c r="G68" s="695">
        <f t="shared" si="17"/>
        <v>188251</v>
      </c>
    </row>
    <row r="69" spans="1:7" x14ac:dyDescent="0.2">
      <c r="A69" s="411"/>
      <c r="B69" s="13"/>
      <c r="C69" s="13"/>
      <c r="D69" s="14"/>
      <c r="E69" s="692"/>
      <c r="F69" s="692"/>
      <c r="G69" s="693"/>
    </row>
    <row r="70" spans="1:7" x14ac:dyDescent="0.2">
      <c r="A70" s="411"/>
      <c r="B70" s="13"/>
      <c r="C70" s="13"/>
      <c r="D70" s="14"/>
      <c r="E70" s="692"/>
      <c r="F70" s="692"/>
      <c r="G70" s="693"/>
    </row>
    <row r="71" spans="1:7" x14ac:dyDescent="0.2">
      <c r="A71" s="411" t="s">
        <v>786</v>
      </c>
      <c r="B71" s="13">
        <v>372556</v>
      </c>
      <c r="C71" s="12">
        <v>1077</v>
      </c>
      <c r="D71" s="14">
        <f>B71-C71</f>
        <v>371479</v>
      </c>
      <c r="E71" s="692">
        <v>92042</v>
      </c>
      <c r="F71" s="692">
        <v>0</v>
      </c>
      <c r="G71" s="693">
        <f t="shared" ref="G71:G73" si="18">E71-F71</f>
        <v>92042</v>
      </c>
    </row>
    <row r="72" spans="1:7" x14ac:dyDescent="0.2">
      <c r="A72" s="411" t="s">
        <v>787</v>
      </c>
      <c r="B72" s="13">
        <v>55970</v>
      </c>
      <c r="C72" s="12">
        <v>9</v>
      </c>
      <c r="D72" s="14">
        <f>B72-C72</f>
        <v>55961</v>
      </c>
      <c r="E72" s="692">
        <v>46104</v>
      </c>
      <c r="F72" s="692">
        <v>206</v>
      </c>
      <c r="G72" s="693">
        <f t="shared" si="18"/>
        <v>45898</v>
      </c>
    </row>
    <row r="73" spans="1:7" x14ac:dyDescent="0.2">
      <c r="A73" s="700" t="s">
        <v>788</v>
      </c>
      <c r="B73" s="692">
        <v>0</v>
      </c>
      <c r="C73" s="692">
        <v>0</v>
      </c>
      <c r="D73" s="692">
        <v>0</v>
      </c>
      <c r="E73" s="692">
        <v>50311</v>
      </c>
      <c r="F73" s="692">
        <v>0</v>
      </c>
      <c r="G73" s="693">
        <f t="shared" si="18"/>
        <v>50311</v>
      </c>
    </row>
    <row r="74" spans="1:7" x14ac:dyDescent="0.2">
      <c r="A74" s="411"/>
      <c r="B74" s="13"/>
      <c r="C74" s="13"/>
      <c r="D74" s="14"/>
      <c r="E74" s="692"/>
      <c r="F74" s="692"/>
      <c r="G74" s="693"/>
    </row>
    <row r="75" spans="1:7" x14ac:dyDescent="0.2">
      <c r="A75" s="409" t="s">
        <v>486</v>
      </c>
      <c r="B75" s="420">
        <f t="shared" ref="B75:G75" si="19">SUM(B76:B78)</f>
        <v>3122001</v>
      </c>
      <c r="C75" s="420">
        <f t="shared" si="19"/>
        <v>35885513</v>
      </c>
      <c r="D75" s="11">
        <f t="shared" si="19"/>
        <v>-32763512</v>
      </c>
      <c r="E75" s="696">
        <f t="shared" si="19"/>
        <v>2840121</v>
      </c>
      <c r="F75" s="696">
        <f t="shared" si="19"/>
        <v>46339</v>
      </c>
      <c r="G75" s="690">
        <f t="shared" si="19"/>
        <v>2793782</v>
      </c>
    </row>
    <row r="76" spans="1:7" x14ac:dyDescent="0.2">
      <c r="A76" s="113" t="s">
        <v>789</v>
      </c>
      <c r="B76" s="13">
        <v>881618</v>
      </c>
      <c r="C76" s="12">
        <v>1852940</v>
      </c>
      <c r="D76" s="14">
        <f>B76-C76</f>
        <v>-971322</v>
      </c>
      <c r="E76" s="692">
        <v>886997</v>
      </c>
      <c r="F76" s="692">
        <v>0</v>
      </c>
      <c r="G76" s="693">
        <f t="shared" ref="G76:G78" si="20">E76-F76</f>
        <v>886997</v>
      </c>
    </row>
    <row r="77" spans="1:7" x14ac:dyDescent="0.2">
      <c r="A77" s="410" t="s">
        <v>790</v>
      </c>
      <c r="B77" s="13">
        <v>1956264</v>
      </c>
      <c r="C77" s="12">
        <v>34029494</v>
      </c>
      <c r="D77" s="14">
        <f>B77-C77</f>
        <v>-32073230</v>
      </c>
      <c r="E77" s="692">
        <v>959362</v>
      </c>
      <c r="F77" s="692">
        <v>17871</v>
      </c>
      <c r="G77" s="693">
        <f t="shared" si="20"/>
        <v>941491</v>
      </c>
    </row>
    <row r="78" spans="1:7" x14ac:dyDescent="0.2">
      <c r="A78" s="410" t="s">
        <v>791</v>
      </c>
      <c r="B78" s="13">
        <v>284119</v>
      </c>
      <c r="C78" s="12">
        <v>3079</v>
      </c>
      <c r="D78" s="14">
        <f>B78-C78</f>
        <v>281040</v>
      </c>
      <c r="E78" s="692">
        <v>993762</v>
      </c>
      <c r="F78" s="692">
        <v>28468</v>
      </c>
      <c r="G78" s="693">
        <f t="shared" si="20"/>
        <v>965294</v>
      </c>
    </row>
    <row r="79" spans="1:7" x14ac:dyDescent="0.2">
      <c r="A79" s="410"/>
      <c r="B79" s="13"/>
      <c r="C79" s="13"/>
      <c r="D79" s="14"/>
      <c r="E79" s="692"/>
      <c r="F79" s="692"/>
      <c r="G79" s="693"/>
    </row>
    <row r="80" spans="1:7" x14ac:dyDescent="0.2">
      <c r="A80" s="413" t="s">
        <v>574</v>
      </c>
      <c r="B80" s="13"/>
      <c r="C80" s="13"/>
      <c r="D80" s="14"/>
      <c r="E80" s="692"/>
      <c r="F80" s="692"/>
      <c r="G80" s="693"/>
    </row>
    <row r="81" spans="1:7" x14ac:dyDescent="0.2">
      <c r="A81" s="413" t="s">
        <v>575</v>
      </c>
      <c r="B81" s="420">
        <f t="shared" ref="B81:G81" si="21">SUM(B83:B84)</f>
        <v>68027146</v>
      </c>
      <c r="C81" s="420">
        <f t="shared" si="21"/>
        <v>16607005</v>
      </c>
      <c r="D81" s="11">
        <f t="shared" si="21"/>
        <v>51420141</v>
      </c>
      <c r="E81" s="696">
        <f t="shared" si="21"/>
        <v>56375368</v>
      </c>
      <c r="F81" s="696">
        <f t="shared" si="21"/>
        <v>14013009</v>
      </c>
      <c r="G81" s="690">
        <f t="shared" si="21"/>
        <v>42362359</v>
      </c>
    </row>
    <row r="82" spans="1:7" x14ac:dyDescent="0.2">
      <c r="A82" s="413"/>
      <c r="B82" s="13"/>
      <c r="C82" s="13"/>
      <c r="D82" s="14"/>
      <c r="E82" s="692"/>
      <c r="F82" s="692"/>
      <c r="G82" s="693"/>
    </row>
    <row r="83" spans="1:7" x14ac:dyDescent="0.2">
      <c r="A83" s="414" t="s">
        <v>792</v>
      </c>
      <c r="B83" s="13">
        <v>7695668</v>
      </c>
      <c r="C83" s="12">
        <v>72546</v>
      </c>
      <c r="D83" s="14">
        <f>B83-C83</f>
        <v>7623122</v>
      </c>
      <c r="E83" s="692">
        <v>11396449</v>
      </c>
      <c r="F83" s="692">
        <v>10694</v>
      </c>
      <c r="G83" s="693">
        <f t="shared" ref="G83:G84" si="22">E83-F83</f>
        <v>11385755</v>
      </c>
    </row>
    <row r="84" spans="1:7" x14ac:dyDescent="0.2">
      <c r="A84" s="415" t="s">
        <v>793</v>
      </c>
      <c r="B84" s="13">
        <v>60331478</v>
      </c>
      <c r="C84" s="12">
        <v>16534459</v>
      </c>
      <c r="D84" s="14">
        <f>B84-C84</f>
        <v>43797019</v>
      </c>
      <c r="E84" s="692">
        <v>44978919</v>
      </c>
      <c r="F84" s="692">
        <v>14002315</v>
      </c>
      <c r="G84" s="693">
        <f t="shared" si="22"/>
        <v>30976604</v>
      </c>
    </row>
    <row r="85" spans="1:7" x14ac:dyDescent="0.2">
      <c r="A85" s="413"/>
      <c r="B85" s="13"/>
      <c r="C85" s="13"/>
      <c r="D85" s="14"/>
      <c r="E85" s="692"/>
      <c r="F85" s="692"/>
      <c r="G85" s="693"/>
    </row>
    <row r="86" spans="1:7" x14ac:dyDescent="0.2">
      <c r="A86" s="409" t="s">
        <v>497</v>
      </c>
      <c r="B86" s="420">
        <f t="shared" ref="B86:G86" si="23">SUM(B88,B96,B100,B106,B110)</f>
        <v>368508167</v>
      </c>
      <c r="C86" s="420">
        <f t="shared" si="23"/>
        <v>1437906495</v>
      </c>
      <c r="D86" s="11">
        <f t="shared" si="23"/>
        <v>-1069398328</v>
      </c>
      <c r="E86" s="696">
        <f t="shared" si="23"/>
        <v>325151114</v>
      </c>
      <c r="F86" s="696">
        <f t="shared" si="23"/>
        <v>1611406485</v>
      </c>
      <c r="G86" s="690">
        <f t="shared" si="23"/>
        <v>-1286255371</v>
      </c>
    </row>
    <row r="87" spans="1:7" x14ac:dyDescent="0.2">
      <c r="A87" s="409"/>
      <c r="B87" s="13"/>
      <c r="C87" s="13"/>
      <c r="D87" s="14"/>
      <c r="E87" s="692"/>
      <c r="F87" s="692"/>
      <c r="G87" s="693"/>
    </row>
    <row r="88" spans="1:7" x14ac:dyDescent="0.2">
      <c r="A88" s="409" t="s">
        <v>487</v>
      </c>
      <c r="B88" s="420">
        <f t="shared" ref="B88:G88" si="24">SUM(B89:B93)</f>
        <v>142846535</v>
      </c>
      <c r="C88" s="420">
        <f t="shared" si="24"/>
        <v>593095119</v>
      </c>
      <c r="D88" s="11">
        <f t="shared" si="24"/>
        <v>-450248584</v>
      </c>
      <c r="E88" s="696">
        <f t="shared" si="24"/>
        <v>129367690</v>
      </c>
      <c r="F88" s="696">
        <f t="shared" si="24"/>
        <v>685384281</v>
      </c>
      <c r="G88" s="690">
        <f t="shared" si="24"/>
        <v>-556016591</v>
      </c>
    </row>
    <row r="89" spans="1:7" x14ac:dyDescent="0.2">
      <c r="A89" s="410" t="s">
        <v>794</v>
      </c>
      <c r="B89" s="13">
        <v>35902703</v>
      </c>
      <c r="C89" s="12">
        <v>481799998</v>
      </c>
      <c r="D89" s="14">
        <f t="shared" ref="D89:D93" si="25">B89-C89</f>
        <v>-445897295</v>
      </c>
      <c r="E89" s="692">
        <v>42501719</v>
      </c>
      <c r="F89" s="692">
        <v>569906386</v>
      </c>
      <c r="G89" s="693">
        <f t="shared" ref="G89:G93" si="26">E89-F89</f>
        <v>-527404667</v>
      </c>
    </row>
    <row r="90" spans="1:7" x14ac:dyDescent="0.2">
      <c r="A90" s="410" t="s">
        <v>795</v>
      </c>
      <c r="B90" s="13">
        <v>53455454</v>
      </c>
      <c r="C90" s="12">
        <v>71821073</v>
      </c>
      <c r="D90" s="14">
        <f t="shared" si="25"/>
        <v>-18365619</v>
      </c>
      <c r="E90" s="692">
        <v>52226317</v>
      </c>
      <c r="F90" s="692">
        <v>92701418</v>
      </c>
      <c r="G90" s="693">
        <f t="shared" si="26"/>
        <v>-40475101</v>
      </c>
    </row>
    <row r="91" spans="1:7" x14ac:dyDescent="0.2">
      <c r="A91" s="416" t="s">
        <v>796</v>
      </c>
      <c r="B91" s="13">
        <v>5881046</v>
      </c>
      <c r="C91" s="12">
        <v>85876</v>
      </c>
      <c r="D91" s="14">
        <f t="shared" si="25"/>
        <v>5795170</v>
      </c>
      <c r="E91" s="692">
        <v>5817210</v>
      </c>
      <c r="F91" s="692">
        <v>749182</v>
      </c>
      <c r="G91" s="693">
        <f t="shared" si="26"/>
        <v>5068028</v>
      </c>
    </row>
    <row r="92" spans="1:7" x14ac:dyDescent="0.2">
      <c r="A92" s="416" t="s">
        <v>797</v>
      </c>
      <c r="B92" s="13">
        <v>5117950</v>
      </c>
      <c r="C92" s="12">
        <v>13383</v>
      </c>
      <c r="D92" s="14">
        <f t="shared" si="25"/>
        <v>5104567</v>
      </c>
      <c r="E92" s="692">
        <v>5671219</v>
      </c>
      <c r="F92" s="692">
        <v>7691</v>
      </c>
      <c r="G92" s="693">
        <f t="shared" si="26"/>
        <v>5663528</v>
      </c>
    </row>
    <row r="93" spans="1:7" x14ac:dyDescent="0.2">
      <c r="A93" s="410" t="s">
        <v>798</v>
      </c>
      <c r="B93" s="13">
        <v>42489382</v>
      </c>
      <c r="C93" s="12">
        <v>39374789</v>
      </c>
      <c r="D93" s="14">
        <f t="shared" si="25"/>
        <v>3114593</v>
      </c>
      <c r="E93" s="692">
        <v>23151225</v>
      </c>
      <c r="F93" s="692">
        <v>22019604</v>
      </c>
      <c r="G93" s="693">
        <f t="shared" si="26"/>
        <v>1131621</v>
      </c>
    </row>
    <row r="94" spans="1:7" x14ac:dyDescent="0.2">
      <c r="A94" s="410"/>
      <c r="B94" s="13"/>
      <c r="C94" s="13"/>
      <c r="D94" s="14"/>
      <c r="E94" s="692"/>
      <c r="F94" s="692"/>
      <c r="G94" s="693"/>
    </row>
    <row r="95" spans="1:7" x14ac:dyDescent="0.2">
      <c r="A95" s="113"/>
      <c r="B95" s="13"/>
      <c r="C95" s="13"/>
      <c r="D95" s="14"/>
      <c r="E95" s="692"/>
      <c r="F95" s="692"/>
      <c r="G95" s="693"/>
    </row>
    <row r="96" spans="1:7" x14ac:dyDescent="0.2">
      <c r="A96" s="409" t="s">
        <v>488</v>
      </c>
      <c r="B96" s="421">
        <f t="shared" ref="B96:G96" si="27">SUM(B97)</f>
        <v>44288421</v>
      </c>
      <c r="C96" s="421">
        <f t="shared" si="27"/>
        <v>311235467</v>
      </c>
      <c r="D96" s="15">
        <f t="shared" si="27"/>
        <v>-266947046</v>
      </c>
      <c r="E96" s="697">
        <f t="shared" si="27"/>
        <v>31996795</v>
      </c>
      <c r="F96" s="697">
        <f t="shared" si="27"/>
        <v>373097462</v>
      </c>
      <c r="G96" s="695">
        <f t="shared" si="27"/>
        <v>-341100667</v>
      </c>
    </row>
    <row r="97" spans="1:7" x14ac:dyDescent="0.2">
      <c r="A97" s="417" t="s">
        <v>799</v>
      </c>
      <c r="B97" s="13">
        <v>44288421</v>
      </c>
      <c r="C97" s="12">
        <v>311235467</v>
      </c>
      <c r="D97" s="14">
        <f>B97-C97</f>
        <v>-266947046</v>
      </c>
      <c r="E97" s="692">
        <v>31996795</v>
      </c>
      <c r="F97" s="692">
        <v>373097462</v>
      </c>
      <c r="G97" s="693">
        <f t="shared" ref="G97" si="28">E97-F97</f>
        <v>-341100667</v>
      </c>
    </row>
    <row r="98" spans="1:7" x14ac:dyDescent="0.2">
      <c r="A98" s="410"/>
      <c r="B98" s="13"/>
      <c r="C98" s="13"/>
      <c r="D98" s="14"/>
      <c r="E98" s="692"/>
      <c r="F98" s="692"/>
      <c r="G98" s="693"/>
    </row>
    <row r="99" spans="1:7" x14ac:dyDescent="0.2">
      <c r="A99" s="113"/>
      <c r="B99" s="13"/>
      <c r="C99" s="13"/>
      <c r="D99" s="14"/>
      <c r="E99" s="692"/>
      <c r="F99" s="692"/>
      <c r="G99" s="693"/>
    </row>
    <row r="100" spans="1:7" x14ac:dyDescent="0.2">
      <c r="A100" s="409" t="s">
        <v>489</v>
      </c>
      <c r="B100" s="11">
        <f t="shared" ref="B100:G100" si="29">SUM(B101:B104)</f>
        <v>4463082</v>
      </c>
      <c r="C100" s="420">
        <f t="shared" si="29"/>
        <v>273889728</v>
      </c>
      <c r="D100" s="11">
        <f t="shared" si="29"/>
        <v>-269426646</v>
      </c>
      <c r="E100" s="690">
        <f t="shared" si="29"/>
        <v>3605730</v>
      </c>
      <c r="F100" s="696">
        <f t="shared" si="29"/>
        <v>281401150</v>
      </c>
      <c r="G100" s="690">
        <f t="shared" si="29"/>
        <v>-277795420</v>
      </c>
    </row>
    <row r="101" spans="1:7" x14ac:dyDescent="0.2">
      <c r="A101" s="410" t="s">
        <v>800</v>
      </c>
      <c r="B101" s="13">
        <v>3881896</v>
      </c>
      <c r="C101" s="12">
        <v>157686610</v>
      </c>
      <c r="D101" s="14">
        <f>B101-C101</f>
        <v>-153804714</v>
      </c>
      <c r="E101" s="692">
        <v>2603946</v>
      </c>
      <c r="F101" s="692">
        <v>179917049</v>
      </c>
      <c r="G101" s="693">
        <f t="shared" ref="G101:G103" si="30">E101-F101</f>
        <v>-177313103</v>
      </c>
    </row>
    <row r="102" spans="1:7" x14ac:dyDescent="0.2">
      <c r="A102" s="407" t="s">
        <v>801</v>
      </c>
      <c r="B102" s="13">
        <v>0</v>
      </c>
      <c r="C102" s="12">
        <v>10</v>
      </c>
      <c r="D102" s="14">
        <f>B102-C102</f>
        <v>-10</v>
      </c>
      <c r="E102" s="13">
        <v>0</v>
      </c>
      <c r="F102" s="13">
        <v>0</v>
      </c>
      <c r="G102" s="693">
        <f t="shared" si="30"/>
        <v>0</v>
      </c>
    </row>
    <row r="103" spans="1:7" x14ac:dyDescent="0.2">
      <c r="A103" s="410" t="s">
        <v>802</v>
      </c>
      <c r="B103" s="13">
        <v>581186</v>
      </c>
      <c r="C103" s="12">
        <v>116203108</v>
      </c>
      <c r="D103" s="14">
        <f>B103-C103</f>
        <v>-115621922</v>
      </c>
      <c r="E103" s="692">
        <v>1001784</v>
      </c>
      <c r="F103" s="692">
        <v>101483417</v>
      </c>
      <c r="G103" s="693">
        <f t="shared" si="30"/>
        <v>-100481633</v>
      </c>
    </row>
    <row r="104" spans="1:7" x14ac:dyDescent="0.2">
      <c r="A104" s="407" t="s">
        <v>803</v>
      </c>
      <c r="B104" s="13">
        <v>0</v>
      </c>
      <c r="C104" s="13">
        <v>0</v>
      </c>
      <c r="D104" s="14">
        <f>B104-C104</f>
        <v>0</v>
      </c>
      <c r="E104" s="13">
        <v>0</v>
      </c>
      <c r="F104" s="692">
        <v>684</v>
      </c>
      <c r="G104" s="87">
        <f>E104-F104</f>
        <v>-684</v>
      </c>
    </row>
    <row r="105" spans="1:7" x14ac:dyDescent="0.2">
      <c r="A105" s="113"/>
      <c r="B105" s="13"/>
      <c r="C105" s="13"/>
      <c r="D105" s="14"/>
      <c r="E105" s="692"/>
      <c r="F105" s="692"/>
      <c r="G105" s="693"/>
    </row>
    <row r="106" spans="1:7" x14ac:dyDescent="0.2">
      <c r="A106" s="409" t="s">
        <v>490</v>
      </c>
      <c r="B106" s="696">
        <f t="shared" ref="B106:F106" si="31">SUM(B107:B108)</f>
        <v>4715724</v>
      </c>
      <c r="C106" s="696">
        <f t="shared" si="31"/>
        <v>5687191</v>
      </c>
      <c r="D106" s="696">
        <f t="shared" si="31"/>
        <v>-971467</v>
      </c>
      <c r="E106" s="696">
        <f t="shared" si="31"/>
        <v>6388265</v>
      </c>
      <c r="F106" s="696">
        <f t="shared" si="31"/>
        <v>18874261</v>
      </c>
      <c r="G106" s="690">
        <f>SUM(G107:G108)</f>
        <v>-12485996</v>
      </c>
    </row>
    <row r="107" spans="1:7" x14ac:dyDescent="0.2">
      <c r="A107" s="410" t="s">
        <v>804</v>
      </c>
      <c r="B107" s="692">
        <v>3124576</v>
      </c>
      <c r="C107" s="694">
        <v>1542717</v>
      </c>
      <c r="D107" s="692">
        <f>B107-C107</f>
        <v>1581859</v>
      </c>
      <c r="E107" s="692">
        <v>5030706</v>
      </c>
      <c r="F107" s="692">
        <v>2658891</v>
      </c>
      <c r="G107" s="693">
        <f>E107-F107</f>
        <v>2371815</v>
      </c>
    </row>
    <row r="108" spans="1:7" x14ac:dyDescent="0.2">
      <c r="A108" s="113" t="s">
        <v>805</v>
      </c>
      <c r="B108" s="692">
        <v>1591148</v>
      </c>
      <c r="C108" s="694">
        <v>4144474</v>
      </c>
      <c r="D108" s="692">
        <f>B108-C108</f>
        <v>-2553326</v>
      </c>
      <c r="E108" s="692">
        <v>1357559</v>
      </c>
      <c r="F108" s="692">
        <v>16215370</v>
      </c>
      <c r="G108" s="693">
        <f>E108-F108</f>
        <v>-14857811</v>
      </c>
    </row>
    <row r="109" spans="1:7" x14ac:dyDescent="0.2">
      <c r="A109" s="113"/>
      <c r="B109" s="13"/>
      <c r="C109" s="13"/>
      <c r="D109" s="14"/>
      <c r="E109" s="692"/>
      <c r="F109" s="692"/>
      <c r="G109" s="693"/>
    </row>
    <row r="110" spans="1:7" x14ac:dyDescent="0.2">
      <c r="A110" s="409" t="s">
        <v>491</v>
      </c>
      <c r="B110" s="420">
        <f t="shared" ref="B110:F110" si="32">SUM(B111:B112)</f>
        <v>172194405</v>
      </c>
      <c r="C110" s="420">
        <f t="shared" si="32"/>
        <v>253998990</v>
      </c>
      <c r="D110" s="11">
        <f t="shared" si="32"/>
        <v>-81804585</v>
      </c>
      <c r="E110" s="696">
        <f t="shared" si="32"/>
        <v>153792634</v>
      </c>
      <c r="F110" s="696">
        <f t="shared" si="32"/>
        <v>252649331</v>
      </c>
      <c r="G110" s="690">
        <f t="shared" ref="G110" si="33">SUM(G111:G112)</f>
        <v>-98856697</v>
      </c>
    </row>
    <row r="111" spans="1:7" x14ac:dyDescent="0.2">
      <c r="A111" s="113" t="s">
        <v>806</v>
      </c>
      <c r="B111" s="13">
        <v>119450825</v>
      </c>
      <c r="C111" s="12">
        <v>151705371</v>
      </c>
      <c r="D111" s="14">
        <f>B111-C111</f>
        <v>-32254546</v>
      </c>
      <c r="E111" s="692">
        <v>109476338</v>
      </c>
      <c r="F111" s="692">
        <v>143314617</v>
      </c>
      <c r="G111" s="693">
        <f t="shared" ref="G111:G112" si="34">E111-F111</f>
        <v>-33838279</v>
      </c>
    </row>
    <row r="112" spans="1:7" x14ac:dyDescent="0.2">
      <c r="A112" s="113" t="s">
        <v>807</v>
      </c>
      <c r="B112" s="13">
        <v>52743580</v>
      </c>
      <c r="C112" s="12">
        <v>102293619</v>
      </c>
      <c r="D112" s="14">
        <f>B112-C112</f>
        <v>-49550039</v>
      </c>
      <c r="E112" s="692">
        <v>44316296</v>
      </c>
      <c r="F112" s="692">
        <v>109334714</v>
      </c>
      <c r="G112" s="693">
        <f t="shared" si="34"/>
        <v>-65018418</v>
      </c>
    </row>
    <row r="113" spans="1:7" x14ac:dyDescent="0.2">
      <c r="A113" s="113"/>
      <c r="B113" s="13"/>
      <c r="C113" s="13"/>
      <c r="D113" s="14"/>
      <c r="E113" s="692"/>
      <c r="F113" s="692"/>
      <c r="G113" s="693"/>
    </row>
    <row r="114" spans="1:7" x14ac:dyDescent="0.2">
      <c r="A114" s="486" t="s">
        <v>498</v>
      </c>
      <c r="B114" s="420">
        <f t="shared" ref="B114:G114" si="35">SUM(B116,B141)</f>
        <v>1054983140</v>
      </c>
      <c r="C114" s="420">
        <f t="shared" si="35"/>
        <v>1706176182</v>
      </c>
      <c r="D114" s="11">
        <f t="shared" si="35"/>
        <v>-651193042</v>
      </c>
      <c r="E114" s="696">
        <f t="shared" si="35"/>
        <v>1072920215</v>
      </c>
      <c r="F114" s="696">
        <f t="shared" si="35"/>
        <v>1715053244</v>
      </c>
      <c r="G114" s="690">
        <f t="shared" si="35"/>
        <v>-642133029</v>
      </c>
    </row>
    <row r="115" spans="1:7" x14ac:dyDescent="0.2">
      <c r="A115" s="409"/>
      <c r="B115" s="13"/>
      <c r="C115" s="13"/>
      <c r="D115" s="14"/>
      <c r="E115" s="692"/>
      <c r="F115" s="692"/>
      <c r="G115" s="693"/>
    </row>
    <row r="116" spans="1:7" x14ac:dyDescent="0.2">
      <c r="A116" s="409" t="s">
        <v>492</v>
      </c>
      <c r="B116" s="420">
        <f t="shared" ref="B116:D116" si="36">SUM(B118:B139)</f>
        <v>990288409</v>
      </c>
      <c r="C116" s="420">
        <f t="shared" si="36"/>
        <v>1585720357</v>
      </c>
      <c r="D116" s="11">
        <f t="shared" si="36"/>
        <v>-595431948</v>
      </c>
      <c r="E116" s="696">
        <f t="shared" ref="E116:F116" si="37">SUM(E118:E139)</f>
        <v>1011294398</v>
      </c>
      <c r="F116" s="696">
        <f t="shared" si="37"/>
        <v>1583179576</v>
      </c>
      <c r="G116" s="690">
        <f>SUM(G118:G139)</f>
        <v>-571885178</v>
      </c>
    </row>
    <row r="117" spans="1:7" x14ac:dyDescent="0.2">
      <c r="A117" s="113"/>
      <c r="B117" s="13"/>
      <c r="C117" s="13"/>
      <c r="D117" s="14"/>
      <c r="E117" s="692"/>
      <c r="F117" s="692"/>
      <c r="G117" s="693"/>
    </row>
    <row r="118" spans="1:7" x14ac:dyDescent="0.2">
      <c r="A118" s="418" t="s">
        <v>808</v>
      </c>
      <c r="B118" s="13">
        <v>0</v>
      </c>
      <c r="C118" s="12">
        <v>247833</v>
      </c>
      <c r="D118" s="14">
        <f t="shared" ref="D118:D139" si="38">B118-C118</f>
        <v>-247833</v>
      </c>
      <c r="E118" s="692">
        <v>0</v>
      </c>
      <c r="F118" s="692">
        <v>157907</v>
      </c>
      <c r="G118" s="693">
        <f t="shared" ref="G118:G139" si="39">E118-F118</f>
        <v>-157907</v>
      </c>
    </row>
    <row r="119" spans="1:7" x14ac:dyDescent="0.2">
      <c r="A119" s="410" t="s">
        <v>809</v>
      </c>
      <c r="B119" s="13">
        <v>110815124</v>
      </c>
      <c r="C119" s="12">
        <v>445285947</v>
      </c>
      <c r="D119" s="14">
        <f t="shared" si="38"/>
        <v>-334470823</v>
      </c>
      <c r="E119" s="692">
        <v>105415180</v>
      </c>
      <c r="F119" s="692">
        <v>476366912</v>
      </c>
      <c r="G119" s="693">
        <f t="shared" si="39"/>
        <v>-370951732</v>
      </c>
    </row>
    <row r="120" spans="1:7" x14ac:dyDescent="0.2">
      <c r="A120" s="410" t="s">
        <v>810</v>
      </c>
      <c r="B120" s="13">
        <v>176582</v>
      </c>
      <c r="C120" s="12">
        <v>28192847</v>
      </c>
      <c r="D120" s="14">
        <f t="shared" si="38"/>
        <v>-28016265</v>
      </c>
      <c r="E120" s="692">
        <v>282231</v>
      </c>
      <c r="F120" s="692">
        <v>26763987</v>
      </c>
      <c r="G120" s="693">
        <f t="shared" si="39"/>
        <v>-26481756</v>
      </c>
    </row>
    <row r="121" spans="1:7" x14ac:dyDescent="0.2">
      <c r="A121" s="410" t="s">
        <v>811</v>
      </c>
      <c r="B121" s="13">
        <v>76309895</v>
      </c>
      <c r="C121" s="12">
        <v>53977060</v>
      </c>
      <c r="D121" s="14">
        <f t="shared" si="38"/>
        <v>22332835</v>
      </c>
      <c r="E121" s="692">
        <v>69747405</v>
      </c>
      <c r="F121" s="692">
        <v>73097957</v>
      </c>
      <c r="G121" s="693">
        <f t="shared" si="39"/>
        <v>-3350552</v>
      </c>
    </row>
    <row r="122" spans="1:7" x14ac:dyDescent="0.2">
      <c r="A122" s="416" t="s">
        <v>812</v>
      </c>
      <c r="B122" s="13">
        <v>0</v>
      </c>
      <c r="C122" s="12">
        <v>4305</v>
      </c>
      <c r="D122" s="14">
        <f t="shared" si="38"/>
        <v>-4305</v>
      </c>
      <c r="E122" s="13">
        <v>0</v>
      </c>
      <c r="F122" s="692">
        <v>13005</v>
      </c>
      <c r="G122" s="693">
        <f t="shared" si="39"/>
        <v>-13005</v>
      </c>
    </row>
    <row r="123" spans="1:7" x14ac:dyDescent="0.2">
      <c r="A123" s="410" t="s">
        <v>813</v>
      </c>
      <c r="B123" s="13">
        <v>2104909</v>
      </c>
      <c r="C123" s="12">
        <v>29958511</v>
      </c>
      <c r="D123" s="14">
        <f t="shared" si="38"/>
        <v>-27853602</v>
      </c>
      <c r="E123" s="692">
        <v>2034165</v>
      </c>
      <c r="F123" s="692">
        <v>28817558</v>
      </c>
      <c r="G123" s="693">
        <f t="shared" si="39"/>
        <v>-26783393</v>
      </c>
    </row>
    <row r="124" spans="1:7" x14ac:dyDescent="0.2">
      <c r="A124" s="410" t="s">
        <v>814</v>
      </c>
      <c r="B124" s="13">
        <v>151198864</v>
      </c>
      <c r="C124" s="12">
        <v>309403373</v>
      </c>
      <c r="D124" s="14">
        <f t="shared" si="38"/>
        <v>-158204509</v>
      </c>
      <c r="E124" s="692">
        <v>158480248</v>
      </c>
      <c r="F124" s="692">
        <v>252316303</v>
      </c>
      <c r="G124" s="693">
        <f t="shared" si="39"/>
        <v>-93836055</v>
      </c>
    </row>
    <row r="125" spans="1:7" x14ac:dyDescent="0.2">
      <c r="A125" s="410" t="s">
        <v>815</v>
      </c>
      <c r="B125" s="13">
        <v>33217582</v>
      </c>
      <c r="C125" s="12">
        <v>132845260</v>
      </c>
      <c r="D125" s="14">
        <f t="shared" si="38"/>
        <v>-99627678</v>
      </c>
      <c r="E125" s="692">
        <v>29641115</v>
      </c>
      <c r="F125" s="692">
        <v>129550308</v>
      </c>
      <c r="G125" s="693">
        <f t="shared" si="39"/>
        <v>-99909193</v>
      </c>
    </row>
    <row r="126" spans="1:7" x14ac:dyDescent="0.2">
      <c r="A126" s="410" t="s">
        <v>816</v>
      </c>
      <c r="B126" s="13">
        <v>0</v>
      </c>
      <c r="C126" s="12">
        <v>3629109</v>
      </c>
      <c r="D126" s="14">
        <f t="shared" si="38"/>
        <v>-3629109</v>
      </c>
      <c r="E126" s="13">
        <v>0</v>
      </c>
      <c r="F126" s="692">
        <v>1775</v>
      </c>
      <c r="G126" s="693">
        <f t="shared" si="39"/>
        <v>-1775</v>
      </c>
    </row>
    <row r="127" spans="1:7" x14ac:dyDescent="0.2">
      <c r="A127" s="410" t="s">
        <v>817</v>
      </c>
      <c r="B127" s="13">
        <v>1647663</v>
      </c>
      <c r="C127" s="12">
        <v>36229397</v>
      </c>
      <c r="D127" s="14">
        <f t="shared" si="38"/>
        <v>-34581734</v>
      </c>
      <c r="E127" s="692">
        <v>7671310</v>
      </c>
      <c r="F127" s="692">
        <v>54070320</v>
      </c>
      <c r="G127" s="693">
        <f t="shared" si="39"/>
        <v>-46399010</v>
      </c>
    </row>
    <row r="128" spans="1:7" x14ac:dyDescent="0.2">
      <c r="A128" s="410" t="s">
        <v>818</v>
      </c>
      <c r="B128" s="13">
        <v>8442</v>
      </c>
      <c r="C128" s="12">
        <v>116824</v>
      </c>
      <c r="D128" s="14">
        <f t="shared" si="38"/>
        <v>-108382</v>
      </c>
      <c r="E128" s="692">
        <v>15465</v>
      </c>
      <c r="F128" s="692">
        <v>165811</v>
      </c>
      <c r="G128" s="693">
        <f t="shared" si="39"/>
        <v>-150346</v>
      </c>
    </row>
    <row r="129" spans="1:7" x14ac:dyDescent="0.2">
      <c r="A129" s="410" t="s">
        <v>819</v>
      </c>
      <c r="B129" s="13">
        <v>147712121</v>
      </c>
      <c r="C129" s="12">
        <v>210371303</v>
      </c>
      <c r="D129" s="14">
        <f t="shared" si="38"/>
        <v>-62659182</v>
      </c>
      <c r="E129" s="692">
        <v>204880720</v>
      </c>
      <c r="F129" s="692">
        <v>188157873</v>
      </c>
      <c r="G129" s="693">
        <f t="shared" si="39"/>
        <v>16722847</v>
      </c>
    </row>
    <row r="130" spans="1:7" x14ac:dyDescent="0.2">
      <c r="A130" s="416" t="s">
        <v>820</v>
      </c>
      <c r="B130" s="13">
        <v>37031</v>
      </c>
      <c r="C130" s="12">
        <v>115184</v>
      </c>
      <c r="D130" s="14">
        <f t="shared" si="38"/>
        <v>-78153</v>
      </c>
      <c r="E130" s="692">
        <v>19356</v>
      </c>
      <c r="F130" s="692">
        <v>32629</v>
      </c>
      <c r="G130" s="693">
        <f t="shared" si="39"/>
        <v>-13273</v>
      </c>
    </row>
    <row r="131" spans="1:7" x14ac:dyDescent="0.2">
      <c r="A131" s="7" t="s">
        <v>821</v>
      </c>
      <c r="B131" s="13">
        <v>115522</v>
      </c>
      <c r="C131" s="12">
        <v>78946</v>
      </c>
      <c r="D131" s="14">
        <f t="shared" si="38"/>
        <v>36576</v>
      </c>
      <c r="E131" s="692">
        <v>150329</v>
      </c>
      <c r="F131" s="692">
        <v>67491</v>
      </c>
      <c r="G131" s="693">
        <f t="shared" si="39"/>
        <v>82838</v>
      </c>
    </row>
    <row r="132" spans="1:7" x14ac:dyDescent="0.2">
      <c r="A132" s="410" t="s">
        <v>822</v>
      </c>
      <c r="B132" s="13">
        <v>9033733</v>
      </c>
      <c r="C132" s="12">
        <v>23616812</v>
      </c>
      <c r="D132" s="14">
        <f t="shared" si="38"/>
        <v>-14583079</v>
      </c>
      <c r="E132" s="692">
        <v>9869175</v>
      </c>
      <c r="F132" s="692">
        <v>21005721</v>
      </c>
      <c r="G132" s="693">
        <f t="shared" si="39"/>
        <v>-11136546</v>
      </c>
    </row>
    <row r="133" spans="1:7" x14ac:dyDescent="0.2">
      <c r="A133" s="410" t="s">
        <v>823</v>
      </c>
      <c r="B133" s="13">
        <v>356568580</v>
      </c>
      <c r="C133" s="12">
        <v>73976223</v>
      </c>
      <c r="D133" s="14">
        <f t="shared" si="38"/>
        <v>282592357</v>
      </c>
      <c r="E133" s="692">
        <v>296889577</v>
      </c>
      <c r="F133" s="692">
        <v>69364227</v>
      </c>
      <c r="G133" s="693">
        <f t="shared" si="39"/>
        <v>227525350</v>
      </c>
    </row>
    <row r="134" spans="1:7" x14ac:dyDescent="0.2">
      <c r="A134" s="410" t="s">
        <v>824</v>
      </c>
      <c r="B134" s="13">
        <v>1388123</v>
      </c>
      <c r="C134" s="12">
        <v>17404851</v>
      </c>
      <c r="D134" s="14">
        <f t="shared" si="38"/>
        <v>-16016728</v>
      </c>
      <c r="E134" s="692">
        <v>1887435</v>
      </c>
      <c r="F134" s="692">
        <v>21850080</v>
      </c>
      <c r="G134" s="693">
        <f t="shared" si="39"/>
        <v>-19962645</v>
      </c>
    </row>
    <row r="135" spans="1:7" x14ac:dyDescent="0.2">
      <c r="A135" s="410" t="s">
        <v>825</v>
      </c>
      <c r="B135" s="13">
        <v>77776153</v>
      </c>
      <c r="C135" s="12">
        <v>96619030</v>
      </c>
      <c r="D135" s="14">
        <f t="shared" si="38"/>
        <v>-18842877</v>
      </c>
      <c r="E135" s="692">
        <v>98783769</v>
      </c>
      <c r="F135" s="692">
        <v>129735643</v>
      </c>
      <c r="G135" s="693">
        <f t="shared" si="39"/>
        <v>-30951874</v>
      </c>
    </row>
    <row r="136" spans="1:7" x14ac:dyDescent="0.2">
      <c r="A136" s="410" t="s">
        <v>826</v>
      </c>
      <c r="B136" s="13">
        <v>18680947</v>
      </c>
      <c r="C136" s="12">
        <v>54965946</v>
      </c>
      <c r="D136" s="14">
        <f t="shared" si="38"/>
        <v>-36284999</v>
      </c>
      <c r="E136" s="692">
        <v>22633053</v>
      </c>
      <c r="F136" s="692">
        <v>45351246</v>
      </c>
      <c r="G136" s="693">
        <f t="shared" si="39"/>
        <v>-22718193</v>
      </c>
    </row>
    <row r="137" spans="1:7" x14ac:dyDescent="0.2">
      <c r="A137" s="410" t="s">
        <v>827</v>
      </c>
      <c r="B137" s="13">
        <v>3497138</v>
      </c>
      <c r="C137" s="12">
        <v>67322179</v>
      </c>
      <c r="D137" s="14">
        <f t="shared" si="38"/>
        <v>-63825041</v>
      </c>
      <c r="E137" s="692">
        <v>2870865</v>
      </c>
      <c r="F137" s="692">
        <v>64910364</v>
      </c>
      <c r="G137" s="693">
        <f t="shared" si="39"/>
        <v>-62039499</v>
      </c>
    </row>
    <row r="138" spans="1:7" x14ac:dyDescent="0.2">
      <c r="A138" s="410" t="s">
        <v>828</v>
      </c>
      <c r="B138" s="13">
        <v>0</v>
      </c>
      <c r="C138" s="12">
        <v>1357655</v>
      </c>
      <c r="D138" s="14">
        <f t="shared" si="38"/>
        <v>-1357655</v>
      </c>
      <c r="E138" s="692">
        <v>23000</v>
      </c>
      <c r="F138" s="692">
        <v>1341469</v>
      </c>
      <c r="G138" s="693">
        <f t="shared" si="39"/>
        <v>-1318469</v>
      </c>
    </row>
    <row r="139" spans="1:7" x14ac:dyDescent="0.2">
      <c r="A139" s="416" t="s">
        <v>829</v>
      </c>
      <c r="B139" s="13">
        <v>0</v>
      </c>
      <c r="C139" s="12">
        <v>1762</v>
      </c>
      <c r="D139" s="14">
        <f t="shared" si="38"/>
        <v>-1762</v>
      </c>
      <c r="E139" s="13">
        <v>0</v>
      </c>
      <c r="F139" s="692">
        <v>40990</v>
      </c>
      <c r="G139" s="693">
        <f t="shared" si="39"/>
        <v>-40990</v>
      </c>
    </row>
    <row r="140" spans="1:7" x14ac:dyDescent="0.2">
      <c r="A140" s="410"/>
      <c r="B140" s="13"/>
      <c r="C140" s="13"/>
      <c r="D140" s="14"/>
      <c r="E140" s="692"/>
      <c r="F140" s="692"/>
      <c r="G140" s="693"/>
    </row>
    <row r="141" spans="1:7" x14ac:dyDescent="0.2">
      <c r="A141" s="409" t="s">
        <v>488</v>
      </c>
      <c r="B141" s="420">
        <f t="shared" ref="B141:G141" si="40">SUM(B144:B166)</f>
        <v>64694731</v>
      </c>
      <c r="C141" s="420">
        <f t="shared" si="40"/>
        <v>120455825</v>
      </c>
      <c r="D141" s="420">
        <f t="shared" si="40"/>
        <v>-55761094</v>
      </c>
      <c r="E141" s="696">
        <f t="shared" si="40"/>
        <v>61625817</v>
      </c>
      <c r="F141" s="696">
        <f t="shared" si="40"/>
        <v>131873668</v>
      </c>
      <c r="G141" s="690">
        <f t="shared" si="40"/>
        <v>-70247851</v>
      </c>
    </row>
    <row r="142" spans="1:7" x14ac:dyDescent="0.2">
      <c r="A142" s="409"/>
      <c r="B142" s="13"/>
      <c r="C142" s="13"/>
      <c r="D142" s="14"/>
      <c r="E142" s="692"/>
      <c r="F142" s="692"/>
      <c r="G142" s="693"/>
    </row>
    <row r="143" spans="1:7" x14ac:dyDescent="0.2">
      <c r="A143" s="411"/>
      <c r="B143" s="13"/>
      <c r="C143" s="13"/>
      <c r="D143" s="14"/>
      <c r="E143" s="692"/>
      <c r="F143" s="692"/>
      <c r="G143" s="693"/>
    </row>
    <row r="144" spans="1:7" x14ac:dyDescent="0.2">
      <c r="A144" s="7" t="s">
        <v>830</v>
      </c>
      <c r="B144" s="13">
        <v>55423</v>
      </c>
      <c r="C144" s="12">
        <v>125211</v>
      </c>
      <c r="D144" s="14">
        <f t="shared" ref="D144:D165" si="41">B144-C144</f>
        <v>-69788</v>
      </c>
      <c r="E144" s="692">
        <v>47386</v>
      </c>
      <c r="F144" s="692">
        <v>142820</v>
      </c>
      <c r="G144" s="693">
        <f t="shared" ref="G144:G166" si="42">E144-F144</f>
        <v>-95434</v>
      </c>
    </row>
    <row r="145" spans="1:7" x14ac:dyDescent="0.2">
      <c r="A145" s="410" t="s">
        <v>831</v>
      </c>
      <c r="B145" s="13">
        <v>95984</v>
      </c>
      <c r="C145" s="12">
        <v>6304718</v>
      </c>
      <c r="D145" s="14">
        <f t="shared" si="41"/>
        <v>-6208734</v>
      </c>
      <c r="E145" s="692">
        <v>2768552</v>
      </c>
      <c r="F145" s="692">
        <v>8474437</v>
      </c>
      <c r="G145" s="693">
        <f t="shared" si="42"/>
        <v>-5705885</v>
      </c>
    </row>
    <row r="146" spans="1:7" x14ac:dyDescent="0.2">
      <c r="A146" s="410" t="s">
        <v>832</v>
      </c>
      <c r="B146" s="13">
        <v>4954841</v>
      </c>
      <c r="C146" s="12">
        <v>16173385</v>
      </c>
      <c r="D146" s="14">
        <f t="shared" si="41"/>
        <v>-11218544</v>
      </c>
      <c r="E146" s="692">
        <v>10280269</v>
      </c>
      <c r="F146" s="692">
        <v>24120317</v>
      </c>
      <c r="G146" s="693">
        <f t="shared" si="42"/>
        <v>-13840048</v>
      </c>
    </row>
    <row r="147" spans="1:7" x14ac:dyDescent="0.2">
      <c r="A147" s="410" t="s">
        <v>833</v>
      </c>
      <c r="B147" s="13">
        <v>2730515</v>
      </c>
      <c r="C147" s="12">
        <v>3566395</v>
      </c>
      <c r="D147" s="14">
        <f t="shared" si="41"/>
        <v>-835880</v>
      </c>
      <c r="E147" s="692">
        <v>10110501</v>
      </c>
      <c r="F147" s="692">
        <v>6205031</v>
      </c>
      <c r="G147" s="693">
        <f t="shared" si="42"/>
        <v>3905470</v>
      </c>
    </row>
    <row r="148" spans="1:7" x14ac:dyDescent="0.2">
      <c r="A148" s="410" t="s">
        <v>834</v>
      </c>
      <c r="B148" s="13">
        <v>105897</v>
      </c>
      <c r="C148" s="12">
        <v>6388666</v>
      </c>
      <c r="D148" s="14">
        <f t="shared" si="41"/>
        <v>-6282769</v>
      </c>
      <c r="E148" s="13">
        <v>0</v>
      </c>
      <c r="F148" s="692">
        <v>9392764</v>
      </c>
      <c r="G148" s="693">
        <f t="shared" si="42"/>
        <v>-9392764</v>
      </c>
    </row>
    <row r="149" spans="1:7" x14ac:dyDescent="0.2">
      <c r="A149" s="410" t="s">
        <v>835</v>
      </c>
      <c r="B149" s="13">
        <v>14313404</v>
      </c>
      <c r="C149" s="12">
        <v>19467961</v>
      </c>
      <c r="D149" s="14">
        <f t="shared" si="41"/>
        <v>-5154557</v>
      </c>
      <c r="E149" s="692">
        <v>11634557</v>
      </c>
      <c r="F149" s="692">
        <v>21682600</v>
      </c>
      <c r="G149" s="693">
        <f t="shared" si="42"/>
        <v>-10048043</v>
      </c>
    </row>
    <row r="150" spans="1:7" x14ac:dyDescent="0.2">
      <c r="A150" s="410" t="s">
        <v>836</v>
      </c>
      <c r="B150" s="13">
        <v>3194288</v>
      </c>
      <c r="C150" s="12">
        <v>4087373</v>
      </c>
      <c r="D150" s="14">
        <f t="shared" si="41"/>
        <v>-893085</v>
      </c>
      <c r="E150" s="692">
        <v>2240770</v>
      </c>
      <c r="F150" s="692">
        <v>3743165</v>
      </c>
      <c r="G150" s="693">
        <f t="shared" si="42"/>
        <v>-1502395</v>
      </c>
    </row>
    <row r="151" spans="1:7" x14ac:dyDescent="0.2">
      <c r="A151" s="410" t="s">
        <v>837</v>
      </c>
      <c r="B151" s="13">
        <v>0</v>
      </c>
      <c r="C151" s="12">
        <v>318977</v>
      </c>
      <c r="D151" s="14">
        <f t="shared" si="41"/>
        <v>-318977</v>
      </c>
      <c r="E151" s="13">
        <v>0</v>
      </c>
      <c r="F151" s="692">
        <v>240214</v>
      </c>
      <c r="G151" s="693">
        <f t="shared" si="42"/>
        <v>-240214</v>
      </c>
    </row>
    <row r="152" spans="1:7" x14ac:dyDescent="0.2">
      <c r="A152" s="410" t="s">
        <v>838</v>
      </c>
      <c r="B152" s="13">
        <v>451265</v>
      </c>
      <c r="C152" s="12">
        <v>12365580</v>
      </c>
      <c r="D152" s="14">
        <f t="shared" si="41"/>
        <v>-11914315</v>
      </c>
      <c r="E152" s="692">
        <v>680291</v>
      </c>
      <c r="F152" s="692">
        <v>13098797</v>
      </c>
      <c r="G152" s="693">
        <f t="shared" si="42"/>
        <v>-12418506</v>
      </c>
    </row>
    <row r="153" spans="1:7" x14ac:dyDescent="0.2">
      <c r="A153" s="7" t="s">
        <v>839</v>
      </c>
      <c r="B153" s="13">
        <v>0</v>
      </c>
      <c r="C153" s="12">
        <v>2527667</v>
      </c>
      <c r="D153" s="14">
        <f t="shared" si="41"/>
        <v>-2527667</v>
      </c>
      <c r="E153" s="692">
        <v>514245</v>
      </c>
      <c r="F153" s="692">
        <v>2268541</v>
      </c>
      <c r="G153" s="693">
        <f t="shared" si="42"/>
        <v>-1754296</v>
      </c>
    </row>
    <row r="154" spans="1:7" x14ac:dyDescent="0.2">
      <c r="A154" s="7" t="s">
        <v>840</v>
      </c>
      <c r="B154" s="458">
        <v>0</v>
      </c>
      <c r="C154" s="460">
        <v>152112</v>
      </c>
      <c r="D154" s="432">
        <f t="shared" si="41"/>
        <v>-152112</v>
      </c>
      <c r="E154" s="692">
        <v>7511</v>
      </c>
      <c r="F154" s="692">
        <v>374019</v>
      </c>
      <c r="G154" s="693">
        <f t="shared" si="42"/>
        <v>-366508</v>
      </c>
    </row>
    <row r="155" spans="1:7" x14ac:dyDescent="0.2">
      <c r="A155" s="7" t="s">
        <v>841</v>
      </c>
      <c r="B155" s="692">
        <v>0</v>
      </c>
      <c r="C155" s="694">
        <v>9742</v>
      </c>
      <c r="D155" s="692">
        <f t="shared" si="41"/>
        <v>-9742</v>
      </c>
      <c r="E155" s="13">
        <v>0</v>
      </c>
      <c r="F155" s="692">
        <v>24114</v>
      </c>
      <c r="G155" s="693">
        <f t="shared" si="42"/>
        <v>-24114</v>
      </c>
    </row>
    <row r="156" spans="1:7" x14ac:dyDescent="0.2">
      <c r="A156" s="7" t="s">
        <v>842</v>
      </c>
      <c r="B156" s="692">
        <v>0</v>
      </c>
      <c r="C156" s="694">
        <v>40999</v>
      </c>
      <c r="D156" s="692">
        <f t="shared" si="41"/>
        <v>-40999</v>
      </c>
      <c r="E156" s="13">
        <v>0</v>
      </c>
      <c r="F156" s="692">
        <v>29806</v>
      </c>
      <c r="G156" s="693">
        <f t="shared" si="42"/>
        <v>-29806</v>
      </c>
    </row>
    <row r="157" spans="1:7" x14ac:dyDescent="0.2">
      <c r="A157" s="7" t="s">
        <v>843</v>
      </c>
      <c r="B157" s="13">
        <v>313247</v>
      </c>
      <c r="C157" s="12">
        <v>9888765</v>
      </c>
      <c r="D157" s="14">
        <f t="shared" si="41"/>
        <v>-9575518</v>
      </c>
      <c r="E157" s="692">
        <v>455810</v>
      </c>
      <c r="F157" s="692">
        <v>6892444</v>
      </c>
      <c r="G157" s="693">
        <f t="shared" si="42"/>
        <v>-6436634</v>
      </c>
    </row>
    <row r="158" spans="1:7" x14ac:dyDescent="0.2">
      <c r="A158" s="7" t="s">
        <v>844</v>
      </c>
      <c r="B158" s="13">
        <v>262759</v>
      </c>
      <c r="C158" s="12">
        <v>1561142</v>
      </c>
      <c r="D158" s="14">
        <f t="shared" si="41"/>
        <v>-1298383</v>
      </c>
      <c r="E158" s="692">
        <v>274359</v>
      </c>
      <c r="F158" s="692">
        <v>2195883</v>
      </c>
      <c r="G158" s="693">
        <f t="shared" si="42"/>
        <v>-1921524</v>
      </c>
    </row>
    <row r="159" spans="1:7" x14ac:dyDescent="0.2">
      <c r="A159" s="411" t="s">
        <v>845</v>
      </c>
      <c r="B159" s="13">
        <v>41820</v>
      </c>
      <c r="C159" s="12">
        <v>18941883</v>
      </c>
      <c r="D159" s="14">
        <f t="shared" si="41"/>
        <v>-18900063</v>
      </c>
      <c r="E159" s="13">
        <v>0</v>
      </c>
      <c r="F159" s="692">
        <v>18381455</v>
      </c>
      <c r="G159" s="693">
        <f t="shared" si="42"/>
        <v>-18381455</v>
      </c>
    </row>
    <row r="160" spans="1:7" x14ac:dyDescent="0.2">
      <c r="A160" s="7" t="s">
        <v>846</v>
      </c>
      <c r="B160" s="13">
        <v>0</v>
      </c>
      <c r="C160" s="12">
        <v>8227230</v>
      </c>
      <c r="D160" s="14">
        <f t="shared" si="41"/>
        <v>-8227230</v>
      </c>
      <c r="E160" s="13">
        <v>0</v>
      </c>
      <c r="F160" s="692">
        <v>10178334</v>
      </c>
      <c r="G160" s="693">
        <f t="shared" si="42"/>
        <v>-10178334</v>
      </c>
    </row>
    <row r="161" spans="1:7" x14ac:dyDescent="0.2">
      <c r="A161" s="7" t="s">
        <v>847</v>
      </c>
      <c r="B161" s="13">
        <v>0</v>
      </c>
      <c r="C161" s="12">
        <v>30676</v>
      </c>
      <c r="D161" s="14">
        <f t="shared" si="41"/>
        <v>-30676</v>
      </c>
      <c r="E161" s="13">
        <v>0</v>
      </c>
      <c r="F161" s="692">
        <v>4381</v>
      </c>
      <c r="G161" s="693">
        <f t="shared" si="42"/>
        <v>-4381</v>
      </c>
    </row>
    <row r="162" spans="1:7" x14ac:dyDescent="0.2">
      <c r="A162" s="7" t="s">
        <v>848</v>
      </c>
      <c r="B162" s="13">
        <v>908341</v>
      </c>
      <c r="C162" s="12">
        <v>405624</v>
      </c>
      <c r="D162" s="14">
        <f t="shared" si="41"/>
        <v>502717</v>
      </c>
      <c r="E162" s="692">
        <v>3412947</v>
      </c>
      <c r="F162" s="692">
        <v>416801</v>
      </c>
      <c r="G162" s="693">
        <f t="shared" si="42"/>
        <v>2996146</v>
      </c>
    </row>
    <row r="163" spans="1:7" x14ac:dyDescent="0.2">
      <c r="A163" s="7" t="s">
        <v>849</v>
      </c>
      <c r="B163" s="13">
        <v>552905</v>
      </c>
      <c r="C163" s="12">
        <v>3065027</v>
      </c>
      <c r="D163" s="14">
        <f t="shared" si="41"/>
        <v>-2512122</v>
      </c>
      <c r="E163" s="692">
        <v>373433</v>
      </c>
      <c r="F163" s="692">
        <v>1326551</v>
      </c>
      <c r="G163" s="693">
        <f t="shared" si="42"/>
        <v>-953118</v>
      </c>
    </row>
    <row r="164" spans="1:7" x14ac:dyDescent="0.2">
      <c r="A164" s="487" t="s">
        <v>850</v>
      </c>
      <c r="B164" s="13">
        <v>36714042</v>
      </c>
      <c r="C164" s="12">
        <v>5626417</v>
      </c>
      <c r="D164" s="14">
        <f t="shared" si="41"/>
        <v>31087625</v>
      </c>
      <c r="E164" s="692">
        <v>18698542</v>
      </c>
      <c r="F164" s="692">
        <v>1156341</v>
      </c>
      <c r="G164" s="693">
        <f t="shared" si="42"/>
        <v>17542201</v>
      </c>
    </row>
    <row r="165" spans="1:7" x14ac:dyDescent="0.2">
      <c r="A165" s="418" t="s">
        <v>851</v>
      </c>
      <c r="B165" s="13">
        <v>0</v>
      </c>
      <c r="C165" s="12">
        <v>1180275</v>
      </c>
      <c r="D165" s="14">
        <f t="shared" si="41"/>
        <v>-1180275</v>
      </c>
      <c r="E165" s="692">
        <v>20063</v>
      </c>
      <c r="F165" s="692">
        <v>1385500</v>
      </c>
      <c r="G165" s="693">
        <f t="shared" si="42"/>
        <v>-1365437</v>
      </c>
    </row>
    <row r="166" spans="1:7" x14ac:dyDescent="0.2">
      <c r="A166" s="113" t="s">
        <v>852</v>
      </c>
      <c r="B166" s="13">
        <v>0</v>
      </c>
      <c r="C166" s="13">
        <v>0</v>
      </c>
      <c r="D166" s="13">
        <v>0</v>
      </c>
      <c r="E166" s="692">
        <v>106581</v>
      </c>
      <c r="F166" s="692">
        <v>139353</v>
      </c>
      <c r="G166" s="693">
        <f t="shared" si="42"/>
        <v>-32772</v>
      </c>
    </row>
    <row r="167" spans="1:7" x14ac:dyDescent="0.2">
      <c r="A167" s="113"/>
      <c r="B167" s="13"/>
      <c r="C167" s="13"/>
      <c r="D167" s="14"/>
      <c r="E167" s="692"/>
      <c r="F167" s="692"/>
      <c r="G167" s="693"/>
    </row>
    <row r="168" spans="1:7" x14ac:dyDescent="0.2">
      <c r="A168" s="113"/>
      <c r="B168" s="692"/>
      <c r="C168" s="692"/>
      <c r="D168" s="693"/>
      <c r="E168" s="692"/>
      <c r="F168" s="692"/>
      <c r="G168" s="693"/>
    </row>
    <row r="169" spans="1:7" x14ac:dyDescent="0.2">
      <c r="A169" s="409" t="s">
        <v>499</v>
      </c>
      <c r="B169" s="420">
        <f t="shared" ref="B169:G169" si="43">SUM(B171,B192,B209,B223,B235)</f>
        <v>739878299</v>
      </c>
      <c r="C169" s="420">
        <f t="shared" si="43"/>
        <v>5666303642</v>
      </c>
      <c r="D169" s="11">
        <f t="shared" si="43"/>
        <v>-4926425343</v>
      </c>
      <c r="E169" s="696">
        <f t="shared" si="43"/>
        <v>1077616432</v>
      </c>
      <c r="F169" s="696">
        <f t="shared" si="43"/>
        <v>5753087596</v>
      </c>
      <c r="G169" s="690">
        <f t="shared" si="43"/>
        <v>-4675471164</v>
      </c>
    </row>
    <row r="170" spans="1:7" x14ac:dyDescent="0.2">
      <c r="A170" s="409"/>
      <c r="B170" s="13"/>
      <c r="C170" s="13"/>
      <c r="D170" s="14"/>
      <c r="E170" s="692"/>
      <c r="F170" s="692"/>
      <c r="G170" s="693"/>
    </row>
    <row r="171" spans="1:7" x14ac:dyDescent="0.2">
      <c r="A171" s="409" t="s">
        <v>492</v>
      </c>
      <c r="B171" s="420">
        <f t="shared" ref="B171:E171" si="44">SUM(B173:B190)</f>
        <v>295853512</v>
      </c>
      <c r="C171" s="420">
        <f t="shared" si="44"/>
        <v>180909746</v>
      </c>
      <c r="D171" s="11">
        <f t="shared" si="44"/>
        <v>114943766</v>
      </c>
      <c r="E171" s="696">
        <f t="shared" si="44"/>
        <v>448406725</v>
      </c>
      <c r="F171" s="696">
        <v>165900318</v>
      </c>
      <c r="G171" s="690">
        <f>SUM(G173:G190)</f>
        <v>282506407</v>
      </c>
    </row>
    <row r="172" spans="1:7" x14ac:dyDescent="0.2">
      <c r="A172" s="113"/>
      <c r="B172" s="13"/>
      <c r="C172" s="13"/>
      <c r="D172" s="14"/>
      <c r="E172" s="692"/>
      <c r="F172" s="692"/>
      <c r="G172" s="693"/>
    </row>
    <row r="173" spans="1:7" x14ac:dyDescent="0.2">
      <c r="A173" s="411" t="s">
        <v>853</v>
      </c>
      <c r="B173" s="13">
        <v>124894543</v>
      </c>
      <c r="C173" s="12">
        <v>72381187</v>
      </c>
      <c r="D173" s="14">
        <f t="shared" ref="D173:D190" si="45">B173-C173</f>
        <v>52513356</v>
      </c>
      <c r="E173" s="692">
        <v>191137139</v>
      </c>
      <c r="F173" s="692">
        <v>43757303</v>
      </c>
      <c r="G173" s="693">
        <f t="shared" ref="G173:G190" si="46">E173-F173</f>
        <v>147379836</v>
      </c>
    </row>
    <row r="174" spans="1:7" x14ac:dyDescent="0.2">
      <c r="A174" s="7" t="s">
        <v>854</v>
      </c>
      <c r="B174" s="13">
        <v>1567038</v>
      </c>
      <c r="C174" s="12">
        <v>48815</v>
      </c>
      <c r="D174" s="14">
        <f t="shared" si="45"/>
        <v>1518223</v>
      </c>
      <c r="E174" s="692">
        <v>2787072</v>
      </c>
      <c r="F174" s="692">
        <v>28644</v>
      </c>
      <c r="G174" s="693">
        <f t="shared" si="46"/>
        <v>2758428</v>
      </c>
    </row>
    <row r="175" spans="1:7" x14ac:dyDescent="0.2">
      <c r="A175" s="7" t="s">
        <v>855</v>
      </c>
      <c r="B175" s="13">
        <v>0</v>
      </c>
      <c r="C175" s="12">
        <v>119884</v>
      </c>
      <c r="D175" s="14">
        <f t="shared" si="45"/>
        <v>-119884</v>
      </c>
      <c r="E175" s="692">
        <v>68989</v>
      </c>
      <c r="F175" s="692">
        <v>131078</v>
      </c>
      <c r="G175" s="693">
        <f t="shared" si="46"/>
        <v>-62089</v>
      </c>
    </row>
    <row r="176" spans="1:7" x14ac:dyDescent="0.2">
      <c r="A176" s="410" t="s">
        <v>856</v>
      </c>
      <c r="B176" s="13">
        <v>86349334</v>
      </c>
      <c r="C176" s="12">
        <v>14393363</v>
      </c>
      <c r="D176" s="14">
        <f t="shared" si="45"/>
        <v>71955971</v>
      </c>
      <c r="E176" s="692">
        <v>145831296</v>
      </c>
      <c r="F176" s="692">
        <v>12713623</v>
      </c>
      <c r="G176" s="693">
        <f t="shared" si="46"/>
        <v>133117673</v>
      </c>
    </row>
    <row r="177" spans="1:7" x14ac:dyDescent="0.2">
      <c r="A177" s="7" t="s">
        <v>857</v>
      </c>
      <c r="B177" s="13">
        <v>10660232</v>
      </c>
      <c r="C177" s="13">
        <v>0</v>
      </c>
      <c r="D177" s="14">
        <f t="shared" si="45"/>
        <v>10660232</v>
      </c>
      <c r="E177" s="692">
        <v>7874717</v>
      </c>
      <c r="F177" s="692">
        <v>803</v>
      </c>
      <c r="G177" s="693">
        <f t="shared" si="46"/>
        <v>7873914</v>
      </c>
    </row>
    <row r="178" spans="1:7" x14ac:dyDescent="0.2">
      <c r="A178" s="411" t="s">
        <v>858</v>
      </c>
      <c r="B178" s="13">
        <v>0</v>
      </c>
      <c r="C178" s="12">
        <v>270587</v>
      </c>
      <c r="D178" s="14">
        <f t="shared" si="45"/>
        <v>-270587</v>
      </c>
      <c r="E178" s="13">
        <v>0</v>
      </c>
      <c r="F178" s="692">
        <v>143887</v>
      </c>
      <c r="G178" s="693">
        <f t="shared" si="46"/>
        <v>-143887</v>
      </c>
    </row>
    <row r="179" spans="1:7" x14ac:dyDescent="0.2">
      <c r="A179" s="410" t="s">
        <v>859</v>
      </c>
      <c r="B179" s="13">
        <v>13227357</v>
      </c>
      <c r="C179" s="12">
        <v>30698670</v>
      </c>
      <c r="D179" s="14">
        <f t="shared" si="45"/>
        <v>-17471313</v>
      </c>
      <c r="E179" s="692">
        <v>16065475</v>
      </c>
      <c r="F179" s="692">
        <v>28734151</v>
      </c>
      <c r="G179" s="693">
        <f t="shared" si="46"/>
        <v>-12668676</v>
      </c>
    </row>
    <row r="180" spans="1:7" x14ac:dyDescent="0.2">
      <c r="A180" s="7" t="s">
        <v>860</v>
      </c>
      <c r="B180" s="13">
        <v>13276474</v>
      </c>
      <c r="C180" s="12">
        <v>1205611</v>
      </c>
      <c r="D180" s="14">
        <f t="shared" si="45"/>
        <v>12070863</v>
      </c>
      <c r="E180" s="692">
        <v>20187004</v>
      </c>
      <c r="F180" s="692">
        <v>1037909</v>
      </c>
      <c r="G180" s="693">
        <f t="shared" si="46"/>
        <v>19149095</v>
      </c>
    </row>
    <row r="181" spans="1:7" x14ac:dyDescent="0.2">
      <c r="A181" s="7" t="s">
        <v>861</v>
      </c>
      <c r="B181" s="13">
        <v>12476774</v>
      </c>
      <c r="C181" s="12">
        <v>0</v>
      </c>
      <c r="D181" s="14">
        <f t="shared" si="45"/>
        <v>12476774</v>
      </c>
      <c r="E181" s="692">
        <v>18207778</v>
      </c>
      <c r="F181" s="13">
        <v>0</v>
      </c>
      <c r="G181" s="693">
        <f t="shared" si="46"/>
        <v>18207778</v>
      </c>
    </row>
    <row r="182" spans="1:7" x14ac:dyDescent="0.2">
      <c r="A182" s="7" t="s">
        <v>862</v>
      </c>
      <c r="B182" s="13">
        <v>3785227</v>
      </c>
      <c r="C182" s="12">
        <v>15359</v>
      </c>
      <c r="D182" s="14">
        <f t="shared" si="45"/>
        <v>3769868</v>
      </c>
      <c r="E182" s="692">
        <v>3597184</v>
      </c>
      <c r="F182" s="692">
        <v>12259</v>
      </c>
      <c r="G182" s="693">
        <f t="shared" si="46"/>
        <v>3584925</v>
      </c>
    </row>
    <row r="183" spans="1:7" x14ac:dyDescent="0.2">
      <c r="A183" s="7" t="s">
        <v>863</v>
      </c>
      <c r="B183" s="13">
        <v>3215017</v>
      </c>
      <c r="C183" s="12">
        <v>2657922</v>
      </c>
      <c r="D183" s="14">
        <f t="shared" si="45"/>
        <v>557095</v>
      </c>
      <c r="E183" s="692">
        <v>4027442</v>
      </c>
      <c r="F183" s="692">
        <v>3080732</v>
      </c>
      <c r="G183" s="693">
        <f t="shared" si="46"/>
        <v>946710</v>
      </c>
    </row>
    <row r="184" spans="1:7" x14ac:dyDescent="0.2">
      <c r="A184" s="7" t="s">
        <v>864</v>
      </c>
      <c r="B184" s="13">
        <v>6263943</v>
      </c>
      <c r="C184" s="12">
        <v>2973989</v>
      </c>
      <c r="D184" s="14">
        <f t="shared" si="45"/>
        <v>3289954</v>
      </c>
      <c r="E184" s="692">
        <v>10731130</v>
      </c>
      <c r="F184" s="692">
        <v>882675</v>
      </c>
      <c r="G184" s="693">
        <f t="shared" si="46"/>
        <v>9848455</v>
      </c>
    </row>
    <row r="185" spans="1:7" x14ac:dyDescent="0.2">
      <c r="A185" s="7" t="s">
        <v>865</v>
      </c>
      <c r="B185" s="13">
        <v>12566600</v>
      </c>
      <c r="C185" s="12">
        <v>42053</v>
      </c>
      <c r="D185" s="14">
        <f t="shared" si="45"/>
        <v>12524547</v>
      </c>
      <c r="E185" s="692">
        <v>13499554</v>
      </c>
      <c r="F185" s="692">
        <v>85</v>
      </c>
      <c r="G185" s="693">
        <f t="shared" si="46"/>
        <v>13499469</v>
      </c>
    </row>
    <row r="186" spans="1:7" x14ac:dyDescent="0.2">
      <c r="A186" s="410" t="s">
        <v>866</v>
      </c>
      <c r="B186" s="13">
        <v>7504148</v>
      </c>
      <c r="C186" s="12">
        <v>50752314</v>
      </c>
      <c r="D186" s="14">
        <f t="shared" si="45"/>
        <v>-43248166</v>
      </c>
      <c r="E186" s="692">
        <v>14062640</v>
      </c>
      <c r="F186" s="692">
        <v>75284218</v>
      </c>
      <c r="G186" s="693">
        <f t="shared" si="46"/>
        <v>-61221578</v>
      </c>
    </row>
    <row r="187" spans="1:7" x14ac:dyDescent="0.2">
      <c r="A187" s="7" t="s">
        <v>867</v>
      </c>
      <c r="B187" s="13">
        <v>0</v>
      </c>
      <c r="C187" s="13">
        <v>0</v>
      </c>
      <c r="D187" s="14">
        <f t="shared" si="45"/>
        <v>0</v>
      </c>
      <c r="E187" s="692">
        <v>165000</v>
      </c>
      <c r="F187" s="692">
        <v>2323</v>
      </c>
      <c r="G187" s="693">
        <f t="shared" si="46"/>
        <v>162677</v>
      </c>
    </row>
    <row r="188" spans="1:7" x14ac:dyDescent="0.2">
      <c r="A188" s="7" t="s">
        <v>868</v>
      </c>
      <c r="B188" s="13">
        <v>66825</v>
      </c>
      <c r="C188" s="12">
        <v>43647</v>
      </c>
      <c r="D188" s="14">
        <f t="shared" si="45"/>
        <v>23178</v>
      </c>
      <c r="E188" s="13">
        <v>0</v>
      </c>
      <c r="F188" s="692">
        <v>49097</v>
      </c>
      <c r="G188" s="693">
        <f t="shared" si="46"/>
        <v>-49097</v>
      </c>
    </row>
    <row r="189" spans="1:7" x14ac:dyDescent="0.2">
      <c r="A189" s="7" t="s">
        <v>869</v>
      </c>
      <c r="B189" s="458">
        <v>0</v>
      </c>
      <c r="C189" s="460">
        <v>1220</v>
      </c>
      <c r="D189" s="14">
        <f t="shared" si="45"/>
        <v>-1220</v>
      </c>
      <c r="E189" s="13">
        <v>0</v>
      </c>
      <c r="F189" s="692">
        <v>28</v>
      </c>
      <c r="G189" s="693">
        <f t="shared" si="46"/>
        <v>-28</v>
      </c>
    </row>
    <row r="190" spans="1:7" x14ac:dyDescent="0.2">
      <c r="A190" s="411" t="s">
        <v>870</v>
      </c>
      <c r="B190" s="13">
        <v>0</v>
      </c>
      <c r="C190" s="12">
        <v>5305125</v>
      </c>
      <c r="D190" s="14">
        <f t="shared" si="45"/>
        <v>-5305125</v>
      </c>
      <c r="E190" s="692">
        <v>164305</v>
      </c>
      <c r="F190" s="692">
        <v>41503</v>
      </c>
      <c r="G190" s="693">
        <f t="shared" si="46"/>
        <v>122802</v>
      </c>
    </row>
    <row r="191" spans="1:7" x14ac:dyDescent="0.2">
      <c r="A191" s="113"/>
      <c r="B191" s="13"/>
      <c r="C191" s="13"/>
      <c r="D191" s="14"/>
      <c r="E191" s="692"/>
      <c r="F191" s="692"/>
      <c r="G191" s="693"/>
    </row>
    <row r="192" spans="1:7" x14ac:dyDescent="0.2">
      <c r="A192" s="409" t="s">
        <v>493</v>
      </c>
      <c r="B192" s="420">
        <f t="shared" ref="B192:G192" si="47">SUM(B194:B206)</f>
        <v>85681220</v>
      </c>
      <c r="C192" s="420">
        <f t="shared" si="47"/>
        <v>418104940</v>
      </c>
      <c r="D192" s="11">
        <f t="shared" si="47"/>
        <v>-332423720</v>
      </c>
      <c r="E192" s="696">
        <f t="shared" si="47"/>
        <v>119094787</v>
      </c>
      <c r="F192" s="696">
        <f t="shared" si="47"/>
        <v>384005938</v>
      </c>
      <c r="G192" s="690">
        <f t="shared" si="47"/>
        <v>-264911151</v>
      </c>
    </row>
    <row r="193" spans="1:7" x14ac:dyDescent="0.2">
      <c r="A193" s="409"/>
      <c r="B193" s="13"/>
      <c r="C193" s="13"/>
      <c r="D193" s="14"/>
      <c r="E193" s="692"/>
      <c r="F193" s="692"/>
      <c r="G193" s="693"/>
    </row>
    <row r="194" spans="1:7" x14ac:dyDescent="0.2">
      <c r="A194" s="113" t="s">
        <v>871</v>
      </c>
      <c r="B194" s="13">
        <v>557438</v>
      </c>
      <c r="C194" s="12">
        <v>16104</v>
      </c>
      <c r="D194" s="14">
        <f t="shared" ref="D194:D206" si="48">B194-C194</f>
        <v>541334</v>
      </c>
      <c r="E194" s="692">
        <v>1472098</v>
      </c>
      <c r="F194" s="692">
        <v>774878</v>
      </c>
      <c r="G194" s="693">
        <f t="shared" ref="G194:G206" si="49">E194-F194</f>
        <v>697220</v>
      </c>
    </row>
    <row r="195" spans="1:7" x14ac:dyDescent="0.2">
      <c r="A195" s="113" t="s">
        <v>872</v>
      </c>
      <c r="B195" s="13">
        <v>0</v>
      </c>
      <c r="C195" s="12">
        <v>0</v>
      </c>
      <c r="D195" s="14">
        <f t="shared" si="48"/>
        <v>0</v>
      </c>
      <c r="E195" s="692"/>
      <c r="F195" s="692">
        <v>1489</v>
      </c>
      <c r="G195" s="693">
        <f t="shared" si="49"/>
        <v>-1489</v>
      </c>
    </row>
    <row r="196" spans="1:7" x14ac:dyDescent="0.2">
      <c r="A196" s="410" t="s">
        <v>873</v>
      </c>
      <c r="B196" s="13">
        <v>822973</v>
      </c>
      <c r="C196" s="12">
        <v>7576689</v>
      </c>
      <c r="D196" s="14">
        <f t="shared" si="48"/>
        <v>-6753716</v>
      </c>
      <c r="E196" s="692">
        <v>908913</v>
      </c>
      <c r="F196" s="692">
        <v>13038769</v>
      </c>
      <c r="G196" s="693">
        <f t="shared" si="49"/>
        <v>-12129856</v>
      </c>
    </row>
    <row r="197" spans="1:7" x14ac:dyDescent="0.2">
      <c r="A197" s="410" t="s">
        <v>874</v>
      </c>
      <c r="B197" s="13">
        <v>14315570</v>
      </c>
      <c r="C197" s="12">
        <v>382414274</v>
      </c>
      <c r="D197" s="14">
        <f t="shared" si="48"/>
        <v>-368098704</v>
      </c>
      <c r="E197" s="692">
        <v>24730043</v>
      </c>
      <c r="F197" s="692">
        <v>344182256</v>
      </c>
      <c r="G197" s="693">
        <f t="shared" si="49"/>
        <v>-319452213</v>
      </c>
    </row>
    <row r="198" spans="1:7" x14ac:dyDescent="0.2">
      <c r="A198" s="410" t="s">
        <v>875</v>
      </c>
      <c r="B198" s="13">
        <v>0</v>
      </c>
      <c r="C198" s="12">
        <v>1479</v>
      </c>
      <c r="D198" s="14">
        <f t="shared" si="48"/>
        <v>-1479</v>
      </c>
      <c r="E198" s="692"/>
      <c r="F198" s="692">
        <v>5919</v>
      </c>
      <c r="G198" s="693">
        <f t="shared" si="49"/>
        <v>-5919</v>
      </c>
    </row>
    <row r="199" spans="1:7" x14ac:dyDescent="0.2">
      <c r="A199" s="416" t="s">
        <v>876</v>
      </c>
      <c r="B199" s="13">
        <v>722786</v>
      </c>
      <c r="C199" s="12">
        <v>5603</v>
      </c>
      <c r="D199" s="14">
        <f t="shared" si="48"/>
        <v>717183</v>
      </c>
      <c r="E199" s="692">
        <v>1728861</v>
      </c>
      <c r="F199" s="692">
        <v>32305</v>
      </c>
      <c r="G199" s="693">
        <f t="shared" si="49"/>
        <v>1696556</v>
      </c>
    </row>
    <row r="200" spans="1:7" x14ac:dyDescent="0.2">
      <c r="A200" s="410" t="s">
        <v>877</v>
      </c>
      <c r="B200" s="13">
        <v>31828766</v>
      </c>
      <c r="C200" s="12">
        <v>15540284</v>
      </c>
      <c r="D200" s="14">
        <f t="shared" si="48"/>
        <v>16288482</v>
      </c>
      <c r="E200" s="692">
        <v>40268379</v>
      </c>
      <c r="F200" s="692">
        <v>10273543</v>
      </c>
      <c r="G200" s="693">
        <f t="shared" si="49"/>
        <v>29994836</v>
      </c>
    </row>
    <row r="201" spans="1:7" x14ac:dyDescent="0.2">
      <c r="A201" s="411" t="s">
        <v>878</v>
      </c>
      <c r="B201" s="13">
        <v>37433687</v>
      </c>
      <c r="C201" s="12">
        <v>12232625</v>
      </c>
      <c r="D201" s="14">
        <f t="shared" si="48"/>
        <v>25201062</v>
      </c>
      <c r="E201" s="692">
        <v>49986493</v>
      </c>
      <c r="F201" s="692">
        <v>15467690</v>
      </c>
      <c r="G201" s="693">
        <f t="shared" si="49"/>
        <v>34518803</v>
      </c>
    </row>
    <row r="202" spans="1:7" x14ac:dyDescent="0.2">
      <c r="A202" s="416" t="s">
        <v>879</v>
      </c>
      <c r="B202" s="13">
        <v>0</v>
      </c>
      <c r="C202" s="12">
        <v>2071</v>
      </c>
      <c r="D202" s="14">
        <f t="shared" si="48"/>
        <v>-2071</v>
      </c>
      <c r="E202" s="13">
        <v>0</v>
      </c>
      <c r="F202" s="692">
        <v>27060</v>
      </c>
      <c r="G202" s="693">
        <f t="shared" si="49"/>
        <v>-27060</v>
      </c>
    </row>
    <row r="203" spans="1:7" x14ac:dyDescent="0.2">
      <c r="A203" s="416" t="s">
        <v>880</v>
      </c>
      <c r="B203" s="13">
        <v>0</v>
      </c>
      <c r="C203" s="13">
        <v>665</v>
      </c>
      <c r="D203" s="14">
        <f t="shared" si="48"/>
        <v>-665</v>
      </c>
      <c r="E203" s="13">
        <v>0</v>
      </c>
      <c r="F203" s="692">
        <v>19506</v>
      </c>
      <c r="G203" s="693">
        <f t="shared" si="49"/>
        <v>-19506</v>
      </c>
    </row>
    <row r="204" spans="1:7" x14ac:dyDescent="0.2">
      <c r="A204" s="410" t="s">
        <v>881</v>
      </c>
      <c r="B204" s="458">
        <v>0</v>
      </c>
      <c r="C204" s="460">
        <v>3836</v>
      </c>
      <c r="D204" s="432">
        <f t="shared" si="48"/>
        <v>-3836</v>
      </c>
      <c r="E204" s="13">
        <v>0</v>
      </c>
      <c r="F204" s="692">
        <v>3</v>
      </c>
      <c r="G204" s="693">
        <f t="shared" si="49"/>
        <v>-3</v>
      </c>
    </row>
    <row r="205" spans="1:7" x14ac:dyDescent="0.2">
      <c r="A205" s="416" t="s">
        <v>882</v>
      </c>
      <c r="B205" s="692">
        <v>0</v>
      </c>
      <c r="C205" s="694">
        <v>311</v>
      </c>
      <c r="D205" s="692">
        <f t="shared" si="48"/>
        <v>-311</v>
      </c>
      <c r="E205" s="13">
        <v>0</v>
      </c>
      <c r="F205" s="692">
        <v>3209</v>
      </c>
      <c r="G205" s="693">
        <f t="shared" si="49"/>
        <v>-3209</v>
      </c>
    </row>
    <row r="206" spans="1:7" x14ac:dyDescent="0.2">
      <c r="A206" s="410" t="s">
        <v>883</v>
      </c>
      <c r="B206" s="13">
        <v>0</v>
      </c>
      <c r="C206" s="13">
        <v>310999</v>
      </c>
      <c r="D206" s="14">
        <f t="shared" si="48"/>
        <v>-310999</v>
      </c>
      <c r="E206" s="13">
        <v>0</v>
      </c>
      <c r="F206" s="692">
        <v>179311</v>
      </c>
      <c r="G206" s="693">
        <f t="shared" si="49"/>
        <v>-179311</v>
      </c>
    </row>
    <row r="207" spans="1:7" x14ac:dyDescent="0.2">
      <c r="A207" s="410"/>
      <c r="B207" s="13"/>
      <c r="C207" s="13"/>
      <c r="D207" s="14"/>
      <c r="E207" s="692"/>
      <c r="F207" s="692"/>
      <c r="G207" s="693"/>
    </row>
    <row r="208" spans="1:7" x14ac:dyDescent="0.2">
      <c r="A208" s="410"/>
      <c r="B208" s="13"/>
      <c r="C208" s="13"/>
      <c r="D208" s="14"/>
      <c r="E208" s="692"/>
      <c r="F208" s="692"/>
      <c r="G208" s="693"/>
    </row>
    <row r="209" spans="1:7" x14ac:dyDescent="0.2">
      <c r="A209" s="409" t="s">
        <v>489</v>
      </c>
      <c r="B209" s="422">
        <f t="shared" ref="B209:E209" si="50">SUM(B211:B221)</f>
        <v>36631419</v>
      </c>
      <c r="C209" s="422">
        <f t="shared" si="50"/>
        <v>529715099</v>
      </c>
      <c r="D209" s="16">
        <f t="shared" si="50"/>
        <v>-493083680</v>
      </c>
      <c r="E209" s="698">
        <f t="shared" si="50"/>
        <v>65312267</v>
      </c>
      <c r="F209" s="698">
        <f>SUM(F211:F221)</f>
        <v>557791188</v>
      </c>
      <c r="G209" s="701">
        <f>E209-F209</f>
        <v>-492478921</v>
      </c>
    </row>
    <row r="210" spans="1:7" x14ac:dyDescent="0.2">
      <c r="A210" s="409"/>
      <c r="B210" s="13"/>
      <c r="C210" s="13"/>
      <c r="D210" s="14"/>
      <c r="E210" s="692"/>
      <c r="F210" s="692"/>
      <c r="G210" s="693"/>
    </row>
    <row r="211" spans="1:7" x14ac:dyDescent="0.2">
      <c r="A211" s="418" t="s">
        <v>884</v>
      </c>
      <c r="B211" s="13">
        <v>477000</v>
      </c>
      <c r="C211" s="12">
        <v>1226189</v>
      </c>
      <c r="D211" s="14">
        <f t="shared" ref="D211:D221" si="51">B211-C211</f>
        <v>-749189</v>
      </c>
      <c r="E211" s="692">
        <v>627835</v>
      </c>
      <c r="F211" s="692">
        <v>1829541</v>
      </c>
      <c r="G211" s="693">
        <f t="shared" ref="G211:G221" si="52">E211-F211</f>
        <v>-1201706</v>
      </c>
    </row>
    <row r="212" spans="1:7" x14ac:dyDescent="0.2">
      <c r="A212" s="418" t="s">
        <v>885</v>
      </c>
      <c r="B212" s="13">
        <v>0</v>
      </c>
      <c r="C212" s="13">
        <v>15140</v>
      </c>
      <c r="D212" s="14">
        <f t="shared" si="51"/>
        <v>-15140</v>
      </c>
      <c r="E212" s="13">
        <v>0</v>
      </c>
      <c r="F212" s="692">
        <v>5989</v>
      </c>
      <c r="G212" s="693">
        <f t="shared" si="52"/>
        <v>-5989</v>
      </c>
    </row>
    <row r="213" spans="1:7" x14ac:dyDescent="0.2">
      <c r="A213" s="418" t="s">
        <v>886</v>
      </c>
      <c r="B213" s="13">
        <v>0</v>
      </c>
      <c r="C213" s="12">
        <v>6454890</v>
      </c>
      <c r="D213" s="14">
        <f t="shared" si="51"/>
        <v>-6454890</v>
      </c>
      <c r="E213" s="692">
        <v>262301</v>
      </c>
      <c r="F213" s="692">
        <v>7596076</v>
      </c>
      <c r="G213" s="693">
        <f t="shared" si="52"/>
        <v>-7333775</v>
      </c>
    </row>
    <row r="214" spans="1:7" x14ac:dyDescent="0.2">
      <c r="A214" s="7" t="s">
        <v>887</v>
      </c>
      <c r="B214" s="13">
        <v>2642021</v>
      </c>
      <c r="C214" s="12">
        <v>14233694</v>
      </c>
      <c r="D214" s="14">
        <f t="shared" si="51"/>
        <v>-11591673</v>
      </c>
      <c r="E214" s="692">
        <v>3469257</v>
      </c>
      <c r="F214" s="692">
        <v>11944449</v>
      </c>
      <c r="G214" s="693">
        <f t="shared" si="52"/>
        <v>-8475192</v>
      </c>
    </row>
    <row r="215" spans="1:7" x14ac:dyDescent="0.2">
      <c r="A215" s="410" t="s">
        <v>888</v>
      </c>
      <c r="B215" s="13">
        <v>1263441</v>
      </c>
      <c r="C215" s="12">
        <v>71083746</v>
      </c>
      <c r="D215" s="14">
        <f t="shared" si="51"/>
        <v>-69820305</v>
      </c>
      <c r="E215" s="692">
        <v>1011089</v>
      </c>
      <c r="F215" s="692">
        <v>77537153</v>
      </c>
      <c r="G215" s="693">
        <f t="shared" si="52"/>
        <v>-76526064</v>
      </c>
    </row>
    <row r="216" spans="1:7" x14ac:dyDescent="0.2">
      <c r="A216" s="410" t="s">
        <v>889</v>
      </c>
      <c r="B216" s="13">
        <v>0</v>
      </c>
      <c r="C216" s="12">
        <v>94181</v>
      </c>
      <c r="D216" s="14">
        <f t="shared" si="51"/>
        <v>-94181</v>
      </c>
      <c r="E216" s="13">
        <v>0</v>
      </c>
      <c r="F216" s="692">
        <v>93265</v>
      </c>
      <c r="G216" s="693">
        <f t="shared" si="52"/>
        <v>-93265</v>
      </c>
    </row>
    <row r="217" spans="1:7" x14ac:dyDescent="0.2">
      <c r="A217" s="410" t="s">
        <v>890</v>
      </c>
      <c r="B217" s="13">
        <v>12234616</v>
      </c>
      <c r="C217" s="12">
        <v>121826560</v>
      </c>
      <c r="D217" s="14">
        <f t="shared" si="51"/>
        <v>-109591944</v>
      </c>
      <c r="E217" s="692">
        <v>33603831</v>
      </c>
      <c r="F217" s="692">
        <v>65645897</v>
      </c>
      <c r="G217" s="693">
        <f t="shared" si="52"/>
        <v>-32042066</v>
      </c>
    </row>
    <row r="218" spans="1:7" x14ac:dyDescent="0.2">
      <c r="A218" s="410" t="s">
        <v>891</v>
      </c>
      <c r="B218" s="13">
        <v>0</v>
      </c>
      <c r="C218" s="13">
        <v>225</v>
      </c>
      <c r="D218" s="14">
        <f t="shared" si="51"/>
        <v>-225</v>
      </c>
      <c r="E218" s="13">
        <v>0</v>
      </c>
      <c r="F218" s="692">
        <v>129</v>
      </c>
      <c r="G218" s="693">
        <f t="shared" si="52"/>
        <v>-129</v>
      </c>
    </row>
    <row r="219" spans="1:7" x14ac:dyDescent="0.2">
      <c r="A219" s="410" t="s">
        <v>892</v>
      </c>
      <c r="B219" s="13">
        <v>13604025</v>
      </c>
      <c r="C219" s="12">
        <v>24600432</v>
      </c>
      <c r="D219" s="14">
        <f t="shared" si="51"/>
        <v>-10996407</v>
      </c>
      <c r="E219" s="692">
        <v>19187756</v>
      </c>
      <c r="F219" s="692">
        <v>20505921</v>
      </c>
      <c r="G219" s="693">
        <f t="shared" si="52"/>
        <v>-1318165</v>
      </c>
    </row>
    <row r="220" spans="1:7" x14ac:dyDescent="0.2">
      <c r="A220" s="410" t="s">
        <v>893</v>
      </c>
      <c r="B220" s="13">
        <v>3567566</v>
      </c>
      <c r="C220" s="12">
        <v>152941220</v>
      </c>
      <c r="D220" s="14">
        <f t="shared" si="51"/>
        <v>-149373654</v>
      </c>
      <c r="E220" s="692">
        <v>2108122</v>
      </c>
      <c r="F220" s="692">
        <v>142307597</v>
      </c>
      <c r="G220" s="693">
        <f t="shared" si="52"/>
        <v>-140199475</v>
      </c>
    </row>
    <row r="221" spans="1:7" x14ac:dyDescent="0.2">
      <c r="A221" s="410" t="s">
        <v>894</v>
      </c>
      <c r="B221" s="13">
        <v>2842750</v>
      </c>
      <c r="C221" s="12">
        <v>137238822</v>
      </c>
      <c r="D221" s="14">
        <f t="shared" si="51"/>
        <v>-134396072</v>
      </c>
      <c r="E221" s="692">
        <v>5042076</v>
      </c>
      <c r="F221" s="692">
        <v>230325171</v>
      </c>
      <c r="G221" s="693">
        <f t="shared" si="52"/>
        <v>-225283095</v>
      </c>
    </row>
    <row r="222" spans="1:7" x14ac:dyDescent="0.2">
      <c r="A222" s="113"/>
      <c r="B222" s="13"/>
      <c r="C222" s="13"/>
      <c r="D222" s="14"/>
      <c r="E222" s="692"/>
      <c r="F222" s="692"/>
      <c r="G222" s="693"/>
    </row>
    <row r="223" spans="1:7" x14ac:dyDescent="0.2">
      <c r="A223" s="486" t="s">
        <v>488</v>
      </c>
      <c r="B223" s="420">
        <f t="shared" ref="B223:G223" si="53">SUM(B225:B232)</f>
        <v>303434324</v>
      </c>
      <c r="C223" s="420">
        <f t="shared" si="53"/>
        <v>4357490145</v>
      </c>
      <c r="D223" s="11">
        <f t="shared" si="53"/>
        <v>-4054055821</v>
      </c>
      <c r="E223" s="696">
        <f t="shared" si="53"/>
        <v>436148410</v>
      </c>
      <c r="F223" s="696">
        <f t="shared" si="53"/>
        <v>4469493747</v>
      </c>
      <c r="G223" s="690">
        <f t="shared" si="53"/>
        <v>-4033345337</v>
      </c>
    </row>
    <row r="224" spans="1:7" x14ac:dyDescent="0.2">
      <c r="A224" s="410"/>
      <c r="B224" s="13"/>
      <c r="C224" s="13"/>
      <c r="D224" s="14"/>
      <c r="E224" s="692"/>
      <c r="F224" s="692"/>
      <c r="G224" s="693"/>
    </row>
    <row r="225" spans="1:7" x14ac:dyDescent="0.2">
      <c r="A225" s="7" t="s">
        <v>895</v>
      </c>
      <c r="B225" s="13">
        <v>68820</v>
      </c>
      <c r="C225" s="12">
        <v>138112</v>
      </c>
      <c r="D225" s="14">
        <f t="shared" ref="D225:D232" si="54">B225-C225</f>
        <v>-69292</v>
      </c>
      <c r="E225" s="692">
        <v>147704</v>
      </c>
      <c r="F225" s="692">
        <v>746060</v>
      </c>
      <c r="G225" s="693">
        <f t="shared" ref="G225:G232" si="55">E225-F225</f>
        <v>-598356</v>
      </c>
    </row>
    <row r="226" spans="1:7" x14ac:dyDescent="0.2">
      <c r="A226" s="410" t="s">
        <v>896</v>
      </c>
      <c r="B226" s="13">
        <v>69326584</v>
      </c>
      <c r="C226" s="12">
        <v>356034082</v>
      </c>
      <c r="D226" s="14">
        <f t="shared" si="54"/>
        <v>-286707498</v>
      </c>
      <c r="E226" s="692">
        <v>46370757</v>
      </c>
      <c r="F226" s="692">
        <v>347154878</v>
      </c>
      <c r="G226" s="693">
        <f t="shared" si="55"/>
        <v>-300784121</v>
      </c>
    </row>
    <row r="227" spans="1:7" x14ac:dyDescent="0.2">
      <c r="A227" s="410" t="s">
        <v>897</v>
      </c>
      <c r="B227" s="13">
        <v>43185930</v>
      </c>
      <c r="C227" s="12">
        <v>3258176393</v>
      </c>
      <c r="D227" s="14">
        <f t="shared" si="54"/>
        <v>-3214990463</v>
      </c>
      <c r="E227" s="692">
        <v>188889965</v>
      </c>
      <c r="F227" s="692">
        <v>3361387774</v>
      </c>
      <c r="G227" s="693">
        <f t="shared" si="55"/>
        <v>-3172497809</v>
      </c>
    </row>
    <row r="228" spans="1:7" x14ac:dyDescent="0.2">
      <c r="A228" s="410" t="s">
        <v>898</v>
      </c>
      <c r="B228" s="13">
        <v>55136789</v>
      </c>
      <c r="C228" s="12">
        <v>168831832</v>
      </c>
      <c r="D228" s="14">
        <f t="shared" si="54"/>
        <v>-113695043</v>
      </c>
      <c r="E228" s="692">
        <v>57807071</v>
      </c>
      <c r="F228" s="692">
        <v>159645730</v>
      </c>
      <c r="G228" s="693">
        <f t="shared" si="55"/>
        <v>-101838659</v>
      </c>
    </row>
    <row r="229" spans="1:7" x14ac:dyDescent="0.2">
      <c r="A229" s="410" t="s">
        <v>899</v>
      </c>
      <c r="B229" s="13">
        <v>20980403</v>
      </c>
      <c r="C229" s="12">
        <v>40672546</v>
      </c>
      <c r="D229" s="14">
        <f t="shared" si="54"/>
        <v>-19692143</v>
      </c>
      <c r="E229" s="692">
        <v>19125748</v>
      </c>
      <c r="F229" s="692">
        <v>42716180</v>
      </c>
      <c r="G229" s="693">
        <f t="shared" si="55"/>
        <v>-23590432</v>
      </c>
    </row>
    <row r="230" spans="1:7" x14ac:dyDescent="0.2">
      <c r="A230" s="410" t="s">
        <v>900</v>
      </c>
      <c r="B230" s="13">
        <v>114649597</v>
      </c>
      <c r="C230" s="12">
        <v>533616851</v>
      </c>
      <c r="D230" s="14">
        <f t="shared" si="54"/>
        <v>-418967254</v>
      </c>
      <c r="E230" s="692">
        <v>123744373</v>
      </c>
      <c r="F230" s="692">
        <v>557810250</v>
      </c>
      <c r="G230" s="693">
        <f t="shared" si="55"/>
        <v>-434065877</v>
      </c>
    </row>
    <row r="231" spans="1:7" x14ac:dyDescent="0.2">
      <c r="A231" s="416" t="s">
        <v>901</v>
      </c>
      <c r="B231" s="13">
        <v>86201</v>
      </c>
      <c r="C231" s="12">
        <v>20068</v>
      </c>
      <c r="D231" s="14">
        <f t="shared" si="54"/>
        <v>66133</v>
      </c>
      <c r="E231" s="692">
        <v>62228</v>
      </c>
      <c r="F231" s="692">
        <v>32657</v>
      </c>
      <c r="G231" s="693">
        <f t="shared" si="55"/>
        <v>29571</v>
      </c>
    </row>
    <row r="232" spans="1:7" x14ac:dyDescent="0.2">
      <c r="A232" s="416" t="s">
        <v>902</v>
      </c>
      <c r="B232" s="13">
        <v>0</v>
      </c>
      <c r="C232" s="12">
        <v>261</v>
      </c>
      <c r="D232" s="14">
        <f t="shared" si="54"/>
        <v>-261</v>
      </c>
      <c r="E232" s="692">
        <v>564</v>
      </c>
      <c r="F232" s="692">
        <v>218</v>
      </c>
      <c r="G232" s="693">
        <f t="shared" si="55"/>
        <v>346</v>
      </c>
    </row>
    <row r="233" spans="1:7" x14ac:dyDescent="0.2">
      <c r="A233" s="410"/>
      <c r="B233" s="13"/>
      <c r="C233" s="13"/>
      <c r="D233" s="14"/>
      <c r="E233" s="692"/>
      <c r="F233" s="692"/>
      <c r="G233" s="693"/>
    </row>
    <row r="234" spans="1:7" x14ac:dyDescent="0.2">
      <c r="A234" s="410"/>
      <c r="B234" s="458"/>
      <c r="C234" s="458"/>
      <c r="D234" s="432"/>
      <c r="E234" s="692"/>
      <c r="F234" s="692"/>
      <c r="G234" s="693"/>
    </row>
    <row r="235" spans="1:7" x14ac:dyDescent="0.2">
      <c r="A235" s="413" t="s">
        <v>577</v>
      </c>
      <c r="B235" s="422">
        <f t="shared" ref="B235:G235" si="56">SUM(B237)</f>
        <v>18277824</v>
      </c>
      <c r="C235" s="422">
        <f t="shared" si="56"/>
        <v>180083712</v>
      </c>
      <c r="D235" s="16">
        <f t="shared" si="56"/>
        <v>-161805888</v>
      </c>
      <c r="E235" s="698">
        <f t="shared" si="56"/>
        <v>8654243</v>
      </c>
      <c r="F235" s="698">
        <f t="shared" si="56"/>
        <v>175896405</v>
      </c>
      <c r="G235" s="701">
        <f t="shared" si="56"/>
        <v>-167242162</v>
      </c>
    </row>
    <row r="236" spans="1:7" x14ac:dyDescent="0.2">
      <c r="A236" s="413" t="s">
        <v>576</v>
      </c>
      <c r="B236" s="13"/>
      <c r="C236" s="13"/>
      <c r="D236" s="14"/>
      <c r="E236" s="692"/>
      <c r="F236" s="692"/>
      <c r="G236" s="693"/>
    </row>
    <row r="237" spans="1:7" x14ac:dyDescent="0.2">
      <c r="A237" s="410" t="s">
        <v>903</v>
      </c>
      <c r="B237" s="13">
        <v>18277824</v>
      </c>
      <c r="C237" s="12">
        <v>180083712</v>
      </c>
      <c r="D237" s="14">
        <f>B237-C237</f>
        <v>-161805888</v>
      </c>
      <c r="E237" s="692">
        <v>8654243</v>
      </c>
      <c r="F237" s="692">
        <v>175896405</v>
      </c>
      <c r="G237" s="693">
        <f>E237-F237</f>
        <v>-167242162</v>
      </c>
    </row>
    <row r="238" spans="1:7" x14ac:dyDescent="0.2">
      <c r="A238" s="113"/>
      <c r="B238" s="13"/>
      <c r="C238" s="13"/>
      <c r="D238" s="14"/>
      <c r="E238" s="692"/>
      <c r="F238" s="692"/>
      <c r="G238" s="693"/>
    </row>
    <row r="239" spans="1:7" x14ac:dyDescent="0.2">
      <c r="A239" s="113"/>
      <c r="B239" s="13"/>
      <c r="C239" s="13"/>
      <c r="D239" s="14"/>
      <c r="E239" s="692"/>
      <c r="F239" s="692"/>
      <c r="G239" s="693"/>
    </row>
    <row r="240" spans="1:7" x14ac:dyDescent="0.2">
      <c r="A240" s="409" t="s">
        <v>500</v>
      </c>
      <c r="B240" s="420">
        <f t="shared" ref="B240:G240" si="57">SUM(B243,B280,B295)</f>
        <v>153210002</v>
      </c>
      <c r="C240" s="420">
        <f t="shared" si="57"/>
        <v>46229390</v>
      </c>
      <c r="D240" s="11">
        <f t="shared" si="57"/>
        <v>106980612</v>
      </c>
      <c r="E240" s="690">
        <f t="shared" si="57"/>
        <v>199554913</v>
      </c>
      <c r="F240" s="696">
        <f t="shared" si="57"/>
        <v>44129521</v>
      </c>
      <c r="G240" s="690">
        <f t="shared" si="57"/>
        <v>155425392</v>
      </c>
    </row>
    <row r="241" spans="1:7" x14ac:dyDescent="0.2">
      <c r="A241" s="409"/>
      <c r="B241" s="13"/>
      <c r="C241" s="13"/>
      <c r="D241" s="14"/>
      <c r="E241" s="692"/>
      <c r="F241" s="692"/>
      <c r="G241" s="693"/>
    </row>
    <row r="242" spans="1:7" x14ac:dyDescent="0.2">
      <c r="A242" s="409"/>
      <c r="B242" s="13"/>
      <c r="C242" s="13"/>
      <c r="D242" s="14"/>
      <c r="E242" s="692"/>
      <c r="F242" s="692"/>
      <c r="G242" s="693"/>
    </row>
    <row r="243" spans="1:7" x14ac:dyDescent="0.2">
      <c r="A243" s="409" t="s">
        <v>487</v>
      </c>
      <c r="B243" s="420">
        <f t="shared" ref="B243:G243" si="58">SUM(B245:B278)</f>
        <v>142377843</v>
      </c>
      <c r="C243" s="421">
        <f t="shared" si="58"/>
        <v>33771201</v>
      </c>
      <c r="D243" s="15">
        <f t="shared" si="58"/>
        <v>108606642</v>
      </c>
      <c r="E243" s="696">
        <f t="shared" si="58"/>
        <v>183463721</v>
      </c>
      <c r="F243" s="697">
        <f t="shared" si="58"/>
        <v>34469705</v>
      </c>
      <c r="G243" s="695">
        <f t="shared" si="58"/>
        <v>148994016</v>
      </c>
    </row>
    <row r="244" spans="1:7" x14ac:dyDescent="0.2">
      <c r="A244" s="409"/>
      <c r="B244" s="13"/>
      <c r="C244" s="13"/>
      <c r="D244" s="14"/>
      <c r="E244" s="692"/>
      <c r="F244" s="692"/>
      <c r="G244" s="693"/>
    </row>
    <row r="245" spans="1:7" x14ac:dyDescent="0.2">
      <c r="A245" s="7" t="s">
        <v>904</v>
      </c>
      <c r="B245" s="13">
        <v>0</v>
      </c>
      <c r="C245" s="12">
        <v>1076568</v>
      </c>
      <c r="D245" s="14">
        <f t="shared" ref="D245:D278" si="59">B245-C245</f>
        <v>-1076568</v>
      </c>
      <c r="E245" s="13">
        <v>0</v>
      </c>
      <c r="F245" s="692">
        <v>99097</v>
      </c>
      <c r="G245" s="693">
        <f t="shared" ref="G245:G278" si="60">E245-F245</f>
        <v>-99097</v>
      </c>
    </row>
    <row r="246" spans="1:7" x14ac:dyDescent="0.2">
      <c r="A246" s="7" t="s">
        <v>905</v>
      </c>
      <c r="B246" s="13">
        <v>10669965</v>
      </c>
      <c r="C246" s="12">
        <v>2574</v>
      </c>
      <c r="D246" s="14">
        <f t="shared" si="59"/>
        <v>10667391</v>
      </c>
      <c r="E246" s="692">
        <v>1578216</v>
      </c>
      <c r="F246" s="692">
        <v>2762</v>
      </c>
      <c r="G246" s="693">
        <f t="shared" si="60"/>
        <v>1575454</v>
      </c>
    </row>
    <row r="247" spans="1:7" x14ac:dyDescent="0.2">
      <c r="A247" s="7" t="s">
        <v>906</v>
      </c>
      <c r="B247" s="13">
        <v>2919815</v>
      </c>
      <c r="C247" s="12">
        <v>4246887</v>
      </c>
      <c r="D247" s="14">
        <f t="shared" si="59"/>
        <v>-1327072</v>
      </c>
      <c r="E247" s="692">
        <v>6974393</v>
      </c>
      <c r="F247" s="692">
        <v>4453085</v>
      </c>
      <c r="G247" s="693">
        <f t="shared" si="60"/>
        <v>2521308</v>
      </c>
    </row>
    <row r="248" spans="1:7" x14ac:dyDescent="0.2">
      <c r="A248" s="7" t="s">
        <v>907</v>
      </c>
      <c r="B248" s="13">
        <v>16895784</v>
      </c>
      <c r="C248" s="12">
        <v>15013146</v>
      </c>
      <c r="D248" s="14">
        <f t="shared" si="59"/>
        <v>1882638</v>
      </c>
      <c r="E248" s="692">
        <v>23657417</v>
      </c>
      <c r="F248" s="692">
        <v>9857741</v>
      </c>
      <c r="G248" s="693">
        <f t="shared" si="60"/>
        <v>13799676</v>
      </c>
    </row>
    <row r="249" spans="1:7" x14ac:dyDescent="0.2">
      <c r="A249" s="7" t="s">
        <v>908</v>
      </c>
      <c r="B249" s="13">
        <v>220471</v>
      </c>
      <c r="C249" s="12">
        <v>845353</v>
      </c>
      <c r="D249" s="14">
        <f t="shared" si="59"/>
        <v>-624882</v>
      </c>
      <c r="E249" s="692">
        <v>816609</v>
      </c>
      <c r="F249" s="692">
        <v>628333</v>
      </c>
      <c r="G249" s="693">
        <f t="shared" si="60"/>
        <v>188276</v>
      </c>
    </row>
    <row r="250" spans="1:7" x14ac:dyDescent="0.2">
      <c r="A250" s="7" t="s">
        <v>909</v>
      </c>
      <c r="B250" s="458">
        <v>0</v>
      </c>
      <c r="C250" s="460">
        <v>702856</v>
      </c>
      <c r="D250" s="432">
        <f t="shared" si="59"/>
        <v>-702856</v>
      </c>
      <c r="E250" s="13">
        <v>0</v>
      </c>
      <c r="F250" s="692">
        <v>1040465</v>
      </c>
      <c r="G250" s="693">
        <f t="shared" si="60"/>
        <v>-1040465</v>
      </c>
    </row>
    <row r="251" spans="1:7" x14ac:dyDescent="0.2">
      <c r="A251" s="7" t="s">
        <v>910</v>
      </c>
      <c r="B251" s="458">
        <v>0</v>
      </c>
      <c r="C251" s="458">
        <v>282</v>
      </c>
      <c r="D251" s="432">
        <f t="shared" si="59"/>
        <v>-282</v>
      </c>
      <c r="E251" s="692">
        <v>145662</v>
      </c>
      <c r="F251" s="692">
        <v>8261</v>
      </c>
      <c r="G251" s="693">
        <f t="shared" si="60"/>
        <v>137401</v>
      </c>
    </row>
    <row r="252" spans="1:7" x14ac:dyDescent="0.2">
      <c r="A252" s="7" t="s">
        <v>911</v>
      </c>
      <c r="B252" s="692">
        <v>0</v>
      </c>
      <c r="C252" s="694">
        <v>507</v>
      </c>
      <c r="D252" s="692">
        <f t="shared" si="59"/>
        <v>-507</v>
      </c>
      <c r="E252" s="13">
        <v>0</v>
      </c>
      <c r="F252" s="13">
        <v>0</v>
      </c>
      <c r="G252" s="693">
        <f t="shared" si="60"/>
        <v>0</v>
      </c>
    </row>
    <row r="253" spans="1:7" x14ac:dyDescent="0.2">
      <c r="A253" s="7" t="s">
        <v>912</v>
      </c>
      <c r="B253" s="692">
        <v>2810</v>
      </c>
      <c r="C253" s="694">
        <v>709417</v>
      </c>
      <c r="D253" s="692">
        <f t="shared" si="59"/>
        <v>-706607</v>
      </c>
      <c r="E253" s="692">
        <v>255</v>
      </c>
      <c r="F253" s="692">
        <v>189</v>
      </c>
      <c r="G253" s="693">
        <f t="shared" si="60"/>
        <v>66</v>
      </c>
    </row>
    <row r="254" spans="1:7" x14ac:dyDescent="0.2">
      <c r="A254" s="7" t="s">
        <v>913</v>
      </c>
      <c r="B254" s="13">
        <v>0</v>
      </c>
      <c r="C254" s="12">
        <v>1161</v>
      </c>
      <c r="D254" s="14">
        <f t="shared" si="59"/>
        <v>-1161</v>
      </c>
      <c r="E254" s="13">
        <v>0</v>
      </c>
      <c r="F254" s="692">
        <v>2632</v>
      </c>
      <c r="G254" s="693">
        <f t="shared" si="60"/>
        <v>-2632</v>
      </c>
    </row>
    <row r="255" spans="1:7" x14ac:dyDescent="0.2">
      <c r="A255" s="7" t="s">
        <v>914</v>
      </c>
      <c r="B255" s="13">
        <v>1139223</v>
      </c>
      <c r="C255" s="12">
        <v>4618</v>
      </c>
      <c r="D255" s="14">
        <f t="shared" si="59"/>
        <v>1134605</v>
      </c>
      <c r="E255" s="692">
        <v>1235135</v>
      </c>
      <c r="F255" s="692">
        <v>30703</v>
      </c>
      <c r="G255" s="693">
        <f t="shared" si="60"/>
        <v>1204432</v>
      </c>
    </row>
    <row r="256" spans="1:7" x14ac:dyDescent="0.2">
      <c r="A256" s="7" t="s">
        <v>915</v>
      </c>
      <c r="B256" s="13">
        <v>613238</v>
      </c>
      <c r="C256" s="12">
        <v>638</v>
      </c>
      <c r="D256" s="14">
        <f t="shared" si="59"/>
        <v>612600</v>
      </c>
      <c r="E256" s="692">
        <v>3832</v>
      </c>
      <c r="F256" s="692"/>
      <c r="G256" s="693">
        <f t="shared" si="60"/>
        <v>3832</v>
      </c>
    </row>
    <row r="257" spans="1:7" x14ac:dyDescent="0.2">
      <c r="A257" s="7" t="s">
        <v>916</v>
      </c>
      <c r="B257" s="13">
        <v>8602736</v>
      </c>
      <c r="C257" s="12">
        <v>1712</v>
      </c>
      <c r="D257" s="14">
        <f t="shared" si="59"/>
        <v>8601024</v>
      </c>
      <c r="E257" s="692">
        <v>19978478</v>
      </c>
      <c r="F257" s="692">
        <v>10797</v>
      </c>
      <c r="G257" s="693">
        <f t="shared" si="60"/>
        <v>19967681</v>
      </c>
    </row>
    <row r="258" spans="1:7" x14ac:dyDescent="0.2">
      <c r="A258" s="7" t="s">
        <v>917</v>
      </c>
      <c r="B258" s="13">
        <v>36014293</v>
      </c>
      <c r="C258" s="12">
        <v>8921</v>
      </c>
      <c r="D258" s="14">
        <f t="shared" si="59"/>
        <v>36005372</v>
      </c>
      <c r="E258" s="692">
        <v>13369739</v>
      </c>
      <c r="F258" s="692">
        <v>1991740</v>
      </c>
      <c r="G258" s="693">
        <f t="shared" si="60"/>
        <v>11377999</v>
      </c>
    </row>
    <row r="259" spans="1:7" x14ac:dyDescent="0.2">
      <c r="A259" s="7" t="s">
        <v>918</v>
      </c>
      <c r="B259" s="13">
        <v>0</v>
      </c>
      <c r="C259" s="13">
        <v>4360</v>
      </c>
      <c r="D259" s="14">
        <f t="shared" si="59"/>
        <v>-4360</v>
      </c>
      <c r="E259" s="13">
        <v>0</v>
      </c>
      <c r="F259" s="692">
        <v>13782</v>
      </c>
      <c r="G259" s="693">
        <f t="shared" si="60"/>
        <v>-13782</v>
      </c>
    </row>
    <row r="260" spans="1:7" x14ac:dyDescent="0.2">
      <c r="A260" s="7" t="s">
        <v>919</v>
      </c>
      <c r="B260" s="13">
        <v>0</v>
      </c>
      <c r="C260" s="13">
        <v>14975</v>
      </c>
      <c r="D260" s="14">
        <f t="shared" si="59"/>
        <v>-14975</v>
      </c>
      <c r="E260" s="692">
        <v>1169233</v>
      </c>
      <c r="F260" s="692">
        <v>844</v>
      </c>
      <c r="G260" s="693">
        <f t="shared" si="60"/>
        <v>1168389</v>
      </c>
    </row>
    <row r="261" spans="1:7" x14ac:dyDescent="0.2">
      <c r="A261" s="7" t="s">
        <v>920</v>
      </c>
      <c r="B261" s="13">
        <v>920</v>
      </c>
      <c r="C261" s="12">
        <v>8133</v>
      </c>
      <c r="D261" s="14">
        <f t="shared" si="59"/>
        <v>-7213</v>
      </c>
      <c r="E261" s="13">
        <v>0</v>
      </c>
      <c r="F261" s="692">
        <v>2784</v>
      </c>
      <c r="G261" s="693">
        <f t="shared" si="60"/>
        <v>-2784</v>
      </c>
    </row>
    <row r="262" spans="1:7" x14ac:dyDescent="0.2">
      <c r="A262" s="7" t="s">
        <v>921</v>
      </c>
      <c r="B262" s="13">
        <v>0</v>
      </c>
      <c r="C262" s="12">
        <v>2340</v>
      </c>
      <c r="D262" s="14">
        <f t="shared" si="59"/>
        <v>-2340</v>
      </c>
      <c r="E262" s="692">
        <v>2180515</v>
      </c>
      <c r="F262" s="692">
        <v>2623</v>
      </c>
      <c r="G262" s="693">
        <f t="shared" si="60"/>
        <v>2177892</v>
      </c>
    </row>
    <row r="263" spans="1:7" x14ac:dyDescent="0.2">
      <c r="A263" s="410" t="s">
        <v>922</v>
      </c>
      <c r="B263" s="13">
        <v>7394228</v>
      </c>
      <c r="C263" s="12">
        <v>873751</v>
      </c>
      <c r="D263" s="14">
        <f t="shared" si="59"/>
        <v>6520477</v>
      </c>
      <c r="E263" s="692">
        <v>17457332</v>
      </c>
      <c r="F263" s="692">
        <v>1075525</v>
      </c>
      <c r="G263" s="693">
        <f t="shared" si="60"/>
        <v>16381807</v>
      </c>
    </row>
    <row r="264" spans="1:7" x14ac:dyDescent="0.2">
      <c r="A264" s="416" t="s">
        <v>923</v>
      </c>
      <c r="B264" s="13">
        <v>10457125</v>
      </c>
      <c r="C264" s="12">
        <v>0</v>
      </c>
      <c r="D264" s="14">
        <f t="shared" si="59"/>
        <v>10457125</v>
      </c>
      <c r="E264" s="692">
        <v>8773290</v>
      </c>
      <c r="F264" s="692">
        <v>2</v>
      </c>
      <c r="G264" s="693">
        <f t="shared" si="60"/>
        <v>8773288</v>
      </c>
    </row>
    <row r="265" spans="1:7" x14ac:dyDescent="0.2">
      <c r="A265" s="416" t="s">
        <v>924</v>
      </c>
      <c r="B265" s="13">
        <v>109476</v>
      </c>
      <c r="C265" s="12">
        <v>0</v>
      </c>
      <c r="D265" s="14">
        <f t="shared" si="59"/>
        <v>109476</v>
      </c>
      <c r="E265" s="692">
        <v>19796</v>
      </c>
      <c r="F265" s="692">
        <v>95</v>
      </c>
      <c r="G265" s="693">
        <f t="shared" si="60"/>
        <v>19701</v>
      </c>
    </row>
    <row r="266" spans="1:7" x14ac:dyDescent="0.2">
      <c r="A266" s="416" t="s">
        <v>925</v>
      </c>
      <c r="B266" s="13">
        <v>0</v>
      </c>
      <c r="C266" s="13">
        <v>0</v>
      </c>
      <c r="D266" s="13">
        <v>0</v>
      </c>
      <c r="E266" s="692">
        <v>169</v>
      </c>
      <c r="F266" s="692">
        <v>347</v>
      </c>
      <c r="G266" s="693">
        <f t="shared" si="60"/>
        <v>-178</v>
      </c>
    </row>
    <row r="267" spans="1:7" x14ac:dyDescent="0.2">
      <c r="A267" s="416" t="s">
        <v>926</v>
      </c>
      <c r="B267" s="13">
        <v>61833</v>
      </c>
      <c r="C267" s="13">
        <v>45</v>
      </c>
      <c r="D267" s="14">
        <f t="shared" si="59"/>
        <v>61788</v>
      </c>
      <c r="E267" s="13">
        <v>0</v>
      </c>
      <c r="F267" s="13">
        <v>0</v>
      </c>
      <c r="G267" s="693">
        <f t="shared" si="60"/>
        <v>0</v>
      </c>
    </row>
    <row r="268" spans="1:7" x14ac:dyDescent="0.2">
      <c r="A268" s="7" t="s">
        <v>927</v>
      </c>
      <c r="B268" s="13">
        <v>0</v>
      </c>
      <c r="C268" s="12">
        <v>43287</v>
      </c>
      <c r="D268" s="14">
        <f t="shared" si="59"/>
        <v>-43287</v>
      </c>
      <c r="E268" s="692">
        <v>11327</v>
      </c>
      <c r="F268" s="692">
        <v>16204</v>
      </c>
      <c r="G268" s="693">
        <f t="shared" si="60"/>
        <v>-4877</v>
      </c>
    </row>
    <row r="269" spans="1:7" x14ac:dyDescent="0.2">
      <c r="A269" s="7" t="s">
        <v>928</v>
      </c>
      <c r="B269" s="13">
        <v>8770000</v>
      </c>
      <c r="C269" s="12">
        <v>10453</v>
      </c>
      <c r="D269" s="14">
        <f t="shared" si="59"/>
        <v>8759547</v>
      </c>
      <c r="E269" s="692">
        <v>55801052</v>
      </c>
      <c r="F269" s="692">
        <v>53488</v>
      </c>
      <c r="G269" s="693">
        <f t="shared" si="60"/>
        <v>55747564</v>
      </c>
    </row>
    <row r="270" spans="1:7" x14ac:dyDescent="0.2">
      <c r="A270" s="7" t="s">
        <v>929</v>
      </c>
      <c r="B270" s="13">
        <v>0</v>
      </c>
      <c r="C270" s="12">
        <v>260181</v>
      </c>
      <c r="D270" s="14">
        <f t="shared" si="59"/>
        <v>-260181</v>
      </c>
      <c r="E270" s="692">
        <v>250</v>
      </c>
      <c r="F270" s="692">
        <v>86169</v>
      </c>
      <c r="G270" s="693">
        <f t="shared" si="60"/>
        <v>-85919</v>
      </c>
    </row>
    <row r="271" spans="1:7" x14ac:dyDescent="0.2">
      <c r="A271" s="410" t="s">
        <v>930</v>
      </c>
      <c r="B271" s="13">
        <v>2953165</v>
      </c>
      <c r="C271" s="12">
        <v>9895823</v>
      </c>
      <c r="D271" s="14">
        <f t="shared" si="59"/>
        <v>-6942658</v>
      </c>
      <c r="E271" s="692">
        <v>541527</v>
      </c>
      <c r="F271" s="692">
        <v>13447161</v>
      </c>
      <c r="G271" s="693">
        <f t="shared" si="60"/>
        <v>-12905634</v>
      </c>
    </row>
    <row r="272" spans="1:7" x14ac:dyDescent="0.2">
      <c r="A272" s="410" t="s">
        <v>931</v>
      </c>
      <c r="B272" s="13">
        <v>0</v>
      </c>
      <c r="C272" s="12">
        <v>1813</v>
      </c>
      <c r="D272" s="14">
        <f t="shared" si="59"/>
        <v>-1813</v>
      </c>
      <c r="E272" s="13">
        <v>0</v>
      </c>
      <c r="F272" s="692">
        <v>42429</v>
      </c>
      <c r="G272" s="693">
        <f t="shared" si="60"/>
        <v>-42429</v>
      </c>
    </row>
    <row r="273" spans="1:7" x14ac:dyDescent="0.2">
      <c r="A273" s="7" t="s">
        <v>932</v>
      </c>
      <c r="B273" s="13">
        <v>0</v>
      </c>
      <c r="C273" s="13">
        <v>42</v>
      </c>
      <c r="D273" s="14">
        <f t="shared" si="59"/>
        <v>-42</v>
      </c>
      <c r="E273" s="692">
        <v>314010</v>
      </c>
      <c r="F273" s="692">
        <v>669</v>
      </c>
      <c r="G273" s="693">
        <f t="shared" si="60"/>
        <v>313341</v>
      </c>
    </row>
    <row r="274" spans="1:7" x14ac:dyDescent="0.2">
      <c r="A274" s="7" t="s">
        <v>933</v>
      </c>
      <c r="B274" s="13">
        <v>0</v>
      </c>
      <c r="C274" s="12">
        <v>17180</v>
      </c>
      <c r="D274" s="14">
        <f t="shared" si="59"/>
        <v>-17180</v>
      </c>
      <c r="E274" s="13">
        <v>0</v>
      </c>
      <c r="F274" s="692">
        <v>684</v>
      </c>
      <c r="G274" s="693">
        <f t="shared" si="60"/>
        <v>-684</v>
      </c>
    </row>
    <row r="275" spans="1:7" x14ac:dyDescent="0.2">
      <c r="A275" s="7" t="s">
        <v>934</v>
      </c>
      <c r="B275" s="13">
        <v>0</v>
      </c>
      <c r="C275" s="12">
        <v>1046</v>
      </c>
      <c r="D275" s="14">
        <f t="shared" si="59"/>
        <v>-1046</v>
      </c>
      <c r="E275" s="13">
        <v>0</v>
      </c>
      <c r="F275" s="692">
        <v>9990</v>
      </c>
      <c r="G275" s="693">
        <f t="shared" si="60"/>
        <v>-9990</v>
      </c>
    </row>
    <row r="276" spans="1:7" x14ac:dyDescent="0.2">
      <c r="A276" s="7" t="s">
        <v>935</v>
      </c>
      <c r="B276" s="13">
        <v>7022406</v>
      </c>
      <c r="C276" s="12">
        <v>2427</v>
      </c>
      <c r="D276" s="14">
        <f t="shared" si="59"/>
        <v>7019979</v>
      </c>
      <c r="E276" s="692">
        <v>19299225</v>
      </c>
      <c r="F276" s="692">
        <v>1527877</v>
      </c>
      <c r="G276" s="693">
        <f t="shared" si="60"/>
        <v>17771348</v>
      </c>
    </row>
    <row r="277" spans="1:7" x14ac:dyDescent="0.2">
      <c r="A277" s="414" t="s">
        <v>936</v>
      </c>
      <c r="B277" s="13">
        <v>0</v>
      </c>
      <c r="C277" s="12">
        <v>20705</v>
      </c>
      <c r="D277" s="14">
        <f t="shared" si="59"/>
        <v>-20705</v>
      </c>
      <c r="E277" s="13">
        <v>0</v>
      </c>
      <c r="F277" s="692">
        <v>63146</v>
      </c>
      <c r="G277" s="693">
        <f t="shared" si="60"/>
        <v>-63146</v>
      </c>
    </row>
    <row r="278" spans="1:7" x14ac:dyDescent="0.2">
      <c r="A278" s="7" t="s">
        <v>937</v>
      </c>
      <c r="B278" s="13">
        <v>28530355</v>
      </c>
      <c r="C278" s="12">
        <v>0</v>
      </c>
      <c r="D278" s="14">
        <f t="shared" si="59"/>
        <v>28530355</v>
      </c>
      <c r="E278" s="692">
        <v>10136259</v>
      </c>
      <c r="F278" s="692">
        <v>81</v>
      </c>
      <c r="G278" s="693">
        <f t="shared" si="60"/>
        <v>10136178</v>
      </c>
    </row>
    <row r="279" spans="1:7" x14ac:dyDescent="0.2">
      <c r="A279" s="411"/>
      <c r="B279" s="13"/>
      <c r="C279" s="13"/>
      <c r="D279" s="14"/>
      <c r="E279" s="692"/>
      <c r="F279" s="692"/>
      <c r="G279" s="693"/>
    </row>
    <row r="280" spans="1:7" x14ac:dyDescent="0.2">
      <c r="A280" s="409" t="s">
        <v>492</v>
      </c>
      <c r="B280" s="420">
        <f t="shared" ref="B280:G280" si="61">SUM(B282:B293)</f>
        <v>5746125</v>
      </c>
      <c r="C280" s="421">
        <f t="shared" si="61"/>
        <v>3381145</v>
      </c>
      <c r="D280" s="15">
        <f t="shared" si="61"/>
        <v>2364980</v>
      </c>
      <c r="E280" s="695">
        <f t="shared" si="61"/>
        <v>6170986</v>
      </c>
      <c r="F280" s="697">
        <f t="shared" si="61"/>
        <v>2271551</v>
      </c>
      <c r="G280" s="695">
        <f t="shared" si="61"/>
        <v>3899435</v>
      </c>
    </row>
    <row r="281" spans="1:7" x14ac:dyDescent="0.2">
      <c r="A281" s="411"/>
      <c r="B281" s="13"/>
      <c r="C281" s="13"/>
      <c r="D281" s="14"/>
      <c r="E281" s="692"/>
      <c r="F281" s="692"/>
      <c r="G281" s="693"/>
    </row>
    <row r="282" spans="1:7" x14ac:dyDescent="0.2">
      <c r="A282" s="411" t="s">
        <v>938</v>
      </c>
      <c r="B282" s="13">
        <v>0</v>
      </c>
      <c r="C282" s="12">
        <v>13764</v>
      </c>
      <c r="D282" s="14">
        <f t="shared" ref="D282:D293" si="62">B282-C282</f>
        <v>-13764</v>
      </c>
      <c r="E282" s="692">
        <v>0</v>
      </c>
      <c r="F282" s="692">
        <v>14895</v>
      </c>
      <c r="G282" s="693">
        <f t="shared" ref="G282:G293" si="63">E282-F282</f>
        <v>-14895</v>
      </c>
    </row>
    <row r="283" spans="1:7" x14ac:dyDescent="0.2">
      <c r="A283" s="7" t="s">
        <v>939</v>
      </c>
      <c r="B283" s="13">
        <v>0</v>
      </c>
      <c r="C283" s="12">
        <v>3887</v>
      </c>
      <c r="D283" s="14">
        <f t="shared" si="62"/>
        <v>-3887</v>
      </c>
      <c r="E283" s="692">
        <v>0</v>
      </c>
      <c r="F283" s="692">
        <v>1075</v>
      </c>
      <c r="G283" s="693">
        <f t="shared" si="63"/>
        <v>-1075</v>
      </c>
    </row>
    <row r="284" spans="1:7" x14ac:dyDescent="0.2">
      <c r="A284" s="7" t="s">
        <v>940</v>
      </c>
      <c r="B284" s="13">
        <v>614169</v>
      </c>
      <c r="C284" s="12">
        <v>527957</v>
      </c>
      <c r="D284" s="14">
        <f t="shared" si="62"/>
        <v>86212</v>
      </c>
      <c r="E284" s="692">
        <v>71100</v>
      </c>
      <c r="F284" s="692">
        <v>394978</v>
      </c>
      <c r="G284" s="693">
        <f t="shared" si="63"/>
        <v>-323878</v>
      </c>
    </row>
    <row r="285" spans="1:7" x14ac:dyDescent="0.2">
      <c r="A285" s="7" t="s">
        <v>941</v>
      </c>
      <c r="B285" s="13">
        <v>3070138</v>
      </c>
      <c r="C285" s="12">
        <v>288519</v>
      </c>
      <c r="D285" s="14">
        <f t="shared" si="62"/>
        <v>2781619</v>
      </c>
      <c r="E285" s="692">
        <v>2511455</v>
      </c>
      <c r="F285" s="692">
        <v>310369</v>
      </c>
      <c r="G285" s="693">
        <f t="shared" si="63"/>
        <v>2201086</v>
      </c>
    </row>
    <row r="286" spans="1:7" x14ac:dyDescent="0.2">
      <c r="A286" s="7" t="s">
        <v>942</v>
      </c>
      <c r="B286" s="13">
        <v>0</v>
      </c>
      <c r="C286" s="12">
        <v>91000</v>
      </c>
      <c r="D286" s="14">
        <f t="shared" si="62"/>
        <v>-91000</v>
      </c>
      <c r="E286" s="692">
        <v>189848</v>
      </c>
      <c r="F286" s="692">
        <v>132010</v>
      </c>
      <c r="G286" s="693">
        <f t="shared" si="63"/>
        <v>57838</v>
      </c>
    </row>
    <row r="287" spans="1:7" x14ac:dyDescent="0.2">
      <c r="A287" s="7" t="s">
        <v>943</v>
      </c>
      <c r="B287" s="13">
        <v>0</v>
      </c>
      <c r="C287" s="12">
        <v>161490</v>
      </c>
      <c r="D287" s="14">
        <f t="shared" si="62"/>
        <v>-161490</v>
      </c>
      <c r="E287" s="692">
        <v>11650</v>
      </c>
      <c r="F287" s="692">
        <v>340489</v>
      </c>
      <c r="G287" s="693">
        <f t="shared" si="63"/>
        <v>-328839</v>
      </c>
    </row>
    <row r="288" spans="1:7" x14ac:dyDescent="0.2">
      <c r="A288" s="414" t="s">
        <v>944</v>
      </c>
      <c r="B288" s="13">
        <v>0</v>
      </c>
      <c r="C288" s="12">
        <v>13577</v>
      </c>
      <c r="D288" s="14">
        <f t="shared" si="62"/>
        <v>-13577</v>
      </c>
      <c r="E288" s="13">
        <v>0</v>
      </c>
      <c r="F288" s="692">
        <v>68768</v>
      </c>
      <c r="G288" s="693">
        <f t="shared" si="63"/>
        <v>-68768</v>
      </c>
    </row>
    <row r="289" spans="1:7" x14ac:dyDescent="0.2">
      <c r="A289" s="414" t="s">
        <v>945</v>
      </c>
      <c r="B289" s="13">
        <v>0</v>
      </c>
      <c r="C289" s="12">
        <v>909</v>
      </c>
      <c r="D289" s="14">
        <f t="shared" si="62"/>
        <v>-909</v>
      </c>
      <c r="E289" s="13">
        <v>0</v>
      </c>
      <c r="F289" s="692">
        <v>9108</v>
      </c>
      <c r="G289" s="693">
        <f t="shared" si="63"/>
        <v>-9108</v>
      </c>
    </row>
    <row r="290" spans="1:7" x14ac:dyDescent="0.2">
      <c r="A290" s="7" t="s">
        <v>946</v>
      </c>
      <c r="B290" s="13">
        <v>0</v>
      </c>
      <c r="C290" s="12">
        <v>2223980</v>
      </c>
      <c r="D290" s="14">
        <f t="shared" si="62"/>
        <v>-2223980</v>
      </c>
      <c r="E290" s="13">
        <v>0</v>
      </c>
      <c r="F290" s="692">
        <v>914483</v>
      </c>
      <c r="G290" s="693">
        <f t="shared" si="63"/>
        <v>-914483</v>
      </c>
    </row>
    <row r="291" spans="1:7" x14ac:dyDescent="0.2">
      <c r="A291" s="7" t="s">
        <v>947</v>
      </c>
      <c r="B291" s="13">
        <v>0</v>
      </c>
      <c r="C291" s="12">
        <v>172</v>
      </c>
      <c r="D291" s="14">
        <f t="shared" si="62"/>
        <v>-172</v>
      </c>
      <c r="E291" s="13">
        <v>0</v>
      </c>
      <c r="F291" s="692">
        <v>53348</v>
      </c>
      <c r="G291" s="693">
        <f t="shared" si="63"/>
        <v>-53348</v>
      </c>
    </row>
    <row r="292" spans="1:7" x14ac:dyDescent="0.2">
      <c r="A292" s="7" t="s">
        <v>948</v>
      </c>
      <c r="B292" s="13">
        <v>1171319</v>
      </c>
      <c r="C292" s="12">
        <v>51489</v>
      </c>
      <c r="D292" s="14">
        <f t="shared" si="62"/>
        <v>1119830</v>
      </c>
      <c r="E292" s="692">
        <v>3132214</v>
      </c>
      <c r="F292" s="692">
        <v>23607</v>
      </c>
      <c r="G292" s="693">
        <f t="shared" si="63"/>
        <v>3108607</v>
      </c>
    </row>
    <row r="293" spans="1:7" x14ac:dyDescent="0.2">
      <c r="A293" s="7" t="s">
        <v>949</v>
      </c>
      <c r="B293" s="13">
        <v>890499</v>
      </c>
      <c r="C293" s="12">
        <v>4401</v>
      </c>
      <c r="D293" s="14">
        <f t="shared" si="62"/>
        <v>886098</v>
      </c>
      <c r="E293" s="692">
        <v>254719</v>
      </c>
      <c r="F293" s="692">
        <v>8421</v>
      </c>
      <c r="G293" s="693">
        <f t="shared" si="63"/>
        <v>246298</v>
      </c>
    </row>
    <row r="294" spans="1:7" x14ac:dyDescent="0.2">
      <c r="A294" s="414"/>
      <c r="B294" s="13"/>
      <c r="C294" s="13"/>
      <c r="D294" s="14"/>
      <c r="E294" s="692"/>
      <c r="F294" s="692"/>
      <c r="G294" s="693"/>
    </row>
    <row r="295" spans="1:7" x14ac:dyDescent="0.2">
      <c r="A295" s="409" t="s">
        <v>488</v>
      </c>
      <c r="B295" s="420">
        <f>SUM(B296:B304)</f>
        <v>5086034</v>
      </c>
      <c r="C295" s="421">
        <f>SUM(C296:C304)</f>
        <v>9077044</v>
      </c>
      <c r="D295" s="15">
        <f>SUM(D297:D304)</f>
        <v>-3991010</v>
      </c>
      <c r="E295" s="695">
        <f>SUM(E297:E304)</f>
        <v>9920206</v>
      </c>
      <c r="F295" s="695">
        <f>SUM(F297:F304)</f>
        <v>7388265</v>
      </c>
      <c r="G295" s="695">
        <f>SUM(G297:G304)</f>
        <v>2531941</v>
      </c>
    </row>
    <row r="296" spans="1:7" x14ac:dyDescent="0.2">
      <c r="A296" s="389"/>
      <c r="B296" s="13"/>
      <c r="C296" s="13"/>
      <c r="D296" s="14"/>
      <c r="E296" s="692"/>
      <c r="F296" s="692"/>
      <c r="G296" s="693"/>
    </row>
    <row r="297" spans="1:7" x14ac:dyDescent="0.2">
      <c r="A297" s="389" t="s">
        <v>950</v>
      </c>
      <c r="B297" s="13">
        <v>0</v>
      </c>
      <c r="C297" s="13">
        <v>216</v>
      </c>
      <c r="D297" s="14">
        <f t="shared" ref="D297:D304" si="64">B297-C297</f>
        <v>-216</v>
      </c>
      <c r="E297" s="13">
        <v>0</v>
      </c>
      <c r="F297" s="692">
        <v>2030</v>
      </c>
      <c r="G297" s="693">
        <f t="shared" ref="G297:G304" si="65">E297-F297</f>
        <v>-2030</v>
      </c>
    </row>
    <row r="298" spans="1:7" x14ac:dyDescent="0.2">
      <c r="A298" s="7" t="s">
        <v>951</v>
      </c>
      <c r="B298" s="458">
        <v>0</v>
      </c>
      <c r="C298" s="458">
        <v>31301</v>
      </c>
      <c r="D298" s="432">
        <f t="shared" si="64"/>
        <v>-31301</v>
      </c>
      <c r="E298" s="692">
        <v>9329</v>
      </c>
      <c r="F298" s="692">
        <v>22446</v>
      </c>
      <c r="G298" s="693">
        <f t="shared" si="65"/>
        <v>-13117</v>
      </c>
    </row>
    <row r="299" spans="1:7" x14ac:dyDescent="0.2">
      <c r="A299" s="7" t="s">
        <v>952</v>
      </c>
      <c r="B299" s="692">
        <v>0</v>
      </c>
      <c r="C299" s="692">
        <v>7</v>
      </c>
      <c r="D299" s="692">
        <f t="shared" si="64"/>
        <v>-7</v>
      </c>
      <c r="E299" s="13">
        <v>0</v>
      </c>
      <c r="F299" s="692">
        <v>47</v>
      </c>
      <c r="G299" s="693">
        <f t="shared" si="65"/>
        <v>-47</v>
      </c>
    </row>
    <row r="300" spans="1:7" x14ac:dyDescent="0.2">
      <c r="A300" s="7" t="s">
        <v>953</v>
      </c>
      <c r="B300" s="692">
        <v>0</v>
      </c>
      <c r="C300" s="692">
        <v>9827</v>
      </c>
      <c r="D300" s="692">
        <f t="shared" si="64"/>
        <v>-9827</v>
      </c>
      <c r="E300" s="13">
        <v>0</v>
      </c>
      <c r="F300" s="692">
        <v>388</v>
      </c>
      <c r="G300" s="693">
        <f t="shared" si="65"/>
        <v>-388</v>
      </c>
    </row>
    <row r="301" spans="1:7" x14ac:dyDescent="0.2">
      <c r="A301" s="410" t="s">
        <v>954</v>
      </c>
      <c r="B301" s="13">
        <v>5062065</v>
      </c>
      <c r="C301" s="13">
        <v>8867516</v>
      </c>
      <c r="D301" s="14">
        <f t="shared" si="64"/>
        <v>-3805451</v>
      </c>
      <c r="E301" s="692">
        <v>5691175</v>
      </c>
      <c r="F301" s="692">
        <v>7209765</v>
      </c>
      <c r="G301" s="693">
        <f t="shared" si="65"/>
        <v>-1518590</v>
      </c>
    </row>
    <row r="302" spans="1:7" x14ac:dyDescent="0.2">
      <c r="A302" s="7" t="s">
        <v>955</v>
      </c>
      <c r="B302" s="13">
        <v>23969</v>
      </c>
      <c r="C302" s="13">
        <v>168177</v>
      </c>
      <c r="D302" s="14">
        <f t="shared" si="64"/>
        <v>-144208</v>
      </c>
      <c r="E302" s="692">
        <v>4219702</v>
      </c>
      <c r="F302" s="692">
        <v>140676</v>
      </c>
      <c r="G302" s="693">
        <f t="shared" si="65"/>
        <v>4079026</v>
      </c>
    </row>
    <row r="303" spans="1:7" x14ac:dyDescent="0.2">
      <c r="A303" s="7" t="s">
        <v>956</v>
      </c>
      <c r="B303" s="13">
        <v>0</v>
      </c>
      <c r="C303" s="13">
        <v>0</v>
      </c>
      <c r="D303" s="14">
        <f t="shared" si="64"/>
        <v>0</v>
      </c>
      <c r="E303" s="13">
        <v>0</v>
      </c>
      <c r="F303" s="692">
        <v>51</v>
      </c>
      <c r="G303" s="693">
        <f t="shared" si="65"/>
        <v>-51</v>
      </c>
    </row>
    <row r="304" spans="1:7" x14ac:dyDescent="0.2">
      <c r="A304" s="389" t="s">
        <v>957</v>
      </c>
      <c r="B304" s="13">
        <v>0</v>
      </c>
      <c r="C304" s="13">
        <v>0</v>
      </c>
      <c r="D304" s="14">
        <f t="shared" si="64"/>
        <v>0</v>
      </c>
      <c r="E304" s="13">
        <v>0</v>
      </c>
      <c r="F304" s="692">
        <v>12862</v>
      </c>
      <c r="G304" s="693">
        <f t="shared" si="65"/>
        <v>-12862</v>
      </c>
    </row>
    <row r="305" spans="1:7" x14ac:dyDescent="0.2">
      <c r="A305" s="113"/>
      <c r="B305" s="13"/>
      <c r="C305" s="13"/>
      <c r="D305" s="14"/>
      <c r="E305" s="692"/>
      <c r="F305" s="692"/>
      <c r="G305" s="693"/>
    </row>
    <row r="306" spans="1:7" x14ac:dyDescent="0.2">
      <c r="A306" s="409" t="s">
        <v>501</v>
      </c>
      <c r="B306" s="420">
        <f t="shared" ref="B306:E306" si="66">SUM(B308:B337)</f>
        <v>53002976</v>
      </c>
      <c r="C306" s="421">
        <f t="shared" si="66"/>
        <v>58579694</v>
      </c>
      <c r="D306" s="15">
        <f t="shared" si="66"/>
        <v>-5576718</v>
      </c>
      <c r="E306" s="15">
        <f t="shared" si="66"/>
        <v>46683145</v>
      </c>
      <c r="F306" s="697">
        <f>SUM(F308:F337)</f>
        <v>47199799</v>
      </c>
      <c r="G306" s="695">
        <f>SUM(G308:G337)</f>
        <v>-516654</v>
      </c>
    </row>
    <row r="307" spans="1:7" x14ac:dyDescent="0.2">
      <c r="A307" s="113"/>
      <c r="B307" s="13"/>
      <c r="C307" s="13"/>
      <c r="D307" s="14"/>
      <c r="E307" s="692"/>
      <c r="F307" s="692"/>
      <c r="G307" s="693"/>
    </row>
    <row r="308" spans="1:7" x14ac:dyDescent="0.2">
      <c r="A308" s="410" t="s">
        <v>958</v>
      </c>
      <c r="B308" s="13">
        <v>13083639</v>
      </c>
      <c r="C308" s="13">
        <v>7386433</v>
      </c>
      <c r="D308" s="14">
        <f t="shared" ref="D308:D336" si="67">B308-C308</f>
        <v>5697206</v>
      </c>
      <c r="E308" s="692">
        <v>13924177</v>
      </c>
      <c r="F308" s="692">
        <v>6432317</v>
      </c>
      <c r="G308" s="693">
        <f t="shared" ref="G308:G337" si="68">E308-F308</f>
        <v>7491860</v>
      </c>
    </row>
    <row r="309" spans="1:7" x14ac:dyDescent="0.2">
      <c r="A309" s="410" t="s">
        <v>959</v>
      </c>
      <c r="B309" s="13">
        <v>272986</v>
      </c>
      <c r="C309" s="13">
        <v>0</v>
      </c>
      <c r="D309" s="14">
        <f t="shared" si="67"/>
        <v>272986</v>
      </c>
      <c r="E309" s="13">
        <v>0</v>
      </c>
      <c r="F309" s="692">
        <v>0</v>
      </c>
      <c r="G309" s="693">
        <f t="shared" si="68"/>
        <v>0</v>
      </c>
    </row>
    <row r="310" spans="1:7" x14ac:dyDescent="0.2">
      <c r="A310" s="407" t="s">
        <v>960</v>
      </c>
      <c r="B310" s="13">
        <v>0</v>
      </c>
      <c r="C310" s="13">
        <v>0</v>
      </c>
      <c r="D310" s="14">
        <f t="shared" si="67"/>
        <v>0</v>
      </c>
      <c r="E310" s="13">
        <v>0</v>
      </c>
      <c r="F310" s="692">
        <v>2412</v>
      </c>
      <c r="G310" s="693">
        <f t="shared" si="68"/>
        <v>-2412</v>
      </c>
    </row>
    <row r="311" spans="1:7" x14ac:dyDescent="0.2">
      <c r="A311" s="416" t="s">
        <v>961</v>
      </c>
      <c r="B311" s="13">
        <v>0</v>
      </c>
      <c r="C311" s="12">
        <v>14329</v>
      </c>
      <c r="D311" s="14">
        <f t="shared" si="67"/>
        <v>-14329</v>
      </c>
      <c r="E311" s="13">
        <v>0</v>
      </c>
      <c r="F311" s="692">
        <v>4009</v>
      </c>
      <c r="G311" s="693">
        <f t="shared" si="68"/>
        <v>-4009</v>
      </c>
    </row>
    <row r="312" spans="1:7" x14ac:dyDescent="0.2">
      <c r="A312" s="407" t="s">
        <v>962</v>
      </c>
      <c r="B312" s="13">
        <v>0</v>
      </c>
      <c r="C312" s="12">
        <v>717</v>
      </c>
      <c r="D312" s="14">
        <f t="shared" si="67"/>
        <v>-717</v>
      </c>
      <c r="E312" s="13">
        <v>0</v>
      </c>
      <c r="F312" s="692">
        <v>1820</v>
      </c>
      <c r="G312" s="693">
        <f t="shared" si="68"/>
        <v>-1820</v>
      </c>
    </row>
    <row r="313" spans="1:7" x14ac:dyDescent="0.2">
      <c r="A313" s="7" t="s">
        <v>963</v>
      </c>
      <c r="B313" s="13">
        <v>0</v>
      </c>
      <c r="C313" s="12">
        <v>25</v>
      </c>
      <c r="D313" s="14">
        <f t="shared" si="67"/>
        <v>-25</v>
      </c>
      <c r="E313" s="13">
        <v>0</v>
      </c>
      <c r="F313" s="692">
        <v>22802</v>
      </c>
      <c r="G313" s="693">
        <f t="shared" si="68"/>
        <v>-22802</v>
      </c>
    </row>
    <row r="314" spans="1:7" x14ac:dyDescent="0.2">
      <c r="A314" s="7" t="s">
        <v>964</v>
      </c>
      <c r="B314" s="13">
        <v>0</v>
      </c>
      <c r="C314" s="12">
        <v>95</v>
      </c>
      <c r="D314" s="14">
        <f t="shared" si="67"/>
        <v>-95</v>
      </c>
      <c r="E314" s="13">
        <v>0</v>
      </c>
      <c r="F314" s="692">
        <v>604</v>
      </c>
      <c r="G314" s="693">
        <f t="shared" si="68"/>
        <v>-604</v>
      </c>
    </row>
    <row r="315" spans="1:7" x14ac:dyDescent="0.2">
      <c r="A315" s="7" t="s">
        <v>965</v>
      </c>
      <c r="B315" s="13">
        <v>0</v>
      </c>
      <c r="C315" s="12">
        <v>1119</v>
      </c>
      <c r="D315" s="14">
        <f t="shared" si="67"/>
        <v>-1119</v>
      </c>
      <c r="E315" s="13">
        <v>0</v>
      </c>
      <c r="F315" s="692">
        <v>12159</v>
      </c>
      <c r="G315" s="693">
        <f t="shared" si="68"/>
        <v>-12159</v>
      </c>
    </row>
    <row r="316" spans="1:7" x14ac:dyDescent="0.2">
      <c r="A316" s="7" t="s">
        <v>966</v>
      </c>
      <c r="B316" s="13">
        <v>0</v>
      </c>
      <c r="C316" s="12">
        <v>17990</v>
      </c>
      <c r="D316" s="14">
        <f t="shared" si="67"/>
        <v>-17990</v>
      </c>
      <c r="E316" s="13">
        <v>0</v>
      </c>
      <c r="F316" s="692">
        <v>634</v>
      </c>
      <c r="G316" s="693">
        <f t="shared" si="68"/>
        <v>-634</v>
      </c>
    </row>
    <row r="317" spans="1:7" x14ac:dyDescent="0.2">
      <c r="A317" s="7" t="s">
        <v>967</v>
      </c>
      <c r="B317" s="13">
        <v>0</v>
      </c>
      <c r="C317" s="13">
        <v>18952</v>
      </c>
      <c r="D317" s="14">
        <f t="shared" si="67"/>
        <v>-18952</v>
      </c>
      <c r="E317" s="13">
        <v>0</v>
      </c>
      <c r="F317" s="692">
        <v>490</v>
      </c>
      <c r="G317" s="693">
        <f t="shared" si="68"/>
        <v>-490</v>
      </c>
    </row>
    <row r="318" spans="1:7" x14ac:dyDescent="0.2">
      <c r="A318" s="7" t="s">
        <v>968</v>
      </c>
      <c r="B318" s="13">
        <v>14133</v>
      </c>
      <c r="C318" s="12">
        <v>2853</v>
      </c>
      <c r="D318" s="14">
        <f t="shared" si="67"/>
        <v>11280</v>
      </c>
      <c r="E318" s="13">
        <v>0</v>
      </c>
      <c r="F318" s="692">
        <v>31584</v>
      </c>
      <c r="G318" s="693">
        <f t="shared" si="68"/>
        <v>-31584</v>
      </c>
    </row>
    <row r="319" spans="1:7" x14ac:dyDescent="0.2">
      <c r="A319" s="7" t="s">
        <v>969</v>
      </c>
      <c r="B319" s="13">
        <v>0</v>
      </c>
      <c r="C319" s="12">
        <v>357866</v>
      </c>
      <c r="D319" s="14">
        <f t="shared" si="67"/>
        <v>-357866</v>
      </c>
      <c r="E319" s="13">
        <v>0</v>
      </c>
      <c r="F319" s="692"/>
      <c r="G319" s="693">
        <f t="shared" si="68"/>
        <v>0</v>
      </c>
    </row>
    <row r="320" spans="1:7" x14ac:dyDescent="0.2">
      <c r="A320" s="7" t="s">
        <v>970</v>
      </c>
      <c r="B320" s="13">
        <v>0</v>
      </c>
      <c r="C320" s="12">
        <v>1436</v>
      </c>
      <c r="D320" s="14">
        <f t="shared" si="67"/>
        <v>-1436</v>
      </c>
      <c r="E320" s="692">
        <v>17186</v>
      </c>
      <c r="F320" s="692">
        <v>630</v>
      </c>
      <c r="G320" s="693">
        <f t="shared" si="68"/>
        <v>16556</v>
      </c>
    </row>
    <row r="321" spans="1:7" x14ac:dyDescent="0.2">
      <c r="A321" s="7" t="s">
        <v>971</v>
      </c>
      <c r="B321" s="13">
        <v>39580360</v>
      </c>
      <c r="C321" s="12">
        <v>50711906</v>
      </c>
      <c r="D321" s="14">
        <f t="shared" si="67"/>
        <v>-11131546</v>
      </c>
      <c r="E321" s="692">
        <v>32231233</v>
      </c>
      <c r="F321" s="692">
        <v>40452612</v>
      </c>
      <c r="G321" s="693">
        <f t="shared" si="68"/>
        <v>-8221379</v>
      </c>
    </row>
    <row r="322" spans="1:7" x14ac:dyDescent="0.2">
      <c r="A322" s="7" t="s">
        <v>972</v>
      </c>
      <c r="B322" s="13">
        <v>0</v>
      </c>
      <c r="C322" s="12">
        <v>4676</v>
      </c>
      <c r="D322" s="14">
        <f t="shared" si="67"/>
        <v>-4676</v>
      </c>
      <c r="E322" s="13">
        <v>0</v>
      </c>
      <c r="F322" s="692">
        <v>231</v>
      </c>
      <c r="G322" s="693">
        <f t="shared" si="68"/>
        <v>-231</v>
      </c>
    </row>
    <row r="323" spans="1:7" x14ac:dyDescent="0.2">
      <c r="A323" s="7" t="s">
        <v>973</v>
      </c>
      <c r="B323" s="13">
        <v>0</v>
      </c>
      <c r="C323" s="12">
        <v>24</v>
      </c>
      <c r="D323" s="14">
        <f t="shared" si="67"/>
        <v>-24</v>
      </c>
      <c r="E323" s="13">
        <v>0</v>
      </c>
      <c r="F323" s="13">
        <v>0</v>
      </c>
      <c r="G323" s="693">
        <f t="shared" si="68"/>
        <v>0</v>
      </c>
    </row>
    <row r="324" spans="1:7" x14ac:dyDescent="0.2">
      <c r="A324" s="7" t="s">
        <v>974</v>
      </c>
      <c r="B324" s="13">
        <v>0</v>
      </c>
      <c r="C324" s="12">
        <v>3197</v>
      </c>
      <c r="D324" s="14">
        <f t="shared" si="67"/>
        <v>-3197</v>
      </c>
      <c r="E324" s="13">
        <v>0</v>
      </c>
      <c r="F324" s="692">
        <v>5256</v>
      </c>
      <c r="G324" s="693">
        <f t="shared" si="68"/>
        <v>-5256</v>
      </c>
    </row>
    <row r="325" spans="1:7" x14ac:dyDescent="0.2">
      <c r="A325" s="7" t="s">
        <v>975</v>
      </c>
      <c r="B325" s="13">
        <v>51858</v>
      </c>
      <c r="C325" s="12">
        <v>37</v>
      </c>
      <c r="D325" s="14">
        <f t="shared" si="67"/>
        <v>51821</v>
      </c>
      <c r="E325" s="13">
        <v>0</v>
      </c>
      <c r="F325" s="692">
        <v>139</v>
      </c>
      <c r="G325" s="693">
        <f t="shared" si="68"/>
        <v>-139</v>
      </c>
    </row>
    <row r="326" spans="1:7" x14ac:dyDescent="0.2">
      <c r="A326" s="7" t="s">
        <v>976</v>
      </c>
      <c r="B326" s="458"/>
      <c r="C326" s="460">
        <v>5770</v>
      </c>
      <c r="D326" s="14">
        <f t="shared" si="67"/>
        <v>-5770</v>
      </c>
      <c r="E326" s="13">
        <v>0</v>
      </c>
      <c r="F326" s="692">
        <v>318</v>
      </c>
      <c r="G326" s="693">
        <f t="shared" si="68"/>
        <v>-318</v>
      </c>
    </row>
    <row r="327" spans="1:7" x14ac:dyDescent="0.2">
      <c r="A327" s="8" t="s">
        <v>977</v>
      </c>
      <c r="B327" s="13">
        <v>0</v>
      </c>
      <c r="C327" s="12">
        <v>12</v>
      </c>
      <c r="D327" s="14">
        <f t="shared" si="67"/>
        <v>-12</v>
      </c>
      <c r="E327" s="13">
        <v>0</v>
      </c>
      <c r="F327" s="692">
        <v>100</v>
      </c>
      <c r="G327" s="693">
        <f t="shared" si="68"/>
        <v>-100</v>
      </c>
    </row>
    <row r="328" spans="1:7" x14ac:dyDescent="0.2">
      <c r="A328" s="8" t="s">
        <v>1062</v>
      </c>
      <c r="B328" s="13">
        <v>0</v>
      </c>
      <c r="C328" s="12">
        <v>49</v>
      </c>
      <c r="D328" s="14">
        <f t="shared" si="67"/>
        <v>-49</v>
      </c>
      <c r="E328" s="13">
        <v>0</v>
      </c>
      <c r="F328" s="692">
        <v>2740</v>
      </c>
      <c r="G328" s="693">
        <f t="shared" si="68"/>
        <v>-2740</v>
      </c>
    </row>
    <row r="329" spans="1:7" x14ac:dyDescent="0.2">
      <c r="A329" s="8" t="s">
        <v>979</v>
      </c>
      <c r="B329" s="13">
        <v>0</v>
      </c>
      <c r="C329" s="12">
        <v>48247</v>
      </c>
      <c r="D329" s="14">
        <f t="shared" si="67"/>
        <v>-48247</v>
      </c>
      <c r="E329" s="13">
        <v>0</v>
      </c>
      <c r="F329" s="692">
        <v>81446</v>
      </c>
      <c r="G329" s="693">
        <f t="shared" si="68"/>
        <v>-81446</v>
      </c>
    </row>
    <row r="330" spans="1:7" x14ac:dyDescent="0.2">
      <c r="A330" s="8" t="s">
        <v>980</v>
      </c>
      <c r="B330" s="13">
        <v>0</v>
      </c>
      <c r="C330" s="12">
        <v>86</v>
      </c>
      <c r="D330" s="14">
        <f t="shared" si="67"/>
        <v>-86</v>
      </c>
      <c r="E330" s="13">
        <v>0</v>
      </c>
      <c r="F330" s="13">
        <v>0</v>
      </c>
      <c r="G330" s="693">
        <f t="shared" si="68"/>
        <v>0</v>
      </c>
    </row>
    <row r="331" spans="1:7" x14ac:dyDescent="0.2">
      <c r="A331" s="8" t="s">
        <v>981</v>
      </c>
      <c r="B331" s="13">
        <v>0</v>
      </c>
      <c r="C331" s="22">
        <v>770</v>
      </c>
      <c r="D331" s="14">
        <f t="shared" si="67"/>
        <v>-770</v>
      </c>
      <c r="E331" s="13">
        <v>0</v>
      </c>
      <c r="F331" s="13">
        <v>0</v>
      </c>
      <c r="G331" s="693">
        <f t="shared" si="68"/>
        <v>0</v>
      </c>
    </row>
    <row r="332" spans="1:7" x14ac:dyDescent="0.2">
      <c r="A332" s="8" t="s">
        <v>982</v>
      </c>
      <c r="B332" s="13">
        <v>0</v>
      </c>
      <c r="C332" s="22">
        <v>0</v>
      </c>
      <c r="D332" s="14">
        <f t="shared" si="67"/>
        <v>0</v>
      </c>
      <c r="E332" s="13">
        <v>0</v>
      </c>
      <c r="F332" s="692">
        <v>23</v>
      </c>
      <c r="G332" s="693">
        <f t="shared" si="68"/>
        <v>-23</v>
      </c>
    </row>
    <row r="333" spans="1:7" x14ac:dyDescent="0.2">
      <c r="A333" s="6" t="s">
        <v>983</v>
      </c>
      <c r="B333" s="13">
        <v>0</v>
      </c>
      <c r="C333" s="22">
        <v>0</v>
      </c>
      <c r="D333" s="14">
        <f t="shared" si="67"/>
        <v>0</v>
      </c>
      <c r="E333" s="692">
        <v>510549</v>
      </c>
      <c r="F333" s="692">
        <v>0</v>
      </c>
      <c r="G333" s="693">
        <f t="shared" si="68"/>
        <v>510549</v>
      </c>
    </row>
    <row r="334" spans="1:7" x14ac:dyDescent="0.2">
      <c r="A334" s="7" t="s">
        <v>1063</v>
      </c>
      <c r="B334" s="13">
        <v>0</v>
      </c>
      <c r="C334" s="298">
        <v>1273</v>
      </c>
      <c r="D334" s="14">
        <f t="shared" si="67"/>
        <v>-1273</v>
      </c>
      <c r="E334" s="13">
        <v>0</v>
      </c>
      <c r="F334" s="692">
        <v>5294</v>
      </c>
      <c r="G334" s="693">
        <f t="shared" si="68"/>
        <v>-5294</v>
      </c>
    </row>
    <row r="335" spans="1:7" x14ac:dyDescent="0.2">
      <c r="A335" s="7" t="s">
        <v>984</v>
      </c>
      <c r="B335" s="13">
        <v>0</v>
      </c>
      <c r="C335" s="298">
        <v>54</v>
      </c>
      <c r="D335" s="14">
        <f t="shared" si="67"/>
        <v>-54</v>
      </c>
      <c r="E335" s="13">
        <v>0</v>
      </c>
      <c r="F335" s="13">
        <v>0</v>
      </c>
      <c r="G335" s="693">
        <f t="shared" si="68"/>
        <v>0</v>
      </c>
    </row>
    <row r="336" spans="1:7" x14ac:dyDescent="0.2">
      <c r="A336" s="7" t="s">
        <v>985</v>
      </c>
      <c r="B336" s="13">
        <v>0</v>
      </c>
      <c r="C336" s="20">
        <v>3</v>
      </c>
      <c r="D336" s="14">
        <f t="shared" si="67"/>
        <v>-3</v>
      </c>
      <c r="E336" s="13">
        <v>0</v>
      </c>
      <c r="F336" s="13">
        <v>0</v>
      </c>
      <c r="G336" s="693">
        <f t="shared" si="68"/>
        <v>0</v>
      </c>
    </row>
    <row r="337" spans="1:7" ht="13.5" thickBot="1" x14ac:dyDescent="0.25">
      <c r="A337" s="299" t="s">
        <v>986</v>
      </c>
      <c r="B337" s="295">
        <v>0</v>
      </c>
      <c r="C337" s="295">
        <v>1775</v>
      </c>
      <c r="D337" s="24">
        <f>B337-C337</f>
        <v>-1775</v>
      </c>
      <c r="E337" s="461">
        <v>0</v>
      </c>
      <c r="F337" s="461">
        <v>142179</v>
      </c>
      <c r="G337" s="462">
        <f t="shared" si="68"/>
        <v>-142179</v>
      </c>
    </row>
    <row r="338" spans="1:7" x14ac:dyDescent="0.2">
      <c r="A338" s="52" t="s">
        <v>569</v>
      </c>
    </row>
  </sheetData>
  <mergeCells count="10">
    <mergeCell ref="E12:G12"/>
    <mergeCell ref="G13:G14"/>
    <mergeCell ref="A12:A14"/>
    <mergeCell ref="B12:D12"/>
    <mergeCell ref="D13:D14"/>
    <mergeCell ref="A6:G6"/>
    <mergeCell ref="A7:G7"/>
    <mergeCell ref="A8:G8"/>
    <mergeCell ref="A9:G9"/>
    <mergeCell ref="A10:G10"/>
  </mergeCells>
  <phoneticPr fontId="3" type="noConversion"/>
  <pageMargins left="1.1811023622047245" right="0.70866141732283472" top="1.4948818897637797" bottom="1.1811023622047245" header="0.39370078740157483" footer="0"/>
  <pageSetup paperSize="9" scale="76" firstPageNumber="250" orientation="portrait" useFirstPageNumber="1" r:id="rId1"/>
  <headerFooter alignWithMargins="0">
    <oddHeader>&amp;L                          &amp;G&amp;R&amp;P</oddHead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1:C315"/>
  <sheetViews>
    <sheetView showGridLines="0" workbookViewId="0"/>
  </sheetViews>
  <sheetFormatPr baseColWidth="10" defaultColWidth="12.5703125" defaultRowHeight="16.5" x14ac:dyDescent="0.3"/>
  <cols>
    <col min="1" max="1" width="40.140625" style="379" customWidth="1"/>
    <col min="2" max="2" width="21.7109375" style="379" customWidth="1"/>
    <col min="3" max="3" width="21.7109375" style="549" customWidth="1"/>
    <col min="4" max="16384" width="12.5703125" style="55"/>
  </cols>
  <sheetData>
    <row r="1" spans="1:3" ht="18" x14ac:dyDescent="0.3">
      <c r="A1" s="26" t="s">
        <v>521</v>
      </c>
      <c r="B1" s="154"/>
      <c r="C1" s="724"/>
    </row>
    <row r="2" spans="1:3" x14ac:dyDescent="0.3">
      <c r="A2" s="156"/>
      <c r="B2" s="154"/>
      <c r="C2" s="155"/>
    </row>
    <row r="3" spans="1:3" x14ac:dyDescent="0.3">
      <c r="A3" s="157"/>
      <c r="B3" s="158"/>
      <c r="C3" s="159"/>
    </row>
    <row r="4" spans="1:3" x14ac:dyDescent="0.3">
      <c r="A4" s="157"/>
      <c r="B4" s="158"/>
      <c r="C4" s="159"/>
    </row>
    <row r="5" spans="1:3" x14ac:dyDescent="0.2">
      <c r="A5" s="939" t="s">
        <v>458</v>
      </c>
      <c r="B5" s="939"/>
      <c r="C5" s="939"/>
    </row>
    <row r="6" spans="1:3" x14ac:dyDescent="0.3">
      <c r="A6" s="939" t="s">
        <v>459</v>
      </c>
      <c r="B6" s="940"/>
      <c r="C6" s="940"/>
    </row>
    <row r="7" spans="1:3" x14ac:dyDescent="0.2">
      <c r="A7" s="939" t="s">
        <v>620</v>
      </c>
      <c r="B7" s="939"/>
      <c r="C7" s="939"/>
    </row>
    <row r="8" spans="1:3" x14ac:dyDescent="0.2">
      <c r="A8" s="939" t="s">
        <v>751</v>
      </c>
      <c r="B8" s="939"/>
      <c r="C8" s="939"/>
    </row>
    <row r="9" spans="1:3" x14ac:dyDescent="0.3">
      <c r="A9" s="854" t="s">
        <v>519</v>
      </c>
      <c r="B9" s="854"/>
      <c r="C9" s="854"/>
    </row>
    <row r="10" spans="1:3" x14ac:dyDescent="0.3">
      <c r="A10" s="699"/>
      <c r="B10" s="699"/>
      <c r="C10" s="160"/>
    </row>
    <row r="11" spans="1:3" ht="17.25" thickBot="1" x14ac:dyDescent="0.35">
      <c r="A11" s="157"/>
      <c r="B11" s="158"/>
      <c r="C11" s="159"/>
    </row>
    <row r="12" spans="1:3" ht="13.5" customHeight="1" x14ac:dyDescent="0.2">
      <c r="A12" s="927" t="s">
        <v>732</v>
      </c>
      <c r="B12" s="931" t="s">
        <v>460</v>
      </c>
      <c r="C12" s="932"/>
    </row>
    <row r="13" spans="1:3" ht="13.5" thickBot="1" x14ac:dyDescent="0.25">
      <c r="A13" s="928"/>
      <c r="B13" s="933"/>
      <c r="C13" s="934"/>
    </row>
    <row r="14" spans="1:3" ht="12.75" x14ac:dyDescent="0.2">
      <c r="A14" s="929"/>
      <c r="B14" s="935" t="s">
        <v>267</v>
      </c>
      <c r="C14" s="937" t="s">
        <v>268</v>
      </c>
    </row>
    <row r="15" spans="1:3" ht="13.5" thickBot="1" x14ac:dyDescent="0.25">
      <c r="A15" s="930"/>
      <c r="B15" s="936"/>
      <c r="C15" s="938"/>
    </row>
    <row r="16" spans="1:3" x14ac:dyDescent="0.3">
      <c r="A16" s="161"/>
      <c r="B16" s="162"/>
      <c r="C16" s="163"/>
    </row>
    <row r="17" spans="1:3" x14ac:dyDescent="0.3">
      <c r="A17" s="164" t="s">
        <v>508</v>
      </c>
      <c r="B17" s="165">
        <f>SUM(B20:B232)</f>
        <v>19881393579</v>
      </c>
      <c r="C17" s="166">
        <f>SUM(C20:C232)</f>
        <v>99.999999999999886</v>
      </c>
    </row>
    <row r="18" spans="1:3" x14ac:dyDescent="0.3">
      <c r="A18" s="164"/>
      <c r="B18" s="165"/>
      <c r="C18" s="167"/>
    </row>
    <row r="19" spans="1:3" x14ac:dyDescent="0.3">
      <c r="A19" s="168"/>
      <c r="B19" s="169"/>
      <c r="C19" s="170"/>
    </row>
    <row r="20" spans="1:3" ht="12.75" x14ac:dyDescent="0.2">
      <c r="A20" s="711" t="s">
        <v>763</v>
      </c>
      <c r="B20" s="665">
        <v>6462837344</v>
      </c>
      <c r="C20" s="723">
        <f t="shared" ref="C20:C83" si="0">B20/$B$17*100</f>
        <v>32.50696344961684</v>
      </c>
    </row>
    <row r="21" spans="1:3" ht="12.75" x14ac:dyDescent="0.2">
      <c r="A21" s="711" t="s">
        <v>897</v>
      </c>
      <c r="B21" s="665">
        <v>3361387774</v>
      </c>
      <c r="C21" s="723">
        <f t="shared" si="0"/>
        <v>16.907204017883899</v>
      </c>
    </row>
    <row r="22" spans="1:3" ht="12.75" x14ac:dyDescent="0.2">
      <c r="A22" s="711" t="s">
        <v>764</v>
      </c>
      <c r="B22" s="665">
        <v>2210358948</v>
      </c>
      <c r="C22" s="723">
        <f t="shared" si="0"/>
        <v>11.117726427058527</v>
      </c>
    </row>
    <row r="23" spans="1:3" ht="12.75" x14ac:dyDescent="0.2">
      <c r="A23" s="711" t="s">
        <v>541</v>
      </c>
      <c r="B23" s="665">
        <v>756974051</v>
      </c>
      <c r="C23" s="723">
        <f t="shared" si="0"/>
        <v>3.8074496538289169</v>
      </c>
    </row>
    <row r="24" spans="1:3" ht="12.75" x14ac:dyDescent="0.2">
      <c r="A24" s="711" t="s">
        <v>794</v>
      </c>
      <c r="B24" s="665">
        <v>569906386</v>
      </c>
      <c r="C24" s="723">
        <f t="shared" si="0"/>
        <v>2.8665313813915518</v>
      </c>
    </row>
    <row r="25" spans="1:3" ht="12.75" x14ac:dyDescent="0.2">
      <c r="A25" s="711" t="s">
        <v>900</v>
      </c>
      <c r="B25" s="665">
        <v>557810250</v>
      </c>
      <c r="C25" s="723">
        <f t="shared" si="0"/>
        <v>2.8056898918252635</v>
      </c>
    </row>
    <row r="26" spans="1:3" ht="12.75" x14ac:dyDescent="0.2">
      <c r="A26" s="711" t="s">
        <v>540</v>
      </c>
      <c r="B26" s="665">
        <v>546819675</v>
      </c>
      <c r="C26" s="723">
        <f t="shared" si="0"/>
        <v>2.750409184482852</v>
      </c>
    </row>
    <row r="27" spans="1:3" ht="12.75" x14ac:dyDescent="0.2">
      <c r="A27" s="711" t="s">
        <v>809</v>
      </c>
      <c r="B27" s="665">
        <v>476366912</v>
      </c>
      <c r="C27" s="723">
        <f t="shared" si="0"/>
        <v>2.3960438693953989</v>
      </c>
    </row>
    <row r="28" spans="1:3" ht="12.75" x14ac:dyDescent="0.2">
      <c r="A28" s="711" t="s">
        <v>799</v>
      </c>
      <c r="B28" s="665">
        <v>373097462</v>
      </c>
      <c r="C28" s="723">
        <f t="shared" si="0"/>
        <v>1.8766162468313561</v>
      </c>
    </row>
    <row r="29" spans="1:3" ht="12.75" x14ac:dyDescent="0.2">
      <c r="A29" s="711" t="s">
        <v>896</v>
      </c>
      <c r="B29" s="665">
        <v>347154878</v>
      </c>
      <c r="C29" s="723">
        <f t="shared" si="0"/>
        <v>1.7461294985211058</v>
      </c>
    </row>
    <row r="30" spans="1:3" ht="12.75" x14ac:dyDescent="0.2">
      <c r="A30" s="711" t="s">
        <v>874</v>
      </c>
      <c r="B30" s="665">
        <v>344182256</v>
      </c>
      <c r="C30" s="723">
        <f t="shared" si="0"/>
        <v>1.7311777196722635</v>
      </c>
    </row>
    <row r="31" spans="1:3" ht="12.75" x14ac:dyDescent="0.2">
      <c r="A31" s="711" t="s">
        <v>542</v>
      </c>
      <c r="B31" s="665">
        <v>319623313</v>
      </c>
      <c r="C31" s="723">
        <f t="shared" si="0"/>
        <v>1.6076504482945633</v>
      </c>
    </row>
    <row r="32" spans="1:3" ht="12.75" x14ac:dyDescent="0.2">
      <c r="A32" s="711" t="s">
        <v>814</v>
      </c>
      <c r="B32" s="665">
        <v>252316303</v>
      </c>
      <c r="C32" s="723">
        <f t="shared" si="0"/>
        <v>1.2691077312936081</v>
      </c>
    </row>
    <row r="33" spans="1:3" ht="12.75" x14ac:dyDescent="0.2">
      <c r="A33" s="711" t="s">
        <v>894</v>
      </c>
      <c r="B33" s="665">
        <v>230325171</v>
      </c>
      <c r="C33" s="723">
        <f t="shared" si="0"/>
        <v>1.1584961088607197</v>
      </c>
    </row>
    <row r="34" spans="1:3" ht="12.75" x14ac:dyDescent="0.2">
      <c r="A34" s="711" t="s">
        <v>819</v>
      </c>
      <c r="B34" s="665">
        <v>188157873</v>
      </c>
      <c r="C34" s="723">
        <f t="shared" si="0"/>
        <v>0.94640183170431458</v>
      </c>
    </row>
    <row r="35" spans="1:3" ht="12.75" x14ac:dyDescent="0.2">
      <c r="A35" s="711" t="s">
        <v>800</v>
      </c>
      <c r="B35" s="665">
        <v>179917049</v>
      </c>
      <c r="C35" s="723">
        <f t="shared" si="0"/>
        <v>0.90495190030360806</v>
      </c>
    </row>
    <row r="36" spans="1:3" ht="12.75" x14ac:dyDescent="0.2">
      <c r="A36" s="711" t="s">
        <v>903</v>
      </c>
      <c r="B36" s="665">
        <v>175896405</v>
      </c>
      <c r="C36" s="723">
        <f t="shared" si="0"/>
        <v>0.88472875053282507</v>
      </c>
    </row>
    <row r="37" spans="1:3" ht="12.75" x14ac:dyDescent="0.2">
      <c r="A37" s="711" t="s">
        <v>762</v>
      </c>
      <c r="B37" s="665">
        <v>160268520</v>
      </c>
      <c r="C37" s="723">
        <f t="shared" si="0"/>
        <v>0.80612316919919469</v>
      </c>
    </row>
    <row r="38" spans="1:3" ht="12.75" x14ac:dyDescent="0.2">
      <c r="A38" s="711" t="s">
        <v>898</v>
      </c>
      <c r="B38" s="665">
        <v>159645730</v>
      </c>
      <c r="C38" s="723">
        <f t="shared" si="0"/>
        <v>0.80299064230903838</v>
      </c>
    </row>
    <row r="39" spans="1:3" ht="12.75" x14ac:dyDescent="0.2">
      <c r="A39" s="711" t="s">
        <v>806</v>
      </c>
      <c r="B39" s="665">
        <v>143314617</v>
      </c>
      <c r="C39" s="723">
        <f t="shared" si="0"/>
        <v>0.72084794474054414</v>
      </c>
    </row>
    <row r="40" spans="1:3" ht="12.75" x14ac:dyDescent="0.2">
      <c r="A40" s="711" t="s">
        <v>893</v>
      </c>
      <c r="B40" s="665">
        <v>142307597</v>
      </c>
      <c r="C40" s="723">
        <f t="shared" si="0"/>
        <v>0.71578280684667084</v>
      </c>
    </row>
    <row r="41" spans="1:3" ht="12.75" x14ac:dyDescent="0.2">
      <c r="A41" s="711" t="s">
        <v>825</v>
      </c>
      <c r="B41" s="665">
        <v>129735643</v>
      </c>
      <c r="C41" s="723">
        <f t="shared" si="0"/>
        <v>0.65254803434420761</v>
      </c>
    </row>
    <row r="42" spans="1:3" ht="12.75" x14ac:dyDescent="0.2">
      <c r="A42" s="711" t="s">
        <v>815</v>
      </c>
      <c r="B42" s="665">
        <v>129550308</v>
      </c>
      <c r="C42" s="723">
        <f t="shared" si="0"/>
        <v>0.65161583107956433</v>
      </c>
    </row>
    <row r="43" spans="1:3" ht="12.75" x14ac:dyDescent="0.2">
      <c r="A43" s="711" t="s">
        <v>543</v>
      </c>
      <c r="B43" s="665">
        <v>114955382</v>
      </c>
      <c r="C43" s="723">
        <f t="shared" si="0"/>
        <v>0.57820585636121224</v>
      </c>
    </row>
    <row r="44" spans="1:3" ht="12.75" x14ac:dyDescent="0.2">
      <c r="A44" s="711" t="s">
        <v>807</v>
      </c>
      <c r="B44" s="665">
        <v>109334714</v>
      </c>
      <c r="C44" s="723">
        <f t="shared" si="0"/>
        <v>0.54993486027803562</v>
      </c>
    </row>
    <row r="45" spans="1:3" ht="12.75" x14ac:dyDescent="0.2">
      <c r="A45" s="711" t="s">
        <v>802</v>
      </c>
      <c r="B45" s="665">
        <v>101483417</v>
      </c>
      <c r="C45" s="723">
        <f t="shared" si="0"/>
        <v>0.51044418288259874</v>
      </c>
    </row>
    <row r="46" spans="1:3" ht="12.75" x14ac:dyDescent="0.2">
      <c r="A46" s="711" t="s">
        <v>795</v>
      </c>
      <c r="B46" s="665">
        <v>92701418</v>
      </c>
      <c r="C46" s="723">
        <f t="shared" si="0"/>
        <v>0.46627223404458512</v>
      </c>
    </row>
    <row r="47" spans="1:3" ht="12.75" x14ac:dyDescent="0.2">
      <c r="A47" s="711" t="s">
        <v>641</v>
      </c>
      <c r="B47" s="665">
        <v>81989295</v>
      </c>
      <c r="C47" s="723">
        <f t="shared" si="0"/>
        <v>0.41239209250704806</v>
      </c>
    </row>
    <row r="48" spans="1:3" ht="12.75" x14ac:dyDescent="0.2">
      <c r="A48" s="711" t="s">
        <v>888</v>
      </c>
      <c r="B48" s="665">
        <v>77537153</v>
      </c>
      <c r="C48" s="723">
        <f t="shared" si="0"/>
        <v>0.38999858179911345</v>
      </c>
    </row>
    <row r="49" spans="1:3" ht="12.75" x14ac:dyDescent="0.2">
      <c r="A49" s="711" t="s">
        <v>866</v>
      </c>
      <c r="B49" s="665">
        <v>75284218</v>
      </c>
      <c r="C49" s="723">
        <f t="shared" si="0"/>
        <v>0.37866670513238065</v>
      </c>
    </row>
    <row r="50" spans="1:3" ht="12.75" x14ac:dyDescent="0.2">
      <c r="A50" s="711" t="s">
        <v>811</v>
      </c>
      <c r="B50" s="665">
        <v>73097957</v>
      </c>
      <c r="C50" s="723">
        <f t="shared" si="0"/>
        <v>0.36767018725091155</v>
      </c>
    </row>
    <row r="51" spans="1:3" ht="12.75" x14ac:dyDescent="0.2">
      <c r="A51" s="711" t="s">
        <v>823</v>
      </c>
      <c r="B51" s="665">
        <v>69364227</v>
      </c>
      <c r="C51" s="723">
        <f t="shared" si="0"/>
        <v>0.34889016569375164</v>
      </c>
    </row>
    <row r="52" spans="1:3" ht="12.75" x14ac:dyDescent="0.2">
      <c r="A52" s="711" t="s">
        <v>890</v>
      </c>
      <c r="B52" s="665">
        <v>65645897</v>
      </c>
      <c r="C52" s="723">
        <f t="shared" si="0"/>
        <v>0.33018760349545817</v>
      </c>
    </row>
    <row r="53" spans="1:3" ht="12.75" x14ac:dyDescent="0.2">
      <c r="A53" s="711" t="s">
        <v>827</v>
      </c>
      <c r="B53" s="665">
        <v>64910364</v>
      </c>
      <c r="C53" s="723">
        <f t="shared" si="0"/>
        <v>0.32648799865097222</v>
      </c>
    </row>
    <row r="54" spans="1:3" ht="12.75" x14ac:dyDescent="0.2">
      <c r="A54" s="711" t="s">
        <v>817</v>
      </c>
      <c r="B54" s="665">
        <v>54070320</v>
      </c>
      <c r="C54" s="723">
        <f t="shared" si="0"/>
        <v>0.27196443642216572</v>
      </c>
    </row>
    <row r="55" spans="1:3" ht="12.75" x14ac:dyDescent="0.2">
      <c r="A55" s="711" t="s">
        <v>826</v>
      </c>
      <c r="B55" s="665">
        <v>45351246</v>
      </c>
      <c r="C55" s="723">
        <f t="shared" si="0"/>
        <v>0.22810898954237738</v>
      </c>
    </row>
    <row r="56" spans="1:3" ht="12.75" x14ac:dyDescent="0.2">
      <c r="A56" s="711" t="s">
        <v>853</v>
      </c>
      <c r="B56" s="665">
        <v>43757303</v>
      </c>
      <c r="C56" s="723">
        <f t="shared" si="0"/>
        <v>0.22009172961707907</v>
      </c>
    </row>
    <row r="57" spans="1:3" ht="12.75" x14ac:dyDescent="0.2">
      <c r="A57" s="711" t="s">
        <v>899</v>
      </c>
      <c r="B57" s="665">
        <v>42716180</v>
      </c>
      <c r="C57" s="723">
        <f t="shared" si="0"/>
        <v>0.2148550594819448</v>
      </c>
    </row>
    <row r="58" spans="1:3" ht="12.75" x14ac:dyDescent="0.2">
      <c r="A58" s="711" t="s">
        <v>971</v>
      </c>
      <c r="B58" s="665">
        <v>40452612</v>
      </c>
      <c r="C58" s="723">
        <f t="shared" si="0"/>
        <v>0.20346970064879477</v>
      </c>
    </row>
    <row r="59" spans="1:3" ht="12.75" x14ac:dyDescent="0.2">
      <c r="A59" s="711" t="s">
        <v>770</v>
      </c>
      <c r="B59" s="665">
        <v>30521864</v>
      </c>
      <c r="C59" s="723">
        <f t="shared" si="0"/>
        <v>0.15351974135374064</v>
      </c>
    </row>
    <row r="60" spans="1:3" ht="12.75" x14ac:dyDescent="0.2">
      <c r="A60" s="711" t="s">
        <v>813</v>
      </c>
      <c r="B60" s="665">
        <v>28817558</v>
      </c>
      <c r="C60" s="723">
        <f t="shared" si="0"/>
        <v>0.14494737446593758</v>
      </c>
    </row>
    <row r="61" spans="1:3" ht="12.75" x14ac:dyDescent="0.2">
      <c r="A61" s="711" t="s">
        <v>859</v>
      </c>
      <c r="B61" s="665">
        <v>28734151</v>
      </c>
      <c r="C61" s="723">
        <f t="shared" si="0"/>
        <v>0.14452785156042003</v>
      </c>
    </row>
    <row r="62" spans="1:3" ht="12.75" x14ac:dyDescent="0.2">
      <c r="A62" s="711" t="s">
        <v>810</v>
      </c>
      <c r="B62" s="665">
        <v>26763987</v>
      </c>
      <c r="C62" s="723">
        <f t="shared" si="0"/>
        <v>0.13461826452784395</v>
      </c>
    </row>
    <row r="63" spans="1:3" ht="12.75" x14ac:dyDescent="0.2">
      <c r="A63" s="711" t="s">
        <v>832</v>
      </c>
      <c r="B63" s="665">
        <v>24120317</v>
      </c>
      <c r="C63" s="723">
        <f t="shared" si="0"/>
        <v>0.1213210578230161</v>
      </c>
    </row>
    <row r="64" spans="1:3" ht="12.75" x14ac:dyDescent="0.2">
      <c r="A64" s="711" t="s">
        <v>798</v>
      </c>
      <c r="B64" s="665">
        <v>22019604</v>
      </c>
      <c r="C64" s="723">
        <f t="shared" si="0"/>
        <v>0.11075483170987831</v>
      </c>
    </row>
    <row r="65" spans="1:3" ht="12.75" x14ac:dyDescent="0.2">
      <c r="A65" s="711" t="s">
        <v>824</v>
      </c>
      <c r="B65" s="665">
        <v>21850080</v>
      </c>
      <c r="C65" s="723">
        <f t="shared" si="0"/>
        <v>0.10990215506361412</v>
      </c>
    </row>
    <row r="66" spans="1:3" ht="12.75" x14ac:dyDescent="0.2">
      <c r="A66" s="711" t="s">
        <v>835</v>
      </c>
      <c r="B66" s="665">
        <v>21682600</v>
      </c>
      <c r="C66" s="723">
        <f t="shared" si="0"/>
        <v>0.10905975938679947</v>
      </c>
    </row>
    <row r="67" spans="1:3" ht="12.75" x14ac:dyDescent="0.2">
      <c r="A67" s="711" t="s">
        <v>822</v>
      </c>
      <c r="B67" s="665">
        <v>21005721</v>
      </c>
      <c r="C67" s="723">
        <f t="shared" si="0"/>
        <v>0.10565517410302458</v>
      </c>
    </row>
    <row r="68" spans="1:3" ht="12.75" x14ac:dyDescent="0.2">
      <c r="A68" s="711" t="s">
        <v>892</v>
      </c>
      <c r="B68" s="665">
        <v>20505921</v>
      </c>
      <c r="C68" s="723">
        <f t="shared" si="0"/>
        <v>0.10314126581981489</v>
      </c>
    </row>
    <row r="69" spans="1:3" ht="12.75" x14ac:dyDescent="0.2">
      <c r="A69" s="711" t="s">
        <v>845</v>
      </c>
      <c r="B69" s="665">
        <v>18381455</v>
      </c>
      <c r="C69" s="723">
        <f t="shared" si="0"/>
        <v>9.2455566190368405E-2</v>
      </c>
    </row>
    <row r="70" spans="1:3" ht="12.75" x14ac:dyDescent="0.2">
      <c r="A70" s="711" t="s">
        <v>805</v>
      </c>
      <c r="B70" s="665">
        <v>16215370</v>
      </c>
      <c r="C70" s="723">
        <f t="shared" si="0"/>
        <v>8.1560530128671219E-2</v>
      </c>
    </row>
    <row r="71" spans="1:3" ht="12.75" x14ac:dyDescent="0.2">
      <c r="A71" s="711" t="s">
        <v>878</v>
      </c>
      <c r="B71" s="665">
        <v>15467690</v>
      </c>
      <c r="C71" s="723">
        <f t="shared" si="0"/>
        <v>7.7799827957422282E-2</v>
      </c>
    </row>
    <row r="72" spans="1:3" ht="12.75" x14ac:dyDescent="0.2">
      <c r="A72" s="711" t="s">
        <v>793</v>
      </c>
      <c r="B72" s="665">
        <v>14002315</v>
      </c>
      <c r="C72" s="723">
        <f t="shared" si="0"/>
        <v>7.042924302243149E-2</v>
      </c>
    </row>
    <row r="73" spans="1:3" ht="12.75" x14ac:dyDescent="0.2">
      <c r="A73" s="711" t="s">
        <v>930</v>
      </c>
      <c r="B73" s="665">
        <v>13447161</v>
      </c>
      <c r="C73" s="723">
        <f t="shared" si="0"/>
        <v>6.7636913612553556E-2</v>
      </c>
    </row>
    <row r="74" spans="1:3" ht="12.75" x14ac:dyDescent="0.2">
      <c r="A74" s="711" t="s">
        <v>838</v>
      </c>
      <c r="B74" s="665">
        <v>13098797</v>
      </c>
      <c r="C74" s="723">
        <f t="shared" si="0"/>
        <v>6.5884702437739515E-2</v>
      </c>
    </row>
    <row r="75" spans="1:3" ht="12.75" x14ac:dyDescent="0.2">
      <c r="A75" s="711" t="s">
        <v>873</v>
      </c>
      <c r="B75" s="665">
        <v>13038769</v>
      </c>
      <c r="C75" s="723">
        <f t="shared" si="0"/>
        <v>6.5582771892672462E-2</v>
      </c>
    </row>
    <row r="76" spans="1:3" ht="12.75" x14ac:dyDescent="0.2">
      <c r="A76" s="711" t="s">
        <v>856</v>
      </c>
      <c r="B76" s="665">
        <v>12713623</v>
      </c>
      <c r="C76" s="723">
        <f t="shared" si="0"/>
        <v>6.3947343275920776E-2</v>
      </c>
    </row>
    <row r="77" spans="1:3" ht="12.75" x14ac:dyDescent="0.2">
      <c r="A77" s="711" t="s">
        <v>887</v>
      </c>
      <c r="B77" s="665">
        <v>11944449</v>
      </c>
      <c r="C77" s="723">
        <f t="shared" si="0"/>
        <v>6.0078529970939723E-2</v>
      </c>
    </row>
    <row r="78" spans="1:3" ht="12.75" x14ac:dyDescent="0.2">
      <c r="A78" s="711" t="s">
        <v>877</v>
      </c>
      <c r="B78" s="665">
        <v>10273543</v>
      </c>
      <c r="C78" s="723">
        <f t="shared" si="0"/>
        <v>5.1674159354963799E-2</v>
      </c>
    </row>
    <row r="79" spans="1:3" ht="12.75" x14ac:dyDescent="0.2">
      <c r="A79" s="711" t="s">
        <v>846</v>
      </c>
      <c r="B79" s="665">
        <v>10178334</v>
      </c>
      <c r="C79" s="723">
        <f t="shared" si="0"/>
        <v>5.1195274413514999E-2</v>
      </c>
    </row>
    <row r="80" spans="1:3" ht="12.75" x14ac:dyDescent="0.2">
      <c r="A80" s="711" t="s">
        <v>907</v>
      </c>
      <c r="B80" s="665">
        <v>9857741</v>
      </c>
      <c r="C80" s="723">
        <f t="shared" si="0"/>
        <v>4.9582746605913865E-2</v>
      </c>
    </row>
    <row r="81" spans="1:3" ht="12.75" x14ac:dyDescent="0.2">
      <c r="A81" s="711" t="s">
        <v>834</v>
      </c>
      <c r="B81" s="665">
        <v>9392764</v>
      </c>
      <c r="C81" s="723">
        <f t="shared" si="0"/>
        <v>4.7243992040483712E-2</v>
      </c>
    </row>
    <row r="82" spans="1:3" ht="12.75" x14ac:dyDescent="0.2">
      <c r="A82" s="711" t="s">
        <v>831</v>
      </c>
      <c r="B82" s="665">
        <v>8474437</v>
      </c>
      <c r="C82" s="723">
        <f t="shared" si="0"/>
        <v>4.2624964725567538E-2</v>
      </c>
    </row>
    <row r="83" spans="1:3" ht="12.75" x14ac:dyDescent="0.2">
      <c r="A83" s="711" t="s">
        <v>886</v>
      </c>
      <c r="B83" s="665">
        <v>7596076</v>
      </c>
      <c r="C83" s="723">
        <f t="shared" si="0"/>
        <v>3.8206959536395184E-2</v>
      </c>
    </row>
    <row r="84" spans="1:3" ht="12.75" x14ac:dyDescent="0.2">
      <c r="A84" s="711" t="s">
        <v>954</v>
      </c>
      <c r="B84" s="665">
        <v>7209765</v>
      </c>
      <c r="C84" s="723">
        <f t="shared" ref="C84:C147" si="1">B84/$B$17*100</f>
        <v>3.6263881459574418E-2</v>
      </c>
    </row>
    <row r="85" spans="1:3" ht="12.75" x14ac:dyDescent="0.2">
      <c r="A85" s="711" t="s">
        <v>843</v>
      </c>
      <c r="B85" s="665">
        <v>6892444</v>
      </c>
      <c r="C85" s="723">
        <f t="shared" si="1"/>
        <v>3.4667811250818151E-2</v>
      </c>
    </row>
    <row r="86" spans="1:3" ht="12.75" x14ac:dyDescent="0.2">
      <c r="A86" s="711" t="s">
        <v>958</v>
      </c>
      <c r="B86" s="665">
        <v>6432317</v>
      </c>
      <c r="C86" s="723">
        <f t="shared" si="1"/>
        <v>3.2353451353602417E-2</v>
      </c>
    </row>
    <row r="87" spans="1:3" ht="12.75" x14ac:dyDescent="0.2">
      <c r="A87" s="711" t="s">
        <v>833</v>
      </c>
      <c r="B87" s="665">
        <v>6205031</v>
      </c>
      <c r="C87" s="723">
        <f t="shared" si="1"/>
        <v>3.1210241753647245E-2</v>
      </c>
    </row>
    <row r="88" spans="1:3" ht="12.75" x14ac:dyDescent="0.2">
      <c r="A88" s="711" t="s">
        <v>906</v>
      </c>
      <c r="B88" s="665">
        <v>4453085</v>
      </c>
      <c r="C88" s="723">
        <f t="shared" si="1"/>
        <v>2.239825383620811E-2</v>
      </c>
    </row>
    <row r="89" spans="1:3" ht="12.75" x14ac:dyDescent="0.2">
      <c r="A89" s="711" t="s">
        <v>771</v>
      </c>
      <c r="B89" s="665">
        <v>4312733</v>
      </c>
      <c r="C89" s="723">
        <f t="shared" si="1"/>
        <v>2.1692307346882284E-2</v>
      </c>
    </row>
    <row r="90" spans="1:3" ht="12.75" x14ac:dyDescent="0.2">
      <c r="A90" s="711" t="s">
        <v>640</v>
      </c>
      <c r="B90" s="665">
        <v>4012934</v>
      </c>
      <c r="C90" s="723">
        <f t="shared" si="1"/>
        <v>2.0184369793064795E-2</v>
      </c>
    </row>
    <row r="91" spans="1:3" ht="12.75" x14ac:dyDescent="0.2">
      <c r="A91" s="711" t="s">
        <v>836</v>
      </c>
      <c r="B91" s="665">
        <v>3743165</v>
      </c>
      <c r="C91" s="723">
        <f t="shared" si="1"/>
        <v>1.8827477989036796E-2</v>
      </c>
    </row>
    <row r="92" spans="1:3" ht="12.75" x14ac:dyDescent="0.2">
      <c r="A92" s="711" t="s">
        <v>863</v>
      </c>
      <c r="B92" s="665">
        <v>3080732</v>
      </c>
      <c r="C92" s="723">
        <f t="shared" si="1"/>
        <v>1.5495553607741392E-2</v>
      </c>
    </row>
    <row r="93" spans="1:3" ht="12.75" x14ac:dyDescent="0.2">
      <c r="A93" s="711" t="s">
        <v>804</v>
      </c>
      <c r="B93" s="665">
        <v>2658891</v>
      </c>
      <c r="C93" s="723">
        <f t="shared" si="1"/>
        <v>1.3373765724393138E-2</v>
      </c>
    </row>
    <row r="94" spans="1:3" ht="12.75" x14ac:dyDescent="0.2">
      <c r="A94" s="711" t="s">
        <v>768</v>
      </c>
      <c r="B94" s="665">
        <v>2557749</v>
      </c>
      <c r="C94" s="723">
        <f t="shared" si="1"/>
        <v>1.2865038810466778E-2</v>
      </c>
    </row>
    <row r="95" spans="1:3" ht="12.75" x14ac:dyDescent="0.2">
      <c r="A95" s="711" t="s">
        <v>839</v>
      </c>
      <c r="B95" s="665">
        <v>2268541</v>
      </c>
      <c r="C95" s="723">
        <f t="shared" si="1"/>
        <v>1.1410372170269684E-2</v>
      </c>
    </row>
    <row r="96" spans="1:3" ht="12.75" x14ac:dyDescent="0.2">
      <c r="A96" s="711" t="s">
        <v>844</v>
      </c>
      <c r="B96" s="665">
        <v>2195883</v>
      </c>
      <c r="C96" s="723">
        <f t="shared" si="1"/>
        <v>1.1044914891275188E-2</v>
      </c>
    </row>
    <row r="97" spans="1:3" ht="12.75" x14ac:dyDescent="0.2">
      <c r="A97" s="711" t="s">
        <v>917</v>
      </c>
      <c r="B97" s="665">
        <v>1991740</v>
      </c>
      <c r="C97" s="723">
        <f t="shared" si="1"/>
        <v>1.0018110612245024E-2</v>
      </c>
    </row>
    <row r="98" spans="1:3" ht="12.75" x14ac:dyDescent="0.2">
      <c r="A98" s="711" t="s">
        <v>884</v>
      </c>
      <c r="B98" s="665">
        <v>1829541</v>
      </c>
      <c r="C98" s="723">
        <f t="shared" si="1"/>
        <v>9.2022774597273621E-3</v>
      </c>
    </row>
    <row r="99" spans="1:3" ht="12.75" x14ac:dyDescent="0.2">
      <c r="A99" s="711" t="s">
        <v>935</v>
      </c>
      <c r="B99" s="665">
        <v>1527877</v>
      </c>
      <c r="C99" s="723">
        <f t="shared" si="1"/>
        <v>7.6849592757614405E-3</v>
      </c>
    </row>
    <row r="100" spans="1:3" ht="12.75" x14ac:dyDescent="0.2">
      <c r="A100" s="711" t="s">
        <v>851</v>
      </c>
      <c r="B100" s="665">
        <v>1385500</v>
      </c>
      <c r="C100" s="723">
        <f t="shared" si="1"/>
        <v>6.9688273837275353E-3</v>
      </c>
    </row>
    <row r="101" spans="1:3" ht="12.75" x14ac:dyDescent="0.2">
      <c r="A101" s="711" t="s">
        <v>828</v>
      </c>
      <c r="B101" s="665">
        <v>1341469</v>
      </c>
      <c r="C101" s="723">
        <f t="shared" si="1"/>
        <v>6.7473590051400894E-3</v>
      </c>
    </row>
    <row r="102" spans="1:3" ht="12.75" x14ac:dyDescent="0.2">
      <c r="A102" s="711" t="s">
        <v>849</v>
      </c>
      <c r="B102" s="665">
        <v>1326551</v>
      </c>
      <c r="C102" s="723">
        <f t="shared" si="1"/>
        <v>6.6723240236096337E-3</v>
      </c>
    </row>
    <row r="103" spans="1:3" ht="12.75" x14ac:dyDescent="0.2">
      <c r="A103" s="711" t="s">
        <v>850</v>
      </c>
      <c r="B103" s="665">
        <v>1156341</v>
      </c>
      <c r="C103" s="723">
        <f t="shared" si="1"/>
        <v>5.8161969149959454E-3</v>
      </c>
    </row>
    <row r="104" spans="1:3" ht="12.75" x14ac:dyDescent="0.2">
      <c r="A104" s="711" t="s">
        <v>922</v>
      </c>
      <c r="B104" s="665">
        <v>1075525</v>
      </c>
      <c r="C104" s="723">
        <f t="shared" si="1"/>
        <v>5.409706295116245E-3</v>
      </c>
    </row>
    <row r="105" spans="1:3" ht="12.75" x14ac:dyDescent="0.2">
      <c r="A105" s="711" t="s">
        <v>909</v>
      </c>
      <c r="B105" s="665">
        <v>1040465</v>
      </c>
      <c r="C105" s="723">
        <f t="shared" si="1"/>
        <v>5.2333605079827291E-3</v>
      </c>
    </row>
    <row r="106" spans="1:3" ht="12.75" x14ac:dyDescent="0.2">
      <c r="A106" s="711" t="s">
        <v>860</v>
      </c>
      <c r="B106" s="665">
        <v>1037909</v>
      </c>
      <c r="C106" s="723">
        <f t="shared" si="1"/>
        <v>5.2205042663423049E-3</v>
      </c>
    </row>
    <row r="107" spans="1:3" ht="12.75" x14ac:dyDescent="0.2">
      <c r="A107" s="711" t="s">
        <v>946</v>
      </c>
      <c r="B107" s="665">
        <v>914483</v>
      </c>
      <c r="C107" s="723">
        <f t="shared" si="1"/>
        <v>4.5996926541705578E-3</v>
      </c>
    </row>
    <row r="108" spans="1:3" ht="12.75" x14ac:dyDescent="0.2">
      <c r="A108" s="711" t="s">
        <v>864</v>
      </c>
      <c r="B108" s="665">
        <v>882675</v>
      </c>
      <c r="C108" s="723">
        <f t="shared" si="1"/>
        <v>4.4397038693119468E-3</v>
      </c>
    </row>
    <row r="109" spans="1:3" ht="12.75" x14ac:dyDescent="0.2">
      <c r="A109" s="711" t="s">
        <v>871</v>
      </c>
      <c r="B109" s="665">
        <v>774878</v>
      </c>
      <c r="C109" s="723">
        <f t="shared" si="1"/>
        <v>3.8975034467326058E-3</v>
      </c>
    </row>
    <row r="110" spans="1:3" ht="12.75" x14ac:dyDescent="0.2">
      <c r="A110" s="711" t="s">
        <v>796</v>
      </c>
      <c r="B110" s="665">
        <v>749182</v>
      </c>
      <c r="C110" s="723">
        <f t="shared" si="1"/>
        <v>3.7682569736526617E-3</v>
      </c>
    </row>
    <row r="111" spans="1:3" ht="12.75" x14ac:dyDescent="0.2">
      <c r="A111" s="711" t="s">
        <v>895</v>
      </c>
      <c r="B111" s="665">
        <v>746060</v>
      </c>
      <c r="C111" s="723">
        <f t="shared" si="1"/>
        <v>3.7525538490824724E-3</v>
      </c>
    </row>
    <row r="112" spans="1:3" ht="12.75" x14ac:dyDescent="0.2">
      <c r="A112" s="711" t="s">
        <v>908</v>
      </c>
      <c r="B112" s="665">
        <v>628333</v>
      </c>
      <c r="C112" s="723">
        <f t="shared" si="1"/>
        <v>3.1604072295197934E-3</v>
      </c>
    </row>
    <row r="113" spans="1:3" ht="12.75" x14ac:dyDescent="0.2">
      <c r="A113" s="711" t="s">
        <v>767</v>
      </c>
      <c r="B113" s="665">
        <v>541310</v>
      </c>
      <c r="C113" s="723">
        <f t="shared" si="1"/>
        <v>2.7226964641541337E-3</v>
      </c>
    </row>
    <row r="114" spans="1:3" ht="12.75" x14ac:dyDescent="0.2">
      <c r="A114" s="711" t="s">
        <v>848</v>
      </c>
      <c r="B114" s="665">
        <v>416801</v>
      </c>
      <c r="C114" s="723">
        <f t="shared" si="1"/>
        <v>2.0964375477192498E-3</v>
      </c>
    </row>
    <row r="115" spans="1:3" ht="12.75" x14ac:dyDescent="0.2">
      <c r="A115" s="711" t="s">
        <v>940</v>
      </c>
      <c r="B115" s="665">
        <v>394978</v>
      </c>
      <c r="C115" s="723">
        <f t="shared" si="1"/>
        <v>1.9866716004113567E-3</v>
      </c>
    </row>
    <row r="116" spans="1:3" ht="12.75" x14ac:dyDescent="0.2">
      <c r="A116" s="711" t="s">
        <v>784</v>
      </c>
      <c r="B116" s="665">
        <v>394340</v>
      </c>
      <c r="C116" s="723">
        <f t="shared" si="1"/>
        <v>1.9834625698297486E-3</v>
      </c>
    </row>
    <row r="117" spans="1:3" ht="12.75" x14ac:dyDescent="0.2">
      <c r="A117" s="711" t="s">
        <v>840</v>
      </c>
      <c r="B117" s="665">
        <v>374019</v>
      </c>
      <c r="C117" s="723">
        <f t="shared" si="1"/>
        <v>1.8812514249255787E-3</v>
      </c>
    </row>
    <row r="118" spans="1:3" ht="12.75" x14ac:dyDescent="0.2">
      <c r="A118" s="711" t="s">
        <v>943</v>
      </c>
      <c r="B118" s="665">
        <v>340489</v>
      </c>
      <c r="C118" s="723">
        <f t="shared" si="1"/>
        <v>1.7126012753937241E-3</v>
      </c>
    </row>
    <row r="119" spans="1:3" ht="12.75" x14ac:dyDescent="0.2">
      <c r="A119" s="711" t="s">
        <v>941</v>
      </c>
      <c r="B119" s="665">
        <v>310369</v>
      </c>
      <c r="C119" s="723">
        <f t="shared" si="1"/>
        <v>1.561102841039431E-3</v>
      </c>
    </row>
    <row r="120" spans="1:3" ht="12.75" x14ac:dyDescent="0.2">
      <c r="A120" s="711" t="s">
        <v>837</v>
      </c>
      <c r="B120" s="665">
        <v>240214</v>
      </c>
      <c r="C120" s="723">
        <f t="shared" si="1"/>
        <v>1.2082352227749738E-3</v>
      </c>
    </row>
    <row r="121" spans="1:3" ht="12.75" x14ac:dyDescent="0.2">
      <c r="A121" s="711" t="s">
        <v>883</v>
      </c>
      <c r="B121" s="665">
        <v>179311</v>
      </c>
      <c r="C121" s="723">
        <f t="shared" si="1"/>
        <v>9.0190357777233368E-4</v>
      </c>
    </row>
    <row r="122" spans="1:3" ht="12.75" x14ac:dyDescent="0.2">
      <c r="A122" s="711" t="s">
        <v>818</v>
      </c>
      <c r="B122" s="665">
        <v>165811</v>
      </c>
      <c r="C122" s="723">
        <f t="shared" si="1"/>
        <v>8.3400089305178378E-4</v>
      </c>
    </row>
    <row r="123" spans="1:3" ht="12.75" x14ac:dyDescent="0.2">
      <c r="A123" s="711" t="s">
        <v>808</v>
      </c>
      <c r="B123" s="665">
        <v>157907</v>
      </c>
      <c r="C123" s="723">
        <f t="shared" si="1"/>
        <v>7.9424512860502632E-4</v>
      </c>
    </row>
    <row r="124" spans="1:3" ht="12.75" x14ac:dyDescent="0.2">
      <c r="A124" s="711" t="s">
        <v>858</v>
      </c>
      <c r="B124" s="665">
        <v>143887</v>
      </c>
      <c r="C124" s="723">
        <f t="shared" si="1"/>
        <v>7.2372693306561094E-4</v>
      </c>
    </row>
    <row r="125" spans="1:3" ht="12.75" x14ac:dyDescent="0.2">
      <c r="A125" s="711" t="s">
        <v>830</v>
      </c>
      <c r="B125" s="665">
        <v>142820</v>
      </c>
      <c r="C125" s="723">
        <f t="shared" si="1"/>
        <v>7.1836010605843864E-4</v>
      </c>
    </row>
    <row r="126" spans="1:3" ht="12.75" x14ac:dyDescent="0.2">
      <c r="A126" s="711" t="s">
        <v>986</v>
      </c>
      <c r="B126" s="665">
        <v>142179</v>
      </c>
      <c r="C126" s="723">
        <f t="shared" si="1"/>
        <v>7.1513598599133696E-4</v>
      </c>
    </row>
    <row r="127" spans="1:3" ht="12.75" x14ac:dyDescent="0.2">
      <c r="A127" s="711" t="s">
        <v>769</v>
      </c>
      <c r="B127" s="665">
        <v>141125</v>
      </c>
      <c r="C127" s="723">
        <f t="shared" si="1"/>
        <v>7.0983454675463626E-4</v>
      </c>
    </row>
    <row r="128" spans="1:3" ht="12.75" x14ac:dyDescent="0.2">
      <c r="A128" s="711" t="s">
        <v>955</v>
      </c>
      <c r="B128" s="665">
        <v>140676</v>
      </c>
      <c r="C128" s="723">
        <f t="shared" si="1"/>
        <v>7.075761537591157E-4</v>
      </c>
    </row>
    <row r="129" spans="1:3" ht="12.75" x14ac:dyDescent="0.2">
      <c r="A129" s="711" t="s">
        <v>852</v>
      </c>
      <c r="B129" s="665">
        <v>139353</v>
      </c>
      <c r="C129" s="723">
        <f t="shared" si="1"/>
        <v>7.0092169065650179E-4</v>
      </c>
    </row>
    <row r="130" spans="1:3" ht="12.75" x14ac:dyDescent="0.2">
      <c r="A130" s="711" t="s">
        <v>942</v>
      </c>
      <c r="B130" s="665">
        <v>132010</v>
      </c>
      <c r="C130" s="723">
        <f t="shared" si="1"/>
        <v>6.6398765999702057E-4</v>
      </c>
    </row>
    <row r="131" spans="1:3" ht="12.75" x14ac:dyDescent="0.2">
      <c r="A131" s="711" t="s">
        <v>855</v>
      </c>
      <c r="B131" s="665">
        <v>131078</v>
      </c>
      <c r="C131" s="723">
        <f t="shared" si="1"/>
        <v>6.5929985983705379E-4</v>
      </c>
    </row>
    <row r="132" spans="1:3" ht="12.75" x14ac:dyDescent="0.2">
      <c r="A132" s="711" t="s">
        <v>904</v>
      </c>
      <c r="B132" s="665">
        <v>99097</v>
      </c>
      <c r="C132" s="723">
        <f t="shared" si="1"/>
        <v>4.9844091464832014E-4</v>
      </c>
    </row>
    <row r="133" spans="1:3" ht="12.75" x14ac:dyDescent="0.2">
      <c r="A133" s="711" t="s">
        <v>889</v>
      </c>
      <c r="B133" s="665">
        <v>93265</v>
      </c>
      <c r="C133" s="723">
        <f t="shared" si="1"/>
        <v>4.6910695484904267E-4</v>
      </c>
    </row>
    <row r="134" spans="1:3" ht="12.75" x14ac:dyDescent="0.2">
      <c r="A134" s="711" t="s">
        <v>929</v>
      </c>
      <c r="B134" s="665">
        <v>86169</v>
      </c>
      <c r="C134" s="723">
        <f t="shared" si="1"/>
        <v>4.3341529182852259E-4</v>
      </c>
    </row>
    <row r="135" spans="1:3" ht="12.75" x14ac:dyDescent="0.2">
      <c r="A135" s="711" t="s">
        <v>979</v>
      </c>
      <c r="B135" s="665">
        <v>81446</v>
      </c>
      <c r="C135" s="723">
        <f t="shared" si="1"/>
        <v>4.0965941183332584E-4</v>
      </c>
    </row>
    <row r="136" spans="1:3" ht="12.75" x14ac:dyDescent="0.2">
      <c r="A136" s="711" t="s">
        <v>944</v>
      </c>
      <c r="B136" s="665">
        <v>68768</v>
      </c>
      <c r="C136" s="723">
        <f t="shared" si="1"/>
        <v>3.458912461379828E-4</v>
      </c>
    </row>
    <row r="137" spans="1:3" ht="12.75" x14ac:dyDescent="0.2">
      <c r="A137" s="711" t="s">
        <v>821</v>
      </c>
      <c r="B137" s="665">
        <v>67491</v>
      </c>
      <c r="C137" s="723">
        <f t="shared" si="1"/>
        <v>3.394681551462686E-4</v>
      </c>
    </row>
    <row r="138" spans="1:3" ht="12.75" x14ac:dyDescent="0.2">
      <c r="A138" s="711" t="s">
        <v>936</v>
      </c>
      <c r="B138" s="665">
        <v>63146</v>
      </c>
      <c r="C138" s="723">
        <f t="shared" si="1"/>
        <v>3.1761355032324716E-4</v>
      </c>
    </row>
    <row r="139" spans="1:3" ht="12.75" x14ac:dyDescent="0.2">
      <c r="A139" s="711" t="s">
        <v>928</v>
      </c>
      <c r="B139" s="665">
        <v>53488</v>
      </c>
      <c r="C139" s="723">
        <f t="shared" si="1"/>
        <v>2.6903546669131611E-4</v>
      </c>
    </row>
    <row r="140" spans="1:3" ht="12.75" x14ac:dyDescent="0.2">
      <c r="A140" s="711" t="s">
        <v>947</v>
      </c>
      <c r="B140" s="665">
        <v>53348</v>
      </c>
      <c r="C140" s="723">
        <f t="shared" si="1"/>
        <v>2.6833129070162148E-4</v>
      </c>
    </row>
    <row r="141" spans="1:3" ht="12.75" x14ac:dyDescent="0.2">
      <c r="A141" s="711" t="s">
        <v>868</v>
      </c>
      <c r="B141" s="665">
        <v>49097</v>
      </c>
      <c r="C141" s="723">
        <f t="shared" si="1"/>
        <v>2.4694948975739501E-4</v>
      </c>
    </row>
    <row r="142" spans="1:3" ht="12.75" x14ac:dyDescent="0.2">
      <c r="A142" s="711" t="s">
        <v>776</v>
      </c>
      <c r="B142" s="665">
        <v>43418</v>
      </c>
      <c r="C142" s="723">
        <f t="shared" si="1"/>
        <v>2.1838509371828376E-4</v>
      </c>
    </row>
    <row r="143" spans="1:3" ht="12.75" x14ac:dyDescent="0.2">
      <c r="A143" s="711" t="s">
        <v>931</v>
      </c>
      <c r="B143" s="665">
        <v>42429</v>
      </c>
      <c r="C143" s="723">
        <f t="shared" si="1"/>
        <v>2.1341059333394128E-4</v>
      </c>
    </row>
    <row r="144" spans="1:3" ht="12.75" x14ac:dyDescent="0.2">
      <c r="A144" s="711" t="s">
        <v>870</v>
      </c>
      <c r="B144" s="665">
        <v>41503</v>
      </c>
      <c r="C144" s="723">
        <f t="shared" si="1"/>
        <v>2.0875297214496133E-4</v>
      </c>
    </row>
    <row r="145" spans="1:3" ht="12.75" x14ac:dyDescent="0.2">
      <c r="A145" s="711" t="s">
        <v>829</v>
      </c>
      <c r="B145" s="665">
        <v>40990</v>
      </c>
      <c r="C145" s="723">
        <f t="shared" si="1"/>
        <v>2.0617267012558042E-4</v>
      </c>
    </row>
    <row r="146" spans="1:3" ht="12.75" x14ac:dyDescent="0.2">
      <c r="A146" s="711" t="s">
        <v>772</v>
      </c>
      <c r="B146" s="665">
        <v>34474</v>
      </c>
      <c r="C146" s="723">
        <f t="shared" si="1"/>
        <v>1.7339830763379507E-4</v>
      </c>
    </row>
    <row r="147" spans="1:3" ht="12.75" x14ac:dyDescent="0.2">
      <c r="A147" s="711" t="s">
        <v>779</v>
      </c>
      <c r="B147" s="665">
        <v>33281</v>
      </c>
      <c r="C147" s="723">
        <f t="shared" si="1"/>
        <v>1.6739772223589759E-4</v>
      </c>
    </row>
    <row r="148" spans="1:3" ht="12.75" x14ac:dyDescent="0.2">
      <c r="A148" s="711" t="s">
        <v>901</v>
      </c>
      <c r="B148" s="665">
        <v>32657</v>
      </c>
      <c r="C148" s="723">
        <f t="shared" ref="C148:C211" si="2">B148/$B$17*100</f>
        <v>1.6425910925325885E-4</v>
      </c>
    </row>
    <row r="149" spans="1:3" ht="12.75" x14ac:dyDescent="0.2">
      <c r="A149" s="711" t="s">
        <v>820</v>
      </c>
      <c r="B149" s="665">
        <v>32629</v>
      </c>
      <c r="C149" s="723">
        <f t="shared" si="2"/>
        <v>1.6411827405531993E-4</v>
      </c>
    </row>
    <row r="150" spans="1:3" ht="12.75" x14ac:dyDescent="0.2">
      <c r="A150" s="711" t="s">
        <v>876</v>
      </c>
      <c r="B150" s="665">
        <v>32305</v>
      </c>
      <c r="C150" s="723">
        <f t="shared" si="2"/>
        <v>1.6248860962202674E-4</v>
      </c>
    </row>
    <row r="151" spans="1:3" ht="12.75" x14ac:dyDescent="0.2">
      <c r="A151" s="711" t="s">
        <v>968</v>
      </c>
      <c r="B151" s="665">
        <v>31584</v>
      </c>
      <c r="C151" s="723">
        <f t="shared" si="2"/>
        <v>1.5886210327509958E-4</v>
      </c>
    </row>
    <row r="152" spans="1:3" ht="12.75" x14ac:dyDescent="0.2">
      <c r="A152" s="711" t="s">
        <v>914</v>
      </c>
      <c r="B152" s="665">
        <v>30703</v>
      </c>
      <c r="C152" s="723">
        <f t="shared" si="2"/>
        <v>1.544308243685215E-4</v>
      </c>
    </row>
    <row r="153" spans="1:3" ht="12.75" x14ac:dyDescent="0.2">
      <c r="A153" s="711" t="s">
        <v>842</v>
      </c>
      <c r="B153" s="665">
        <v>29806</v>
      </c>
      <c r="C153" s="723">
        <f t="shared" si="2"/>
        <v>1.4991906820597831E-4</v>
      </c>
    </row>
    <row r="154" spans="1:3" ht="12.75" x14ac:dyDescent="0.2">
      <c r="A154" s="711" t="s">
        <v>854</v>
      </c>
      <c r="B154" s="665">
        <v>28644</v>
      </c>
      <c r="C154" s="723">
        <f t="shared" si="2"/>
        <v>1.4407440749151319E-4</v>
      </c>
    </row>
    <row r="155" spans="1:3" ht="12.75" x14ac:dyDescent="0.2">
      <c r="A155" s="711" t="s">
        <v>791</v>
      </c>
      <c r="B155" s="665">
        <v>28468</v>
      </c>
      <c r="C155" s="723">
        <f t="shared" si="2"/>
        <v>1.4318915767589713E-4</v>
      </c>
    </row>
    <row r="156" spans="1:3" ht="12.75" x14ac:dyDescent="0.2">
      <c r="A156" s="711" t="s">
        <v>879</v>
      </c>
      <c r="B156" s="665">
        <v>27060</v>
      </c>
      <c r="C156" s="723">
        <f t="shared" si="2"/>
        <v>1.3610715915096869E-4</v>
      </c>
    </row>
    <row r="157" spans="1:3" ht="12.75" x14ac:dyDescent="0.2">
      <c r="A157" s="711" t="s">
        <v>841</v>
      </c>
      <c r="B157" s="665">
        <v>24114</v>
      </c>
      <c r="C157" s="723">
        <f t="shared" si="2"/>
        <v>1.2128928439639539E-4</v>
      </c>
    </row>
    <row r="158" spans="1:3" ht="12.75" x14ac:dyDescent="0.2">
      <c r="A158" s="711" t="s">
        <v>948</v>
      </c>
      <c r="B158" s="665">
        <v>23607</v>
      </c>
      <c r="C158" s="723">
        <f t="shared" si="2"/>
        <v>1.187391613480014E-4</v>
      </c>
    </row>
    <row r="159" spans="1:3" ht="12.75" x14ac:dyDescent="0.2">
      <c r="A159" s="711" t="s">
        <v>963</v>
      </c>
      <c r="B159" s="665">
        <v>22802</v>
      </c>
      <c r="C159" s="723">
        <f t="shared" si="2"/>
        <v>1.146901494072575E-4</v>
      </c>
    </row>
    <row r="160" spans="1:3" ht="12.75" x14ac:dyDescent="0.2">
      <c r="A160" s="711" t="s">
        <v>951</v>
      </c>
      <c r="B160" s="665">
        <v>22446</v>
      </c>
      <c r="C160" s="723">
        <f t="shared" si="2"/>
        <v>1.1289953046203411E-4</v>
      </c>
    </row>
    <row r="161" spans="1:3" ht="12.75" x14ac:dyDescent="0.2">
      <c r="A161" s="711" t="s">
        <v>880</v>
      </c>
      <c r="B161" s="665">
        <v>19506</v>
      </c>
      <c r="C161" s="723">
        <f t="shared" si="2"/>
        <v>9.8111834678447706E-5</v>
      </c>
    </row>
    <row r="162" spans="1:3" ht="12.75" x14ac:dyDescent="0.2">
      <c r="A162" s="711" t="s">
        <v>790</v>
      </c>
      <c r="B162" s="665">
        <v>17871</v>
      </c>
      <c r="C162" s="723">
        <f t="shared" si="2"/>
        <v>8.9888065084514469E-5</v>
      </c>
    </row>
    <row r="163" spans="1:3" ht="12.75" x14ac:dyDescent="0.2">
      <c r="A163" s="711" t="s">
        <v>766</v>
      </c>
      <c r="B163" s="665">
        <v>17175</v>
      </c>
      <c r="C163" s="723">
        <f t="shared" si="2"/>
        <v>8.6387304450032796E-5</v>
      </c>
    </row>
    <row r="164" spans="1:3" ht="12.75" x14ac:dyDescent="0.2">
      <c r="A164" s="711" t="s">
        <v>927</v>
      </c>
      <c r="B164" s="665">
        <v>16204</v>
      </c>
      <c r="C164" s="723">
        <f t="shared" si="2"/>
        <v>8.1503340978651017E-5</v>
      </c>
    </row>
    <row r="165" spans="1:3" ht="12.75" x14ac:dyDescent="0.2">
      <c r="A165" s="711" t="s">
        <v>938</v>
      </c>
      <c r="B165" s="665">
        <v>14895</v>
      </c>
      <c r="C165" s="723">
        <f t="shared" si="2"/>
        <v>7.4919295475006596E-5</v>
      </c>
    </row>
    <row r="166" spans="1:3" ht="12.75" x14ac:dyDescent="0.2">
      <c r="A166" s="711" t="s">
        <v>918</v>
      </c>
      <c r="B166" s="665">
        <v>13782</v>
      </c>
      <c r="C166" s="723">
        <f t="shared" si="2"/>
        <v>6.9321096356934607E-5</v>
      </c>
    </row>
    <row r="167" spans="1:3" ht="12.75" x14ac:dyDescent="0.2">
      <c r="A167" s="711" t="s">
        <v>812</v>
      </c>
      <c r="B167" s="665">
        <v>13005</v>
      </c>
      <c r="C167" s="723">
        <f t="shared" si="2"/>
        <v>6.5412919614129628E-5</v>
      </c>
    </row>
    <row r="168" spans="1:3" ht="12.75" x14ac:dyDescent="0.2">
      <c r="A168" s="711" t="s">
        <v>957</v>
      </c>
      <c r="B168" s="665">
        <v>12862</v>
      </c>
      <c r="C168" s="723">
        <f t="shared" si="2"/>
        <v>6.4693654138941594E-5</v>
      </c>
    </row>
    <row r="169" spans="1:3" ht="12.75" x14ac:dyDescent="0.2">
      <c r="A169" s="711" t="s">
        <v>862</v>
      </c>
      <c r="B169" s="665">
        <v>12259</v>
      </c>
      <c r="C169" s="723">
        <f t="shared" si="2"/>
        <v>6.1660667554757026E-5</v>
      </c>
    </row>
    <row r="170" spans="1:3" ht="12.75" x14ac:dyDescent="0.2">
      <c r="A170" s="711" t="s">
        <v>965</v>
      </c>
      <c r="B170" s="665">
        <v>12159</v>
      </c>
      <c r="C170" s="723">
        <f t="shared" si="2"/>
        <v>6.115768470497517E-5</v>
      </c>
    </row>
    <row r="171" spans="1:3" ht="12.75" x14ac:dyDescent="0.2">
      <c r="A171" s="711" t="s">
        <v>775</v>
      </c>
      <c r="B171" s="665">
        <v>12030</v>
      </c>
      <c r="C171" s="723">
        <f t="shared" si="2"/>
        <v>6.0508836828756589E-5</v>
      </c>
    </row>
    <row r="172" spans="1:3" ht="12.75" x14ac:dyDescent="0.2">
      <c r="A172" s="711" t="s">
        <v>916</v>
      </c>
      <c r="B172" s="665">
        <v>10797</v>
      </c>
      <c r="C172" s="723">
        <f t="shared" si="2"/>
        <v>5.4307058290946377E-5</v>
      </c>
    </row>
    <row r="173" spans="1:3" ht="12.75" x14ac:dyDescent="0.2">
      <c r="A173" s="711" t="s">
        <v>792</v>
      </c>
      <c r="B173" s="665">
        <v>10694</v>
      </c>
      <c r="C173" s="723">
        <f t="shared" si="2"/>
        <v>5.3788985955671071E-5</v>
      </c>
    </row>
    <row r="174" spans="1:3" ht="12.75" x14ac:dyDescent="0.2">
      <c r="A174" s="711" t="s">
        <v>934</v>
      </c>
      <c r="B174" s="665">
        <v>9990</v>
      </c>
      <c r="C174" s="723">
        <f t="shared" si="2"/>
        <v>5.0247986693206844E-5</v>
      </c>
    </row>
    <row r="175" spans="1:3" ht="12.75" x14ac:dyDescent="0.2">
      <c r="A175" s="711" t="s">
        <v>945</v>
      </c>
      <c r="B175" s="665">
        <v>9108</v>
      </c>
      <c r="C175" s="723">
        <f t="shared" si="2"/>
        <v>4.5811677958130925E-5</v>
      </c>
    </row>
    <row r="176" spans="1:3" ht="12.75" x14ac:dyDescent="0.2">
      <c r="A176" s="711" t="s">
        <v>949</v>
      </c>
      <c r="B176" s="665">
        <v>8421</v>
      </c>
      <c r="C176" s="723">
        <f t="shared" si="2"/>
        <v>4.2356185780129608E-5</v>
      </c>
    </row>
    <row r="177" spans="1:3" ht="12.75" x14ac:dyDescent="0.2">
      <c r="A177" s="711" t="s">
        <v>910</v>
      </c>
      <c r="B177" s="665">
        <v>8261</v>
      </c>
      <c r="C177" s="723">
        <f t="shared" si="2"/>
        <v>4.155141322047865E-5</v>
      </c>
    </row>
    <row r="178" spans="1:3" ht="12.75" x14ac:dyDescent="0.2">
      <c r="A178" s="711" t="s">
        <v>797</v>
      </c>
      <c r="B178" s="665">
        <v>7691</v>
      </c>
      <c r="C178" s="723">
        <f t="shared" si="2"/>
        <v>3.8684410976722107E-5</v>
      </c>
    </row>
    <row r="179" spans="1:3" ht="12.75" x14ac:dyDescent="0.2">
      <c r="A179" s="711" t="s">
        <v>885</v>
      </c>
      <c r="B179" s="665">
        <v>5989</v>
      </c>
      <c r="C179" s="723">
        <f t="shared" si="2"/>
        <v>3.0123642873435011E-5</v>
      </c>
    </row>
    <row r="180" spans="1:3" ht="12.75" x14ac:dyDescent="0.2">
      <c r="A180" s="711" t="s">
        <v>875</v>
      </c>
      <c r="B180" s="665">
        <v>5919</v>
      </c>
      <c r="C180" s="723">
        <f t="shared" si="2"/>
        <v>2.9771554878587722E-5</v>
      </c>
    </row>
    <row r="181" spans="1:3" ht="12.75" x14ac:dyDescent="0.2">
      <c r="A181" s="711" t="s">
        <v>1061</v>
      </c>
      <c r="B181" s="665">
        <v>5294</v>
      </c>
      <c r="C181" s="723">
        <f t="shared" si="2"/>
        <v>2.6627912067451157E-5</v>
      </c>
    </row>
    <row r="182" spans="1:3" ht="12.75" x14ac:dyDescent="0.2">
      <c r="A182" s="711" t="s">
        <v>974</v>
      </c>
      <c r="B182" s="665">
        <v>5256</v>
      </c>
      <c r="C182" s="723">
        <f t="shared" si="2"/>
        <v>2.6436778584534053E-5</v>
      </c>
    </row>
    <row r="183" spans="1:3" ht="12.75" x14ac:dyDescent="0.2">
      <c r="A183" s="711" t="s">
        <v>847</v>
      </c>
      <c r="B183" s="665">
        <v>4381</v>
      </c>
      <c r="C183" s="723">
        <f t="shared" si="2"/>
        <v>2.2035678648942861E-5</v>
      </c>
    </row>
    <row r="184" spans="1:3" ht="12.75" x14ac:dyDescent="0.2">
      <c r="A184" s="711" t="s">
        <v>961</v>
      </c>
      <c r="B184" s="665">
        <v>4009</v>
      </c>
      <c r="C184" s="723">
        <f t="shared" si="2"/>
        <v>2.016458244775438E-5</v>
      </c>
    </row>
    <row r="185" spans="1:3" ht="12.75" x14ac:dyDescent="0.2">
      <c r="A185" s="711" t="s">
        <v>780</v>
      </c>
      <c r="B185" s="665">
        <v>3824</v>
      </c>
      <c r="C185" s="723">
        <f t="shared" si="2"/>
        <v>1.9234064175657954E-5</v>
      </c>
    </row>
    <row r="186" spans="1:3" ht="12.75" x14ac:dyDescent="0.2">
      <c r="A186" s="711" t="s">
        <v>882</v>
      </c>
      <c r="B186" s="665">
        <v>3209</v>
      </c>
      <c r="C186" s="723">
        <f t="shared" si="2"/>
        <v>1.6140719649499577E-5</v>
      </c>
    </row>
    <row r="187" spans="1:3" ht="12.75" x14ac:dyDescent="0.2">
      <c r="A187" s="711" t="s">
        <v>920</v>
      </c>
      <c r="B187" s="665">
        <v>2784</v>
      </c>
      <c r="C187" s="723">
        <f t="shared" si="2"/>
        <v>1.4003042537926713E-5</v>
      </c>
    </row>
    <row r="188" spans="1:3" ht="12.75" x14ac:dyDescent="0.2">
      <c r="A188" s="711" t="s">
        <v>905</v>
      </c>
      <c r="B188" s="665">
        <v>2762</v>
      </c>
      <c r="C188" s="723">
        <f t="shared" si="2"/>
        <v>1.3892386310974705E-5</v>
      </c>
    </row>
    <row r="189" spans="1:3" ht="12.75" x14ac:dyDescent="0.2">
      <c r="A189" s="711" t="s">
        <v>978</v>
      </c>
      <c r="B189" s="665">
        <v>2740</v>
      </c>
      <c r="C189" s="723">
        <f t="shared" si="2"/>
        <v>1.3781730084022698E-5</v>
      </c>
    </row>
    <row r="190" spans="1:3" ht="12.75" x14ac:dyDescent="0.2">
      <c r="A190" s="711" t="s">
        <v>913</v>
      </c>
      <c r="B190" s="665">
        <v>2632</v>
      </c>
      <c r="C190" s="723">
        <f t="shared" si="2"/>
        <v>1.32385086062583E-5</v>
      </c>
    </row>
    <row r="191" spans="1:3" ht="12.75" x14ac:dyDescent="0.2">
      <c r="A191" s="711" t="s">
        <v>921</v>
      </c>
      <c r="B191" s="665">
        <v>2623</v>
      </c>
      <c r="C191" s="723">
        <f t="shared" si="2"/>
        <v>1.3193240149777935E-5</v>
      </c>
    </row>
    <row r="192" spans="1:3" ht="12.75" x14ac:dyDescent="0.2">
      <c r="A192" s="711" t="s">
        <v>960</v>
      </c>
      <c r="B192" s="665">
        <v>2412</v>
      </c>
      <c r="C192" s="723">
        <f t="shared" si="2"/>
        <v>1.2131946336738228E-5</v>
      </c>
    </row>
    <row r="193" spans="1:3" ht="12.75" x14ac:dyDescent="0.2">
      <c r="A193" s="711" t="s">
        <v>867</v>
      </c>
      <c r="B193" s="665">
        <v>2323</v>
      </c>
      <c r="C193" s="723">
        <f t="shared" si="2"/>
        <v>1.1684291600432382E-5</v>
      </c>
    </row>
    <row r="194" spans="1:3" ht="12.75" x14ac:dyDescent="0.2">
      <c r="A194" s="711" t="s">
        <v>773</v>
      </c>
      <c r="B194" s="665">
        <v>2095</v>
      </c>
      <c r="C194" s="723">
        <f t="shared" si="2"/>
        <v>1.0537490702929764E-5</v>
      </c>
    </row>
    <row r="195" spans="1:3" ht="12.75" x14ac:dyDescent="0.2">
      <c r="A195" s="711" t="s">
        <v>950</v>
      </c>
      <c r="B195" s="665">
        <v>2030</v>
      </c>
      <c r="C195" s="723">
        <f t="shared" si="2"/>
        <v>1.0210551850571561E-5</v>
      </c>
    </row>
    <row r="196" spans="1:3" ht="12.75" x14ac:dyDescent="0.2">
      <c r="A196" s="711" t="s">
        <v>962</v>
      </c>
      <c r="B196" s="665">
        <v>1820</v>
      </c>
      <c r="C196" s="723">
        <f t="shared" si="2"/>
        <v>9.1542878660296745E-6</v>
      </c>
    </row>
    <row r="197" spans="1:3" ht="12.75" x14ac:dyDescent="0.2">
      <c r="A197" s="711" t="s">
        <v>816</v>
      </c>
      <c r="B197" s="665">
        <v>1775</v>
      </c>
      <c r="C197" s="723">
        <f t="shared" si="2"/>
        <v>8.9279455836278432E-6</v>
      </c>
    </row>
    <row r="198" spans="1:3" ht="12.75" x14ac:dyDescent="0.2">
      <c r="A198" s="711" t="s">
        <v>872</v>
      </c>
      <c r="B198" s="665">
        <v>1489</v>
      </c>
      <c r="C198" s="723">
        <f t="shared" si="2"/>
        <v>7.4894146332517508E-6</v>
      </c>
    </row>
    <row r="199" spans="1:3" ht="12.75" x14ac:dyDescent="0.2">
      <c r="A199" s="711" t="s">
        <v>778</v>
      </c>
      <c r="B199" s="665">
        <v>1251</v>
      </c>
      <c r="C199" s="723">
        <f t="shared" si="2"/>
        <v>6.2923154507709472E-6</v>
      </c>
    </row>
    <row r="200" spans="1:3" ht="12.75" x14ac:dyDescent="0.2">
      <c r="A200" s="711" t="s">
        <v>939</v>
      </c>
      <c r="B200" s="665">
        <v>1075</v>
      </c>
      <c r="C200" s="723">
        <f t="shared" si="2"/>
        <v>5.4070656351548904E-6</v>
      </c>
    </row>
    <row r="201" spans="1:3" ht="12.75" x14ac:dyDescent="0.2">
      <c r="A201" s="711" t="s">
        <v>782</v>
      </c>
      <c r="B201" s="665">
        <v>1057</v>
      </c>
      <c r="C201" s="723">
        <f t="shared" si="2"/>
        <v>5.3165287221941574E-6</v>
      </c>
    </row>
    <row r="202" spans="1:3" ht="12.75" x14ac:dyDescent="0.2">
      <c r="A202" s="711" t="s">
        <v>919</v>
      </c>
      <c r="B202" s="665">
        <v>844</v>
      </c>
      <c r="C202" s="723">
        <f t="shared" si="2"/>
        <v>4.245175252158817E-6</v>
      </c>
    </row>
    <row r="203" spans="1:3" ht="12.75" x14ac:dyDescent="0.2">
      <c r="A203" s="711" t="s">
        <v>857</v>
      </c>
      <c r="B203" s="665">
        <v>803</v>
      </c>
      <c r="C203" s="723">
        <f t="shared" si="2"/>
        <v>4.0389522837482575E-6</v>
      </c>
    </row>
    <row r="204" spans="1:3" ht="12.75" x14ac:dyDescent="0.2">
      <c r="A204" s="711" t="s">
        <v>803</v>
      </c>
      <c r="B204" s="665">
        <v>684</v>
      </c>
      <c r="C204" s="723">
        <f t="shared" si="2"/>
        <v>3.4404026925078561E-6</v>
      </c>
    </row>
    <row r="205" spans="1:3" ht="12.75" x14ac:dyDescent="0.2">
      <c r="A205" s="711" t="s">
        <v>933</v>
      </c>
      <c r="B205" s="665">
        <v>684</v>
      </c>
      <c r="C205" s="723">
        <f t="shared" si="2"/>
        <v>3.4404026925078561E-6</v>
      </c>
    </row>
    <row r="206" spans="1:3" ht="12.75" x14ac:dyDescent="0.2">
      <c r="A206" s="711" t="s">
        <v>932</v>
      </c>
      <c r="B206" s="665">
        <v>669</v>
      </c>
      <c r="C206" s="723">
        <f t="shared" si="2"/>
        <v>3.3649552650405786E-6</v>
      </c>
    </row>
    <row r="207" spans="1:3" ht="12.75" x14ac:dyDescent="0.2">
      <c r="A207" s="711" t="s">
        <v>966</v>
      </c>
      <c r="B207" s="665">
        <v>634</v>
      </c>
      <c r="C207" s="723">
        <f t="shared" si="2"/>
        <v>3.1889112676169305E-6</v>
      </c>
    </row>
    <row r="208" spans="1:3" ht="12.75" x14ac:dyDescent="0.2">
      <c r="A208" s="711" t="s">
        <v>970</v>
      </c>
      <c r="B208" s="665">
        <v>630</v>
      </c>
      <c r="C208" s="723">
        <f t="shared" si="2"/>
        <v>3.1687919536256566E-6</v>
      </c>
    </row>
    <row r="209" spans="1:3" ht="12.75" x14ac:dyDescent="0.2">
      <c r="A209" s="711" t="s">
        <v>964</v>
      </c>
      <c r="B209" s="665">
        <v>604</v>
      </c>
      <c r="C209" s="723">
        <f t="shared" si="2"/>
        <v>3.0380164126823759E-6</v>
      </c>
    </row>
    <row r="210" spans="1:3" ht="12.75" x14ac:dyDescent="0.2">
      <c r="A210" s="711" t="s">
        <v>967</v>
      </c>
      <c r="B210" s="665">
        <v>490</v>
      </c>
      <c r="C210" s="723">
        <f t="shared" si="2"/>
        <v>2.4646159639310667E-6</v>
      </c>
    </row>
    <row r="211" spans="1:3" ht="12.75" x14ac:dyDescent="0.2">
      <c r="A211" s="711" t="s">
        <v>953</v>
      </c>
      <c r="B211" s="665">
        <v>388</v>
      </c>
      <c r="C211" s="723">
        <f t="shared" si="2"/>
        <v>1.9515734571535792E-6</v>
      </c>
    </row>
    <row r="212" spans="1:3" ht="12.75" x14ac:dyDescent="0.2">
      <c r="A212" s="711" t="s">
        <v>925</v>
      </c>
      <c r="B212" s="665">
        <v>347</v>
      </c>
      <c r="C212" s="723">
        <f t="shared" ref="C212:C232" si="3">B212/$B$17*100</f>
        <v>1.7453504887430205E-6</v>
      </c>
    </row>
    <row r="213" spans="1:3" ht="12.75" x14ac:dyDescent="0.2">
      <c r="A213" s="711" t="s">
        <v>976</v>
      </c>
      <c r="B213" s="665">
        <v>318</v>
      </c>
      <c r="C213" s="723">
        <f t="shared" si="3"/>
        <v>1.599485462306284E-6</v>
      </c>
    </row>
    <row r="214" spans="1:3" ht="12.75" x14ac:dyDescent="0.2">
      <c r="A214" s="711" t="s">
        <v>972</v>
      </c>
      <c r="B214" s="665">
        <v>231</v>
      </c>
      <c r="C214" s="723">
        <f t="shared" si="3"/>
        <v>1.1618903829960742E-6</v>
      </c>
    </row>
    <row r="215" spans="1:3" ht="12.75" x14ac:dyDescent="0.2">
      <c r="A215" s="711" t="s">
        <v>902</v>
      </c>
      <c r="B215" s="665">
        <v>218</v>
      </c>
      <c r="C215" s="723">
        <f t="shared" si="3"/>
        <v>1.0965026125244336E-6</v>
      </c>
    </row>
    <row r="216" spans="1:3" ht="12.75" x14ac:dyDescent="0.2">
      <c r="A216" s="711" t="s">
        <v>787</v>
      </c>
      <c r="B216" s="665">
        <v>206</v>
      </c>
      <c r="C216" s="723">
        <f t="shared" si="3"/>
        <v>1.0361446705506116E-6</v>
      </c>
    </row>
    <row r="217" spans="1:3" ht="12.75" x14ac:dyDescent="0.2">
      <c r="A217" s="711" t="s">
        <v>912</v>
      </c>
      <c r="B217" s="665">
        <v>189</v>
      </c>
      <c r="C217" s="723">
        <f t="shared" si="3"/>
        <v>9.5063758608769705E-7</v>
      </c>
    </row>
    <row r="218" spans="1:3" ht="12.75" x14ac:dyDescent="0.2">
      <c r="A218" s="711" t="s">
        <v>975</v>
      </c>
      <c r="B218" s="665">
        <v>139</v>
      </c>
      <c r="C218" s="723">
        <f t="shared" si="3"/>
        <v>6.9914616119677185E-7</v>
      </c>
    </row>
    <row r="219" spans="1:3" ht="12.75" x14ac:dyDescent="0.2">
      <c r="A219" s="711" t="s">
        <v>891</v>
      </c>
      <c r="B219" s="665">
        <v>129</v>
      </c>
      <c r="C219" s="723">
        <f t="shared" si="3"/>
        <v>6.4884787621858687E-7</v>
      </c>
    </row>
    <row r="220" spans="1:3" ht="12.75" x14ac:dyDescent="0.2">
      <c r="A220" s="711" t="s">
        <v>783</v>
      </c>
      <c r="B220" s="665">
        <v>108</v>
      </c>
      <c r="C220" s="723">
        <f t="shared" si="3"/>
        <v>5.4322147776439835E-7</v>
      </c>
    </row>
    <row r="221" spans="1:3" ht="12.75" x14ac:dyDescent="0.2">
      <c r="A221" s="711" t="s">
        <v>977</v>
      </c>
      <c r="B221" s="665">
        <v>100</v>
      </c>
      <c r="C221" s="723">
        <f t="shared" si="3"/>
        <v>5.029828497818503E-7</v>
      </c>
    </row>
    <row r="222" spans="1:3" ht="12.75" x14ac:dyDescent="0.2">
      <c r="A222" s="711" t="s">
        <v>924</v>
      </c>
      <c r="B222" s="665">
        <v>95</v>
      </c>
      <c r="C222" s="723">
        <f t="shared" si="3"/>
        <v>4.7783370729275776E-7</v>
      </c>
    </row>
    <row r="223" spans="1:3" ht="12.75" x14ac:dyDescent="0.2">
      <c r="A223" s="711" t="s">
        <v>865</v>
      </c>
      <c r="B223" s="665">
        <v>85</v>
      </c>
      <c r="C223" s="723">
        <f t="shared" si="3"/>
        <v>4.2753542231457278E-7</v>
      </c>
    </row>
    <row r="224" spans="1:3" ht="12.75" x14ac:dyDescent="0.2">
      <c r="A224" s="711" t="s">
        <v>937</v>
      </c>
      <c r="B224" s="665">
        <v>81</v>
      </c>
      <c r="C224" s="723">
        <f t="shared" si="3"/>
        <v>4.0741610832329876E-7</v>
      </c>
    </row>
    <row r="225" spans="1:3" ht="12.75" x14ac:dyDescent="0.2">
      <c r="A225" s="711" t="s">
        <v>956</v>
      </c>
      <c r="B225" s="665">
        <v>51</v>
      </c>
      <c r="C225" s="723">
        <f t="shared" si="3"/>
        <v>2.5652125338874367E-7</v>
      </c>
    </row>
    <row r="226" spans="1:3" ht="12.75" x14ac:dyDescent="0.2">
      <c r="A226" s="711" t="s">
        <v>781</v>
      </c>
      <c r="B226" s="665">
        <v>49</v>
      </c>
      <c r="C226" s="723">
        <f t="shared" si="3"/>
        <v>2.4646159639310663E-7</v>
      </c>
    </row>
    <row r="227" spans="1:3" ht="12.75" x14ac:dyDescent="0.2">
      <c r="A227" s="711" t="s">
        <v>952</v>
      </c>
      <c r="B227" s="665">
        <v>47</v>
      </c>
      <c r="C227" s="723">
        <f t="shared" si="3"/>
        <v>2.3640193939746965E-7</v>
      </c>
    </row>
    <row r="228" spans="1:3" ht="12.75" x14ac:dyDescent="0.2">
      <c r="A228" s="711" t="s">
        <v>777</v>
      </c>
      <c r="B228" s="665">
        <v>35</v>
      </c>
      <c r="C228" s="723">
        <f t="shared" si="3"/>
        <v>1.7604399742364761E-7</v>
      </c>
    </row>
    <row r="229" spans="1:3" ht="12.75" x14ac:dyDescent="0.2">
      <c r="A229" s="711" t="s">
        <v>869</v>
      </c>
      <c r="B229" s="665">
        <v>28</v>
      </c>
      <c r="C229" s="723">
        <f t="shared" si="3"/>
        <v>1.4083519793891808E-7</v>
      </c>
    </row>
    <row r="230" spans="1:3" ht="12.75" x14ac:dyDescent="0.2">
      <c r="A230" s="711" t="s">
        <v>982</v>
      </c>
      <c r="B230" s="665">
        <v>23</v>
      </c>
      <c r="C230" s="723">
        <f t="shared" si="3"/>
        <v>1.1568605544982558E-7</v>
      </c>
    </row>
    <row r="231" spans="1:3" ht="12.75" x14ac:dyDescent="0.2">
      <c r="A231" s="711" t="s">
        <v>881</v>
      </c>
      <c r="B231" s="665">
        <v>3</v>
      </c>
      <c r="C231" s="723">
        <f t="shared" si="3"/>
        <v>1.508948549345551E-8</v>
      </c>
    </row>
    <row r="232" spans="1:3" ht="13.5" thickBot="1" x14ac:dyDescent="0.25">
      <c r="A232" s="474" t="s">
        <v>923</v>
      </c>
      <c r="B232" s="568">
        <v>2</v>
      </c>
      <c r="C232" s="649">
        <f t="shared" si="3"/>
        <v>1.0059656995637005E-8</v>
      </c>
    </row>
    <row r="233" spans="1:3" x14ac:dyDescent="0.2">
      <c r="A233" s="107" t="s">
        <v>616</v>
      </c>
      <c r="B233" s="547"/>
      <c r="C233" s="548"/>
    </row>
    <row r="234" spans="1:3" x14ac:dyDescent="0.2">
      <c r="A234" s="547"/>
      <c r="B234" s="547"/>
      <c r="C234" s="548"/>
    </row>
    <row r="235" spans="1:3" x14ac:dyDescent="0.2">
      <c r="A235" s="547"/>
      <c r="B235" s="547"/>
      <c r="C235" s="548"/>
    </row>
    <row r="236" spans="1:3" x14ac:dyDescent="0.2">
      <c r="A236" s="547"/>
      <c r="B236" s="547"/>
      <c r="C236" s="548"/>
    </row>
    <row r="237" spans="1:3" x14ac:dyDescent="0.2">
      <c r="A237" s="547"/>
      <c r="B237" s="547"/>
      <c r="C237" s="548"/>
    </row>
    <row r="238" spans="1:3" x14ac:dyDescent="0.2">
      <c r="A238" s="547"/>
      <c r="B238" s="547"/>
      <c r="C238" s="548"/>
    </row>
    <row r="239" spans="1:3" x14ac:dyDescent="0.2">
      <c r="A239" s="547"/>
      <c r="B239" s="547"/>
      <c r="C239" s="548"/>
    </row>
    <row r="240" spans="1:3" x14ac:dyDescent="0.2">
      <c r="A240" s="547"/>
      <c r="B240" s="547"/>
      <c r="C240" s="548"/>
    </row>
    <row r="241" spans="1:3" x14ac:dyDescent="0.2">
      <c r="A241" s="547"/>
      <c r="B241" s="547"/>
      <c r="C241" s="548"/>
    </row>
    <row r="242" spans="1:3" x14ac:dyDescent="0.2">
      <c r="A242" s="547"/>
      <c r="B242" s="547"/>
      <c r="C242" s="548"/>
    </row>
    <row r="243" spans="1:3" x14ac:dyDescent="0.2">
      <c r="A243" s="547"/>
      <c r="B243" s="547"/>
      <c r="C243" s="548"/>
    </row>
    <row r="244" spans="1:3" x14ac:dyDescent="0.2">
      <c r="A244" s="547"/>
      <c r="B244" s="547"/>
      <c r="C244" s="548"/>
    </row>
    <row r="245" spans="1:3" x14ac:dyDescent="0.2">
      <c r="A245" s="547"/>
      <c r="B245" s="547"/>
      <c r="C245" s="548"/>
    </row>
    <row r="246" spans="1:3" x14ac:dyDescent="0.2">
      <c r="A246" s="547"/>
      <c r="B246" s="547"/>
      <c r="C246" s="548"/>
    </row>
    <row r="247" spans="1:3" x14ac:dyDescent="0.2">
      <c r="A247" s="547"/>
      <c r="B247" s="547"/>
      <c r="C247" s="548"/>
    </row>
    <row r="248" spans="1:3" x14ac:dyDescent="0.2">
      <c r="A248" s="547"/>
      <c r="B248" s="547"/>
      <c r="C248" s="548"/>
    </row>
    <row r="249" spans="1:3" x14ac:dyDescent="0.2">
      <c r="A249" s="547"/>
      <c r="B249" s="547"/>
      <c r="C249" s="548"/>
    </row>
    <row r="250" spans="1:3" x14ac:dyDescent="0.2">
      <c r="A250" s="547"/>
      <c r="B250" s="547"/>
      <c r="C250" s="548"/>
    </row>
    <row r="251" spans="1:3" x14ac:dyDescent="0.2">
      <c r="A251" s="547"/>
      <c r="B251" s="547"/>
      <c r="C251" s="548"/>
    </row>
    <row r="252" spans="1:3" x14ac:dyDescent="0.2">
      <c r="A252" s="547"/>
      <c r="B252" s="547"/>
      <c r="C252" s="548"/>
    </row>
    <row r="253" spans="1:3" x14ac:dyDescent="0.2">
      <c r="A253" s="547"/>
      <c r="B253" s="547"/>
      <c r="C253" s="548"/>
    </row>
    <row r="254" spans="1:3" x14ac:dyDescent="0.2">
      <c r="A254" s="547"/>
      <c r="B254" s="547"/>
      <c r="C254" s="548"/>
    </row>
    <row r="255" spans="1:3" x14ac:dyDescent="0.2">
      <c r="A255" s="547"/>
      <c r="B255" s="547"/>
      <c r="C255" s="548"/>
    </row>
    <row r="256" spans="1:3" x14ac:dyDescent="0.2">
      <c r="A256" s="547"/>
      <c r="B256" s="547"/>
      <c r="C256" s="548"/>
    </row>
    <row r="257" spans="1:3" x14ac:dyDescent="0.2">
      <c r="A257" s="547"/>
      <c r="B257" s="547"/>
      <c r="C257" s="548"/>
    </row>
    <row r="258" spans="1:3" x14ac:dyDescent="0.2">
      <c r="A258" s="547"/>
      <c r="B258" s="547"/>
      <c r="C258" s="548"/>
    </row>
    <row r="259" spans="1:3" x14ac:dyDescent="0.2">
      <c r="A259" s="547"/>
      <c r="B259" s="547"/>
      <c r="C259" s="548"/>
    </row>
    <row r="260" spans="1:3" x14ac:dyDescent="0.2">
      <c r="A260" s="547"/>
      <c r="B260" s="547"/>
      <c r="C260" s="548"/>
    </row>
    <row r="261" spans="1:3" x14ac:dyDescent="0.2">
      <c r="A261" s="547"/>
      <c r="B261" s="547"/>
      <c r="C261" s="548"/>
    </row>
    <row r="262" spans="1:3" x14ac:dyDescent="0.2">
      <c r="A262" s="547"/>
      <c r="B262" s="547"/>
      <c r="C262" s="548"/>
    </row>
    <row r="263" spans="1:3" x14ac:dyDescent="0.2">
      <c r="A263" s="547"/>
      <c r="B263" s="547"/>
      <c r="C263" s="548"/>
    </row>
    <row r="264" spans="1:3" x14ac:dyDescent="0.2">
      <c r="A264" s="547"/>
      <c r="B264" s="547"/>
      <c r="C264" s="548"/>
    </row>
    <row r="265" spans="1:3" x14ac:dyDescent="0.2">
      <c r="A265" s="547"/>
      <c r="B265" s="547"/>
      <c r="C265" s="548"/>
    </row>
    <row r="266" spans="1:3" x14ac:dyDescent="0.2">
      <c r="A266" s="547"/>
      <c r="B266" s="547"/>
      <c r="C266" s="548"/>
    </row>
    <row r="267" spans="1:3" x14ac:dyDescent="0.2">
      <c r="A267" s="547"/>
      <c r="B267" s="547"/>
      <c r="C267" s="548"/>
    </row>
    <row r="268" spans="1:3" x14ac:dyDescent="0.2">
      <c r="A268" s="547"/>
      <c r="B268" s="547"/>
      <c r="C268" s="548"/>
    </row>
    <row r="269" spans="1:3" x14ac:dyDescent="0.2">
      <c r="A269" s="547"/>
      <c r="B269" s="547"/>
      <c r="C269" s="548"/>
    </row>
    <row r="270" spans="1:3" x14ac:dyDescent="0.2">
      <c r="A270" s="547"/>
      <c r="B270" s="547"/>
      <c r="C270" s="548"/>
    </row>
    <row r="271" spans="1:3" x14ac:dyDescent="0.2">
      <c r="A271" s="547"/>
      <c r="B271" s="547"/>
      <c r="C271" s="548"/>
    </row>
    <row r="272" spans="1:3" x14ac:dyDescent="0.2">
      <c r="A272" s="547"/>
      <c r="B272" s="547"/>
      <c r="C272" s="548"/>
    </row>
    <row r="273" spans="1:3" x14ac:dyDescent="0.2">
      <c r="A273" s="547"/>
      <c r="B273" s="547"/>
      <c r="C273" s="548"/>
    </row>
    <row r="274" spans="1:3" x14ac:dyDescent="0.2">
      <c r="A274" s="547"/>
      <c r="B274" s="547"/>
      <c r="C274" s="548"/>
    </row>
    <row r="275" spans="1:3" x14ac:dyDescent="0.2">
      <c r="A275" s="547"/>
      <c r="B275" s="547"/>
      <c r="C275" s="548"/>
    </row>
    <row r="276" spans="1:3" x14ac:dyDescent="0.2">
      <c r="A276" s="547"/>
      <c r="B276" s="547"/>
      <c r="C276" s="548"/>
    </row>
    <row r="277" spans="1:3" x14ac:dyDescent="0.2">
      <c r="A277" s="547"/>
      <c r="B277" s="547"/>
      <c r="C277" s="548"/>
    </row>
    <row r="278" spans="1:3" x14ac:dyDescent="0.2">
      <c r="A278" s="547"/>
      <c r="B278" s="547"/>
      <c r="C278" s="548"/>
    </row>
    <row r="279" spans="1:3" x14ac:dyDescent="0.2">
      <c r="A279" s="547"/>
      <c r="B279" s="547"/>
      <c r="C279" s="548"/>
    </row>
    <row r="280" spans="1:3" x14ac:dyDescent="0.2">
      <c r="A280" s="547"/>
      <c r="B280" s="547"/>
      <c r="C280" s="548"/>
    </row>
    <row r="281" spans="1:3" x14ac:dyDescent="0.2">
      <c r="A281" s="547"/>
      <c r="B281" s="547"/>
      <c r="C281" s="548"/>
    </row>
    <row r="282" spans="1:3" x14ac:dyDescent="0.2">
      <c r="A282" s="547"/>
      <c r="B282" s="547"/>
      <c r="C282" s="548"/>
    </row>
    <row r="283" spans="1:3" x14ac:dyDescent="0.2">
      <c r="A283" s="547"/>
      <c r="B283" s="547"/>
      <c r="C283" s="548"/>
    </row>
    <row r="284" spans="1:3" x14ac:dyDescent="0.2">
      <c r="A284" s="547"/>
      <c r="B284" s="547"/>
      <c r="C284" s="548"/>
    </row>
    <row r="285" spans="1:3" x14ac:dyDescent="0.2">
      <c r="A285" s="547"/>
      <c r="B285" s="547"/>
      <c r="C285" s="548"/>
    </row>
    <row r="286" spans="1:3" x14ac:dyDescent="0.2">
      <c r="A286" s="547"/>
      <c r="B286" s="547"/>
      <c r="C286" s="548"/>
    </row>
    <row r="287" spans="1:3" x14ac:dyDescent="0.2">
      <c r="A287" s="547"/>
      <c r="B287" s="547"/>
      <c r="C287" s="548"/>
    </row>
    <row r="288" spans="1:3" x14ac:dyDescent="0.2">
      <c r="A288" s="547"/>
      <c r="B288" s="547"/>
      <c r="C288" s="548"/>
    </row>
    <row r="289" spans="1:3" x14ac:dyDescent="0.2">
      <c r="A289" s="547"/>
      <c r="B289" s="547"/>
      <c r="C289" s="548"/>
    </row>
    <row r="290" spans="1:3" x14ac:dyDescent="0.2">
      <c r="A290" s="547"/>
      <c r="B290" s="547"/>
      <c r="C290" s="548"/>
    </row>
    <row r="291" spans="1:3" x14ac:dyDescent="0.2">
      <c r="A291" s="547"/>
      <c r="B291" s="547"/>
      <c r="C291" s="548"/>
    </row>
    <row r="292" spans="1:3" x14ac:dyDescent="0.2">
      <c r="A292" s="547"/>
      <c r="B292" s="547"/>
      <c r="C292" s="548"/>
    </row>
    <row r="293" spans="1:3" x14ac:dyDescent="0.2">
      <c r="A293" s="547"/>
      <c r="B293" s="547"/>
      <c r="C293" s="548"/>
    </row>
    <row r="294" spans="1:3" x14ac:dyDescent="0.2">
      <c r="A294" s="547"/>
      <c r="B294" s="547"/>
      <c r="C294" s="548"/>
    </row>
    <row r="295" spans="1:3" x14ac:dyDescent="0.2">
      <c r="A295" s="547"/>
      <c r="B295" s="547"/>
      <c r="C295" s="548"/>
    </row>
    <row r="296" spans="1:3" x14ac:dyDescent="0.2">
      <c r="A296" s="547"/>
      <c r="B296" s="547"/>
      <c r="C296" s="548"/>
    </row>
    <row r="297" spans="1:3" x14ac:dyDescent="0.2">
      <c r="A297" s="547"/>
      <c r="B297" s="547"/>
      <c r="C297" s="548"/>
    </row>
    <row r="298" spans="1:3" x14ac:dyDescent="0.2">
      <c r="A298" s="547"/>
      <c r="B298" s="547"/>
      <c r="C298" s="548"/>
    </row>
    <row r="299" spans="1:3" x14ac:dyDescent="0.2">
      <c r="A299" s="547"/>
      <c r="B299" s="547"/>
      <c r="C299" s="548"/>
    </row>
    <row r="300" spans="1:3" x14ac:dyDescent="0.2">
      <c r="A300" s="547"/>
      <c r="B300" s="547"/>
      <c r="C300" s="548"/>
    </row>
    <row r="301" spans="1:3" x14ac:dyDescent="0.2">
      <c r="A301" s="547"/>
      <c r="B301" s="547"/>
      <c r="C301" s="548"/>
    </row>
    <row r="302" spans="1:3" x14ac:dyDescent="0.2">
      <c r="A302" s="547"/>
      <c r="B302" s="547"/>
      <c r="C302" s="548"/>
    </row>
    <row r="303" spans="1:3" x14ac:dyDescent="0.2">
      <c r="A303" s="547"/>
      <c r="B303" s="547"/>
      <c r="C303" s="548"/>
    </row>
    <row r="304" spans="1:3" x14ac:dyDescent="0.2">
      <c r="A304" s="547"/>
      <c r="B304" s="547"/>
      <c r="C304" s="548"/>
    </row>
    <row r="305" spans="1:3" x14ac:dyDescent="0.2">
      <c r="A305" s="547"/>
      <c r="B305" s="547"/>
      <c r="C305" s="548"/>
    </row>
    <row r="306" spans="1:3" x14ac:dyDescent="0.2">
      <c r="A306" s="547"/>
      <c r="B306" s="547"/>
      <c r="C306" s="548"/>
    </row>
    <row r="307" spans="1:3" x14ac:dyDescent="0.2">
      <c r="A307" s="547"/>
      <c r="B307" s="547"/>
      <c r="C307" s="548"/>
    </row>
    <row r="308" spans="1:3" x14ac:dyDescent="0.2">
      <c r="A308" s="547"/>
      <c r="B308" s="547"/>
      <c r="C308" s="548"/>
    </row>
    <row r="309" spans="1:3" x14ac:dyDescent="0.2">
      <c r="A309" s="547"/>
      <c r="B309" s="547"/>
      <c r="C309" s="548"/>
    </row>
    <row r="310" spans="1:3" x14ac:dyDescent="0.2">
      <c r="A310" s="547"/>
      <c r="B310" s="547"/>
      <c r="C310" s="548"/>
    </row>
    <row r="311" spans="1:3" x14ac:dyDescent="0.2">
      <c r="A311" s="547"/>
      <c r="B311" s="547"/>
      <c r="C311" s="548"/>
    </row>
    <row r="312" spans="1:3" x14ac:dyDescent="0.2">
      <c r="A312" s="547"/>
      <c r="B312" s="547"/>
      <c r="C312" s="548"/>
    </row>
    <row r="313" spans="1:3" x14ac:dyDescent="0.2">
      <c r="A313" s="547"/>
      <c r="B313" s="547"/>
      <c r="C313" s="548"/>
    </row>
    <row r="314" spans="1:3" x14ac:dyDescent="0.2">
      <c r="A314" s="547"/>
      <c r="B314" s="547"/>
      <c r="C314" s="548"/>
    </row>
    <row r="315" spans="1:3" x14ac:dyDescent="0.2">
      <c r="A315" s="547"/>
      <c r="B315" s="547"/>
      <c r="C315" s="548"/>
    </row>
  </sheetData>
  <sortState ref="A20:C232">
    <sortCondition descending="1" ref="B20:B232"/>
  </sortState>
  <mergeCells count="9">
    <mergeCell ref="A12:A15"/>
    <mergeCell ref="B12:C13"/>
    <mergeCell ref="B14:B15"/>
    <mergeCell ref="C14:C15"/>
    <mergeCell ref="A5:C5"/>
    <mergeCell ref="A6:C6"/>
    <mergeCell ref="A7:C7"/>
    <mergeCell ref="A8:C8"/>
    <mergeCell ref="A9:C9"/>
  </mergeCells>
  <phoneticPr fontId="3" type="noConversion"/>
  <pageMargins left="1.1811023622047245" right="0.70866141732283472" top="0.98425196850393704" bottom="1.1811023622047245" header="0.39370078740157483" footer="0"/>
  <pageSetup paperSize="153" scale="95" firstPageNumber="306" orientation="portrait" useFirstPageNumber="1" r:id="rId1"/>
  <headerFooter alignWithMargins="0">
    <oddHeader>&amp;L                              &amp;G&amp;R&amp;P</oddHead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A1:D92"/>
  <sheetViews>
    <sheetView showGridLines="0" workbookViewId="0"/>
  </sheetViews>
  <sheetFormatPr baseColWidth="10" defaultColWidth="12.5703125" defaultRowHeight="12.75" x14ac:dyDescent="0.2"/>
  <cols>
    <col min="1" max="1" width="12.7109375" style="55" customWidth="1"/>
    <col min="2" max="2" width="52.7109375" style="55" customWidth="1"/>
    <col min="3" max="3" width="13.42578125" style="55" customWidth="1"/>
    <col min="4" max="4" width="13.7109375" style="55" bestFit="1" customWidth="1"/>
    <col min="5" max="16384" width="12.5703125" style="55"/>
  </cols>
  <sheetData>
    <row r="1" spans="1:4" ht="18" x14ac:dyDescent="0.2">
      <c r="A1" s="26" t="s">
        <v>521</v>
      </c>
      <c r="B1" s="27"/>
      <c r="C1" s="28"/>
      <c r="D1" s="555"/>
    </row>
    <row r="2" spans="1:4" x14ac:dyDescent="0.2">
      <c r="A2" s="171"/>
      <c r="B2" s="27"/>
      <c r="C2" s="28"/>
      <c r="D2" s="28"/>
    </row>
    <row r="3" spans="1:4" x14ac:dyDescent="0.2">
      <c r="A3" s="58"/>
      <c r="B3" s="27"/>
      <c r="C3" s="28"/>
      <c r="D3" s="28"/>
    </row>
    <row r="4" spans="1:4" x14ac:dyDescent="0.2">
      <c r="A4" s="29"/>
      <c r="B4" s="172"/>
      <c r="C4" s="29"/>
      <c r="D4" s="29"/>
    </row>
    <row r="5" spans="1:4" x14ac:dyDescent="0.2">
      <c r="A5" s="29"/>
      <c r="B5" s="172"/>
      <c r="C5" s="29"/>
      <c r="D5" s="29"/>
    </row>
    <row r="6" spans="1:4" x14ac:dyDescent="0.2">
      <c r="A6" s="792" t="s">
        <v>461</v>
      </c>
      <c r="B6" s="792"/>
      <c r="C6" s="792"/>
      <c r="D6" s="792"/>
    </row>
    <row r="7" spans="1:4" x14ac:dyDescent="0.2">
      <c r="A7" s="749" t="s">
        <v>462</v>
      </c>
      <c r="B7" s="749"/>
      <c r="C7" s="749"/>
      <c r="D7" s="749"/>
    </row>
    <row r="8" spans="1:4" x14ac:dyDescent="0.2">
      <c r="A8" s="749" t="s">
        <v>622</v>
      </c>
      <c r="B8" s="749"/>
      <c r="C8" s="749"/>
      <c r="D8" s="749"/>
    </row>
    <row r="9" spans="1:4" x14ac:dyDescent="0.2">
      <c r="A9" s="792" t="s">
        <v>758</v>
      </c>
      <c r="B9" s="792"/>
      <c r="C9" s="792"/>
      <c r="D9" s="792"/>
    </row>
    <row r="10" spans="1:4" ht="13.5" thickBot="1" x14ac:dyDescent="0.25">
      <c r="A10" s="29"/>
      <c r="B10" s="172"/>
      <c r="C10" s="29"/>
      <c r="D10" s="29"/>
    </row>
    <row r="11" spans="1:4" ht="13.5" customHeight="1" x14ac:dyDescent="0.2">
      <c r="A11" s="820" t="s">
        <v>196</v>
      </c>
      <c r="B11" s="811" t="s">
        <v>463</v>
      </c>
      <c r="C11" s="817" t="s">
        <v>464</v>
      </c>
      <c r="D11" s="945"/>
    </row>
    <row r="12" spans="1:4" ht="13.5" thickBot="1" x14ac:dyDescent="0.25">
      <c r="A12" s="941"/>
      <c r="B12" s="943"/>
      <c r="C12" s="946"/>
      <c r="D12" s="947"/>
    </row>
    <row r="13" spans="1:4" ht="13.5" customHeight="1" x14ac:dyDescent="0.2">
      <c r="A13" s="941"/>
      <c r="B13" s="943"/>
      <c r="C13" s="948" t="s">
        <v>465</v>
      </c>
      <c r="D13" s="824" t="s">
        <v>466</v>
      </c>
    </row>
    <row r="14" spans="1:4" ht="13.5" thickBot="1" x14ac:dyDescent="0.25">
      <c r="A14" s="942"/>
      <c r="B14" s="944"/>
      <c r="C14" s="949"/>
      <c r="D14" s="950"/>
    </row>
    <row r="15" spans="1:4" x14ac:dyDescent="0.2">
      <c r="A15" s="173"/>
      <c r="B15" s="174"/>
      <c r="C15" s="174"/>
      <c r="D15" s="175"/>
    </row>
    <row r="16" spans="1:4" x14ac:dyDescent="0.2">
      <c r="A16" s="176" t="s">
        <v>550</v>
      </c>
      <c r="B16" s="177"/>
      <c r="C16" s="177">
        <f>SUM(C18:C91)</f>
        <v>20168633911</v>
      </c>
      <c r="D16" s="178">
        <f>SUM(D18:D91)</f>
        <v>19881393579</v>
      </c>
    </row>
    <row r="17" spans="1:4" x14ac:dyDescent="0.2">
      <c r="A17" s="176"/>
      <c r="B17" s="177"/>
      <c r="C17" s="177"/>
      <c r="D17" s="178"/>
    </row>
    <row r="18" spans="1:4" x14ac:dyDescent="0.2">
      <c r="A18" s="179" t="s">
        <v>438</v>
      </c>
      <c r="B18" s="180" t="s">
        <v>201</v>
      </c>
      <c r="C18" s="45">
        <v>313007143</v>
      </c>
      <c r="D18" s="127">
        <v>567700120</v>
      </c>
    </row>
    <row r="19" spans="1:4" ht="11.25" customHeight="1" x14ac:dyDescent="0.2">
      <c r="A19" s="179"/>
      <c r="B19" s="180"/>
      <c r="C19" s="181"/>
      <c r="D19" s="182"/>
    </row>
    <row r="20" spans="1:4" x14ac:dyDescent="0.2">
      <c r="A20" s="179" t="s">
        <v>439</v>
      </c>
      <c r="B20" s="180" t="s">
        <v>562</v>
      </c>
      <c r="C20" s="45">
        <v>2476144727</v>
      </c>
      <c r="D20" s="127">
        <v>821673455</v>
      </c>
    </row>
    <row r="21" spans="1:4" x14ac:dyDescent="0.2">
      <c r="A21" s="179"/>
      <c r="B21" s="180"/>
      <c r="C21" s="181"/>
      <c r="D21" s="182"/>
    </row>
    <row r="22" spans="1:4" x14ac:dyDescent="0.2">
      <c r="A22" s="179" t="s">
        <v>440</v>
      </c>
      <c r="B22" s="180" t="s">
        <v>323</v>
      </c>
      <c r="C22" s="183"/>
      <c r="D22" s="184"/>
    </row>
    <row r="23" spans="1:4" x14ac:dyDescent="0.2">
      <c r="A23" s="179"/>
      <c r="B23" s="180" t="s">
        <v>277</v>
      </c>
      <c r="C23" s="183"/>
      <c r="D23" s="184"/>
    </row>
    <row r="24" spans="1:4" x14ac:dyDescent="0.2">
      <c r="A24" s="179"/>
      <c r="B24" s="180" t="s">
        <v>278</v>
      </c>
      <c r="C24" s="45">
        <v>196884568</v>
      </c>
      <c r="D24" s="127">
        <v>171438245</v>
      </c>
    </row>
    <row r="25" spans="1:4" x14ac:dyDescent="0.2">
      <c r="A25" s="179"/>
      <c r="B25" s="180"/>
      <c r="C25" s="181"/>
      <c r="D25" s="182"/>
    </row>
    <row r="26" spans="1:4" x14ac:dyDescent="0.2">
      <c r="A26" s="179" t="s">
        <v>441</v>
      </c>
      <c r="B26" s="180" t="s">
        <v>11</v>
      </c>
      <c r="C26" s="183"/>
      <c r="D26" s="184"/>
    </row>
    <row r="27" spans="1:4" x14ac:dyDescent="0.2">
      <c r="A27" s="179"/>
      <c r="B27" s="180" t="s">
        <v>12</v>
      </c>
      <c r="C27" s="183"/>
      <c r="D27" s="184"/>
    </row>
    <row r="28" spans="1:4" x14ac:dyDescent="0.2">
      <c r="A28" s="179"/>
      <c r="B28" s="180" t="s">
        <v>279</v>
      </c>
      <c r="C28" s="45">
        <v>1435196623</v>
      </c>
      <c r="D28" s="127">
        <v>1592038018</v>
      </c>
    </row>
    <row r="29" spans="1:4" ht="10.5" customHeight="1" x14ac:dyDescent="0.2">
      <c r="A29" s="179"/>
      <c r="B29" s="180"/>
      <c r="C29" s="181"/>
      <c r="D29" s="182"/>
    </row>
    <row r="30" spans="1:4" x14ac:dyDescent="0.2">
      <c r="A30" s="179" t="s">
        <v>683</v>
      </c>
      <c r="B30" s="180" t="s">
        <v>29</v>
      </c>
      <c r="C30" s="45">
        <v>9328839616</v>
      </c>
      <c r="D30" s="127">
        <v>3366738790</v>
      </c>
    </row>
    <row r="31" spans="1:4" x14ac:dyDescent="0.2">
      <c r="A31" s="179"/>
      <c r="B31" s="180"/>
      <c r="C31" s="181"/>
      <c r="D31" s="182"/>
    </row>
    <row r="32" spans="1:4" x14ac:dyDescent="0.2">
      <c r="A32" s="179" t="s">
        <v>684</v>
      </c>
      <c r="B32" s="180" t="s">
        <v>280</v>
      </c>
      <c r="C32" s="183"/>
      <c r="D32" s="184"/>
    </row>
    <row r="33" spans="1:4" x14ac:dyDescent="0.2">
      <c r="A33" s="179"/>
      <c r="B33" s="180" t="s">
        <v>36</v>
      </c>
      <c r="C33" s="45">
        <v>1737190755</v>
      </c>
      <c r="D33" s="127">
        <v>2577226077</v>
      </c>
    </row>
    <row r="34" spans="1:4" x14ac:dyDescent="0.2">
      <c r="A34" s="179"/>
      <c r="B34" s="180"/>
      <c r="C34" s="181"/>
      <c r="D34" s="182"/>
    </row>
    <row r="35" spans="1:4" x14ac:dyDescent="0.2">
      <c r="A35" s="179" t="s">
        <v>55</v>
      </c>
      <c r="B35" s="180" t="s">
        <v>281</v>
      </c>
      <c r="C35" s="183"/>
      <c r="D35" s="184"/>
    </row>
    <row r="36" spans="1:4" x14ac:dyDescent="0.2">
      <c r="A36" s="179"/>
      <c r="B36" s="180" t="s">
        <v>215</v>
      </c>
      <c r="C36" s="45">
        <v>698694693</v>
      </c>
      <c r="D36" s="127">
        <v>1304411781</v>
      </c>
    </row>
    <row r="37" spans="1:4" x14ac:dyDescent="0.2">
      <c r="A37" s="179"/>
      <c r="B37" s="180"/>
      <c r="C37" s="181"/>
      <c r="D37" s="182"/>
    </row>
    <row r="38" spans="1:4" x14ac:dyDescent="0.2">
      <c r="A38" s="179" t="s">
        <v>216</v>
      </c>
      <c r="B38" s="180" t="s">
        <v>282</v>
      </c>
      <c r="C38" s="183"/>
      <c r="D38" s="184"/>
    </row>
    <row r="39" spans="1:4" x14ac:dyDescent="0.2">
      <c r="A39" s="179"/>
      <c r="B39" s="180" t="s">
        <v>467</v>
      </c>
      <c r="C39" s="183"/>
      <c r="D39" s="184"/>
    </row>
    <row r="40" spans="1:4" x14ac:dyDescent="0.2">
      <c r="A40" s="179"/>
      <c r="B40" s="180" t="s">
        <v>219</v>
      </c>
      <c r="C40" s="183"/>
      <c r="D40" s="184"/>
    </row>
    <row r="41" spans="1:4" x14ac:dyDescent="0.2">
      <c r="A41" s="179"/>
      <c r="B41" s="180" t="s">
        <v>284</v>
      </c>
      <c r="C41" s="45">
        <v>15289076</v>
      </c>
      <c r="D41" s="127">
        <v>72196852</v>
      </c>
    </row>
    <row r="42" spans="1:4" x14ac:dyDescent="0.2">
      <c r="A42" s="179"/>
      <c r="B42" s="180"/>
      <c r="C42" s="181"/>
      <c r="D42" s="182"/>
    </row>
    <row r="43" spans="1:4" x14ac:dyDescent="0.2">
      <c r="A43" s="179" t="s">
        <v>445</v>
      </c>
      <c r="B43" s="180" t="s">
        <v>368</v>
      </c>
      <c r="C43" s="183"/>
      <c r="D43" s="184"/>
    </row>
    <row r="44" spans="1:4" x14ac:dyDescent="0.2">
      <c r="A44" s="179"/>
      <c r="B44" s="180" t="s">
        <v>286</v>
      </c>
      <c r="C44" s="183"/>
      <c r="D44" s="184"/>
    </row>
    <row r="45" spans="1:4" x14ac:dyDescent="0.2">
      <c r="A45" s="179"/>
      <c r="B45" s="180" t="s">
        <v>287</v>
      </c>
      <c r="C45" s="45">
        <v>123747386</v>
      </c>
      <c r="D45" s="127">
        <v>84568109</v>
      </c>
    </row>
    <row r="46" spans="1:4" x14ac:dyDescent="0.2">
      <c r="A46" s="179"/>
      <c r="B46" s="180"/>
      <c r="C46" s="181"/>
      <c r="D46" s="182"/>
    </row>
    <row r="47" spans="1:4" x14ac:dyDescent="0.2">
      <c r="A47" s="179" t="s">
        <v>73</v>
      </c>
      <c r="B47" s="180" t="s">
        <v>288</v>
      </c>
      <c r="C47" s="183"/>
      <c r="D47" s="184"/>
    </row>
    <row r="48" spans="1:4" x14ac:dyDescent="0.2">
      <c r="A48" s="179"/>
      <c r="B48" s="180" t="s">
        <v>373</v>
      </c>
      <c r="C48" s="183"/>
      <c r="D48" s="184"/>
    </row>
    <row r="49" spans="1:4" x14ac:dyDescent="0.2">
      <c r="A49" s="179"/>
      <c r="B49" s="180" t="s">
        <v>226</v>
      </c>
      <c r="C49" s="45">
        <v>773100715</v>
      </c>
      <c r="D49" s="127">
        <v>839632780</v>
      </c>
    </row>
    <row r="50" spans="1:4" ht="9.75" customHeight="1" x14ac:dyDescent="0.2">
      <c r="A50" s="179"/>
      <c r="B50" s="180"/>
      <c r="C50" s="181"/>
      <c r="D50" s="182"/>
    </row>
    <row r="51" spans="1:4" x14ac:dyDescent="0.2">
      <c r="A51" s="179" t="s">
        <v>79</v>
      </c>
      <c r="B51" s="180" t="s">
        <v>228</v>
      </c>
      <c r="C51" s="45">
        <v>410882470</v>
      </c>
      <c r="D51" s="127">
        <v>1336991575</v>
      </c>
    </row>
    <row r="52" spans="1:4" x14ac:dyDescent="0.2">
      <c r="A52" s="179"/>
      <c r="B52" s="180"/>
      <c r="C52" s="181"/>
      <c r="D52" s="182"/>
    </row>
    <row r="53" spans="1:4" x14ac:dyDescent="0.2">
      <c r="A53" s="650" t="s">
        <v>685</v>
      </c>
      <c r="B53" s="621" t="s">
        <v>230</v>
      </c>
      <c r="C53" s="651"/>
      <c r="D53" s="652"/>
    </row>
    <row r="54" spans="1:4" x14ac:dyDescent="0.2">
      <c r="A54" s="650"/>
      <c r="B54" s="621" t="s">
        <v>388</v>
      </c>
      <c r="C54" s="651"/>
      <c r="D54" s="652"/>
    </row>
    <row r="55" spans="1:4" x14ac:dyDescent="0.2">
      <c r="A55" s="650"/>
      <c r="B55" s="621" t="s">
        <v>232</v>
      </c>
      <c r="C55" s="651"/>
      <c r="D55" s="652"/>
    </row>
    <row r="56" spans="1:4" x14ac:dyDescent="0.2">
      <c r="A56" s="653"/>
      <c r="B56" s="260" t="s">
        <v>389</v>
      </c>
      <c r="C56" s="129">
        <v>26132621</v>
      </c>
      <c r="D56" s="215">
        <v>184146996</v>
      </c>
    </row>
    <row r="57" spans="1:4" x14ac:dyDescent="0.2">
      <c r="A57" s="550"/>
      <c r="B57" s="271"/>
      <c r="C57" s="291"/>
      <c r="D57" s="551"/>
    </row>
    <row r="58" spans="1:4" x14ac:dyDescent="0.2">
      <c r="A58" s="550"/>
      <c r="B58" s="271"/>
      <c r="C58" s="291"/>
      <c r="D58" s="551"/>
    </row>
    <row r="59" spans="1:4" x14ac:dyDescent="0.2">
      <c r="A59" s="550"/>
      <c r="B59" s="271"/>
      <c r="C59" s="291"/>
      <c r="D59" s="551"/>
    </row>
    <row r="60" spans="1:4" x14ac:dyDescent="0.2">
      <c r="A60" s="290" t="s">
        <v>621</v>
      </c>
      <c r="B60" s="271" t="s">
        <v>289</v>
      </c>
      <c r="C60" s="18"/>
      <c r="D60" s="19"/>
    </row>
    <row r="61" spans="1:4" x14ac:dyDescent="0.2">
      <c r="A61" s="179"/>
      <c r="B61" s="180" t="s">
        <v>236</v>
      </c>
      <c r="C61" s="183"/>
      <c r="D61" s="184"/>
    </row>
    <row r="62" spans="1:4" x14ac:dyDescent="0.2">
      <c r="A62" s="179"/>
      <c r="B62" s="180" t="s">
        <v>237</v>
      </c>
      <c r="C62" s="45">
        <v>369278645</v>
      </c>
      <c r="D62" s="127">
        <v>221009399</v>
      </c>
    </row>
    <row r="63" spans="1:4" x14ac:dyDescent="0.2">
      <c r="A63" s="179"/>
      <c r="B63" s="180"/>
      <c r="C63" s="181"/>
      <c r="D63" s="182"/>
    </row>
    <row r="64" spans="1:4" x14ac:dyDescent="0.2">
      <c r="A64" s="179" t="s">
        <v>686</v>
      </c>
      <c r="B64" s="180" t="s">
        <v>239</v>
      </c>
      <c r="C64" s="183"/>
      <c r="D64" s="184"/>
    </row>
    <row r="65" spans="1:4" x14ac:dyDescent="0.2">
      <c r="A65" s="179"/>
      <c r="B65" s="180" t="s">
        <v>240</v>
      </c>
      <c r="C65" s="183"/>
      <c r="D65" s="184"/>
    </row>
    <row r="66" spans="1:4" x14ac:dyDescent="0.2">
      <c r="A66" s="179"/>
      <c r="B66" s="180" t="s">
        <v>290</v>
      </c>
      <c r="C66" s="183"/>
      <c r="D66" s="184"/>
    </row>
    <row r="67" spans="1:4" x14ac:dyDescent="0.2">
      <c r="A67" s="179"/>
      <c r="B67" s="180" t="s">
        <v>394</v>
      </c>
      <c r="C67" s="45">
        <v>3329809</v>
      </c>
      <c r="D67" s="127">
        <v>34040211</v>
      </c>
    </row>
    <row r="68" spans="1:4" x14ac:dyDescent="0.2">
      <c r="A68" s="179"/>
      <c r="B68" s="180"/>
      <c r="C68" s="185"/>
      <c r="D68" s="182"/>
    </row>
    <row r="69" spans="1:4" x14ac:dyDescent="0.2">
      <c r="A69" s="179"/>
      <c r="B69" s="180"/>
      <c r="C69" s="181"/>
      <c r="D69" s="182"/>
    </row>
    <row r="70" spans="1:4" x14ac:dyDescent="0.2">
      <c r="A70" s="179" t="s">
        <v>687</v>
      </c>
      <c r="B70" s="180" t="s">
        <v>291</v>
      </c>
      <c r="C70" s="45">
        <v>1364259623</v>
      </c>
      <c r="D70" s="127">
        <v>1395124101</v>
      </c>
    </row>
    <row r="71" spans="1:4" x14ac:dyDescent="0.2">
      <c r="A71" s="179"/>
      <c r="B71" s="180"/>
      <c r="C71" s="181"/>
      <c r="D71" s="182"/>
    </row>
    <row r="72" spans="1:4" x14ac:dyDescent="0.2">
      <c r="A72" s="179"/>
      <c r="B72" s="180"/>
      <c r="C72" s="181"/>
      <c r="D72" s="182"/>
    </row>
    <row r="73" spans="1:4" x14ac:dyDescent="0.2">
      <c r="A73" s="179" t="s">
        <v>688</v>
      </c>
      <c r="B73" s="180" t="s">
        <v>292</v>
      </c>
      <c r="C73" s="183"/>
      <c r="D73" s="184"/>
    </row>
    <row r="74" spans="1:4" x14ac:dyDescent="0.2">
      <c r="A74" s="179"/>
      <c r="B74" s="180" t="s">
        <v>408</v>
      </c>
      <c r="C74" s="183"/>
      <c r="D74" s="184"/>
    </row>
    <row r="75" spans="1:4" x14ac:dyDescent="0.2">
      <c r="A75" s="179"/>
      <c r="B75" s="180" t="s">
        <v>247</v>
      </c>
      <c r="C75" s="183"/>
      <c r="D75" s="184"/>
    </row>
    <row r="76" spans="1:4" x14ac:dyDescent="0.2">
      <c r="A76" s="179"/>
      <c r="B76" s="180" t="s">
        <v>598</v>
      </c>
      <c r="C76" s="183"/>
      <c r="D76" s="184"/>
    </row>
    <row r="77" spans="1:4" x14ac:dyDescent="0.2">
      <c r="A77" s="179"/>
      <c r="B77" s="180" t="s">
        <v>295</v>
      </c>
      <c r="C77" s="45">
        <v>265721279</v>
      </c>
      <c r="D77" s="127">
        <v>3141087679</v>
      </c>
    </row>
    <row r="78" spans="1:4" x14ac:dyDescent="0.2">
      <c r="A78" s="179"/>
      <c r="B78" s="180"/>
      <c r="C78" s="181"/>
      <c r="D78" s="182"/>
    </row>
    <row r="79" spans="1:4" x14ac:dyDescent="0.2">
      <c r="A79" s="179" t="s">
        <v>249</v>
      </c>
      <c r="B79" s="180" t="s">
        <v>250</v>
      </c>
      <c r="C79" s="45">
        <v>524494476</v>
      </c>
      <c r="D79" s="127">
        <v>1493220498</v>
      </c>
    </row>
    <row r="80" spans="1:4" x14ac:dyDescent="0.2">
      <c r="A80" s="179"/>
      <c r="B80" s="180"/>
      <c r="C80" s="181"/>
      <c r="D80" s="182"/>
    </row>
    <row r="81" spans="1:4" x14ac:dyDescent="0.2">
      <c r="A81" s="179" t="s">
        <v>689</v>
      </c>
      <c r="B81" s="180" t="s">
        <v>252</v>
      </c>
      <c r="C81" s="183"/>
      <c r="D81" s="184"/>
    </row>
    <row r="82" spans="1:4" x14ac:dyDescent="0.2">
      <c r="A82" s="179"/>
      <c r="B82" s="180" t="s">
        <v>296</v>
      </c>
      <c r="C82" s="183"/>
      <c r="D82" s="184"/>
    </row>
    <row r="83" spans="1:4" x14ac:dyDescent="0.2">
      <c r="A83" s="179"/>
      <c r="B83" s="180" t="s">
        <v>423</v>
      </c>
      <c r="C83" s="183"/>
      <c r="D83" s="184"/>
    </row>
    <row r="84" spans="1:4" x14ac:dyDescent="0.2">
      <c r="A84" s="179"/>
      <c r="B84" s="180" t="s">
        <v>255</v>
      </c>
      <c r="C84" s="183"/>
      <c r="D84" s="184"/>
    </row>
    <row r="85" spans="1:4" x14ac:dyDescent="0.2">
      <c r="A85" s="179"/>
      <c r="B85" s="180" t="s">
        <v>468</v>
      </c>
      <c r="C85" s="45">
        <v>11848490</v>
      </c>
      <c r="D85" s="127">
        <v>262359776</v>
      </c>
    </row>
    <row r="86" spans="1:4" x14ac:dyDescent="0.2">
      <c r="A86" s="179"/>
      <c r="B86" s="180"/>
      <c r="C86" s="181"/>
      <c r="D86" s="182"/>
    </row>
    <row r="87" spans="1:4" x14ac:dyDescent="0.2">
      <c r="A87" s="179" t="s">
        <v>690</v>
      </c>
      <c r="B87" s="180" t="s">
        <v>469</v>
      </c>
      <c r="C87" s="45">
        <v>581256</v>
      </c>
      <c r="D87" s="127">
        <v>23388508</v>
      </c>
    </row>
    <row r="88" spans="1:4" x14ac:dyDescent="0.2">
      <c r="A88" s="179" t="s">
        <v>572</v>
      </c>
      <c r="B88" s="186" t="s">
        <v>169</v>
      </c>
      <c r="C88" s="45">
        <v>93964248</v>
      </c>
      <c r="D88" s="127">
        <v>391819356</v>
      </c>
    </row>
    <row r="89" spans="1:4" x14ac:dyDescent="0.2">
      <c r="A89" s="179"/>
      <c r="B89" s="180"/>
      <c r="C89" s="181"/>
      <c r="D89" s="182"/>
    </row>
    <row r="90" spans="1:4" x14ac:dyDescent="0.2">
      <c r="A90" s="179" t="s">
        <v>573</v>
      </c>
      <c r="B90" s="180" t="s">
        <v>176</v>
      </c>
      <c r="C90" s="181"/>
      <c r="D90" s="182"/>
    </row>
    <row r="91" spans="1:4" ht="13.5" thickBot="1" x14ac:dyDescent="0.25">
      <c r="A91" s="187"/>
      <c r="B91" s="188" t="s">
        <v>298</v>
      </c>
      <c r="C91" s="51">
        <v>45692</v>
      </c>
      <c r="D91" s="139">
        <v>581253</v>
      </c>
    </row>
    <row r="92" spans="1:4" x14ac:dyDescent="0.2">
      <c r="A92" s="107" t="s">
        <v>616</v>
      </c>
    </row>
  </sheetData>
  <mergeCells count="9">
    <mergeCell ref="A6:D6"/>
    <mergeCell ref="A7:D7"/>
    <mergeCell ref="A8:D8"/>
    <mergeCell ref="A9:D9"/>
    <mergeCell ref="A11:A14"/>
    <mergeCell ref="B11:B14"/>
    <mergeCell ref="C11:D12"/>
    <mergeCell ref="C13:C14"/>
    <mergeCell ref="D13:D14"/>
  </mergeCells>
  <phoneticPr fontId="3" type="noConversion"/>
  <pageMargins left="1.1811023622047245" right="0.70866141732283472" top="1.1811023622047245" bottom="1.1811023622047245" header="0.39370078740157483" footer="0"/>
  <pageSetup paperSize="153" scale="90" firstPageNumber="313" orientation="portrait" useFirstPageNumber="1" r:id="rId1"/>
  <headerFooter alignWithMargins="0">
    <oddHeader>&amp;L                          &amp;G&amp;R&amp;P</oddHead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D285"/>
  <sheetViews>
    <sheetView showGridLines="0" workbookViewId="0"/>
  </sheetViews>
  <sheetFormatPr baseColWidth="10" defaultColWidth="12.5703125" defaultRowHeight="12.75" x14ac:dyDescent="0.2"/>
  <cols>
    <col min="1" max="1" width="12.85546875" style="2" customWidth="1"/>
    <col min="2" max="2" width="52.140625" style="2" customWidth="1"/>
    <col min="3" max="4" width="12.42578125" style="2" customWidth="1"/>
    <col min="5" max="5" width="0" style="1" hidden="1" customWidth="1"/>
    <col min="6" max="16384" width="12.5703125" style="1"/>
  </cols>
  <sheetData>
    <row r="1" spans="1:4" ht="18" x14ac:dyDescent="0.2">
      <c r="A1" s="26" t="s">
        <v>521</v>
      </c>
      <c r="B1" s="27"/>
      <c r="C1" s="28"/>
      <c r="D1" s="555"/>
    </row>
    <row r="2" spans="1:4" x14ac:dyDescent="0.2">
      <c r="A2" s="171"/>
      <c r="B2" s="27"/>
      <c r="C2" s="28"/>
      <c r="D2" s="28"/>
    </row>
    <row r="3" spans="1:4" x14ac:dyDescent="0.2">
      <c r="A3" s="58"/>
      <c r="B3" s="27"/>
      <c r="C3" s="28"/>
      <c r="D3" s="28"/>
    </row>
    <row r="4" spans="1:4" x14ac:dyDescent="0.2">
      <c r="A4" s="29"/>
      <c r="B4" s="172"/>
      <c r="C4" s="29"/>
      <c r="D4" s="29"/>
    </row>
    <row r="5" spans="1:4" x14ac:dyDescent="0.2">
      <c r="A5" s="29"/>
      <c r="B5" s="172"/>
      <c r="C5" s="29"/>
      <c r="D5" s="29"/>
    </row>
    <row r="6" spans="1:4" x14ac:dyDescent="0.2">
      <c r="A6" s="792" t="s">
        <v>470</v>
      </c>
      <c r="B6" s="792"/>
      <c r="C6" s="792"/>
      <c r="D6" s="792"/>
    </row>
    <row r="7" spans="1:4" x14ac:dyDescent="0.2">
      <c r="A7" s="951" t="s">
        <v>471</v>
      </c>
      <c r="B7" s="951"/>
      <c r="C7" s="951"/>
      <c r="D7" s="951"/>
    </row>
    <row r="8" spans="1:4" x14ac:dyDescent="0.2">
      <c r="A8" s="951" t="s">
        <v>600</v>
      </c>
      <c r="B8" s="951"/>
      <c r="C8" s="951"/>
      <c r="D8" s="951"/>
    </row>
    <row r="9" spans="1:4" x14ac:dyDescent="0.2">
      <c r="A9" s="792" t="s">
        <v>757</v>
      </c>
      <c r="B9" s="792"/>
      <c r="C9" s="792"/>
      <c r="D9" s="792"/>
    </row>
    <row r="10" spans="1:4" x14ac:dyDescent="0.2">
      <c r="A10" s="189"/>
      <c r="B10" s="189"/>
      <c r="C10" s="425"/>
      <c r="D10" s="425"/>
    </row>
    <row r="11" spans="1:4" ht="13.5" thickBot="1" x14ac:dyDescent="0.25">
      <c r="A11" s="29"/>
      <c r="B11" s="29"/>
      <c r="C11" s="29"/>
      <c r="D11" s="29"/>
    </row>
    <row r="12" spans="1:4" ht="13.5" customHeight="1" x14ac:dyDescent="0.2">
      <c r="A12" s="855" t="s">
        <v>301</v>
      </c>
      <c r="B12" s="858" t="s">
        <v>548</v>
      </c>
      <c r="C12" s="817" t="s">
        <v>1009</v>
      </c>
      <c r="D12" s="945" t="s">
        <v>472</v>
      </c>
    </row>
    <row r="13" spans="1:4" ht="13.5" thickBot="1" x14ac:dyDescent="0.25">
      <c r="A13" s="948"/>
      <c r="B13" s="838"/>
      <c r="C13" s="946"/>
      <c r="D13" s="947"/>
    </row>
    <row r="14" spans="1:4" ht="13.5" customHeight="1" x14ac:dyDescent="0.2">
      <c r="A14" s="948"/>
      <c r="B14" s="838"/>
      <c r="C14" s="954" t="s">
        <v>1007</v>
      </c>
      <c r="D14" s="954" t="s">
        <v>1008</v>
      </c>
    </row>
    <row r="15" spans="1:4" ht="13.5" thickBot="1" x14ac:dyDescent="0.25">
      <c r="A15" s="952"/>
      <c r="B15" s="953"/>
      <c r="C15" s="831"/>
      <c r="D15" s="831"/>
    </row>
    <row r="16" spans="1:4" x14ac:dyDescent="0.2">
      <c r="A16" s="190"/>
      <c r="B16" s="357"/>
      <c r="C16" s="367"/>
      <c r="D16" s="367"/>
    </row>
    <row r="17" spans="1:4" x14ac:dyDescent="0.2">
      <c r="A17" s="192" t="s">
        <v>550</v>
      </c>
      <c r="B17" s="357"/>
      <c r="C17" s="354">
        <f>SUM(C19,C31,C52,C58,C82,C90,C120,C128,C138,C146,C156,C188,C200,C211,C216,C237,C246,C260,C268,C272,C283)</f>
        <v>20168633911</v>
      </c>
      <c r="D17" s="428">
        <f>SUM(D19,D31,D52,D58,D82,D90,D120,D128,D138,D146,D156,D188,D200,D211,D216,D237,D246,D260,D268,D272,D283)</f>
        <v>19881393579</v>
      </c>
    </row>
    <row r="18" spans="1:4" x14ac:dyDescent="0.2">
      <c r="A18" s="193"/>
      <c r="B18" s="358"/>
      <c r="C18" s="354"/>
      <c r="D18" s="428"/>
    </row>
    <row r="19" spans="1:4" x14ac:dyDescent="0.2">
      <c r="A19" s="195" t="s">
        <v>691</v>
      </c>
      <c r="B19" s="210" t="s">
        <v>201</v>
      </c>
      <c r="C19" s="354">
        <f>SUM(C20:C29)</f>
        <v>313007143</v>
      </c>
      <c r="D19" s="428">
        <f>SUM(D20:D29)</f>
        <v>567700120</v>
      </c>
    </row>
    <row r="20" spans="1:4" x14ac:dyDescent="0.2">
      <c r="A20" s="193"/>
      <c r="B20" s="201"/>
      <c r="C20" s="352"/>
      <c r="D20" s="429"/>
    </row>
    <row r="21" spans="1:4" x14ac:dyDescent="0.2">
      <c r="A21" s="193" t="s">
        <v>692</v>
      </c>
      <c r="B21" s="201" t="s">
        <v>554</v>
      </c>
      <c r="C21" s="89">
        <v>788768</v>
      </c>
      <c r="D21" s="430">
        <v>19134793</v>
      </c>
    </row>
    <row r="22" spans="1:4" x14ac:dyDescent="0.2">
      <c r="A22" s="193" t="s">
        <v>693</v>
      </c>
      <c r="B22" s="201" t="s">
        <v>556</v>
      </c>
      <c r="C22" s="89">
        <v>170263317</v>
      </c>
      <c r="D22" s="430">
        <v>255590700</v>
      </c>
    </row>
    <row r="23" spans="1:4" x14ac:dyDescent="0.2">
      <c r="A23" s="193" t="s">
        <v>694</v>
      </c>
      <c r="B23" s="563" t="s">
        <v>307</v>
      </c>
      <c r="C23" s="91">
        <v>24156689</v>
      </c>
      <c r="D23" s="431">
        <v>66336186</v>
      </c>
    </row>
    <row r="24" spans="1:4" x14ac:dyDescent="0.2">
      <c r="A24" s="193"/>
      <c r="B24" s="201"/>
      <c r="C24" s="352"/>
      <c r="D24" s="429"/>
    </row>
    <row r="25" spans="1:4" x14ac:dyDescent="0.2">
      <c r="A25" s="193" t="s">
        <v>695</v>
      </c>
      <c r="B25" s="960" t="s">
        <v>623</v>
      </c>
      <c r="C25" s="352"/>
      <c r="D25" s="429"/>
    </row>
    <row r="26" spans="1:4" x14ac:dyDescent="0.2">
      <c r="A26" s="193"/>
      <c r="B26" s="960"/>
      <c r="C26" s="352"/>
      <c r="D26" s="429"/>
    </row>
    <row r="27" spans="1:4" x14ac:dyDescent="0.2">
      <c r="A27" s="193"/>
      <c r="B27" s="961"/>
      <c r="C27" s="89">
        <v>117221415</v>
      </c>
      <c r="D27" s="430">
        <v>222615070</v>
      </c>
    </row>
    <row r="28" spans="1:4" x14ac:dyDescent="0.2">
      <c r="A28" s="193" t="s">
        <v>696</v>
      </c>
      <c r="B28" s="201" t="s">
        <v>311</v>
      </c>
      <c r="C28" s="352"/>
      <c r="D28" s="429"/>
    </row>
    <row r="29" spans="1:4" x14ac:dyDescent="0.2">
      <c r="A29" s="193"/>
      <c r="B29" s="201" t="s">
        <v>560</v>
      </c>
      <c r="C29" s="89">
        <v>576954</v>
      </c>
      <c r="D29" s="430">
        <v>4023371</v>
      </c>
    </row>
    <row r="30" spans="1:4" x14ac:dyDescent="0.2">
      <c r="A30" s="193"/>
      <c r="B30" s="201"/>
      <c r="C30" s="353"/>
      <c r="D30" s="428"/>
    </row>
    <row r="31" spans="1:4" x14ac:dyDescent="0.2">
      <c r="A31" s="192" t="s">
        <v>439</v>
      </c>
      <c r="B31" s="210" t="s">
        <v>562</v>
      </c>
      <c r="C31" s="354">
        <f>SUM(C32:C48)</f>
        <v>2476144727</v>
      </c>
      <c r="D31" s="428">
        <f>SUM(D32:D48)</f>
        <v>821673455</v>
      </c>
    </row>
    <row r="32" spans="1:4" x14ac:dyDescent="0.2">
      <c r="A32" s="193"/>
      <c r="B32" s="201"/>
      <c r="C32" s="352"/>
      <c r="D32" s="429"/>
    </row>
    <row r="33" spans="1:4" ht="12.75" customHeight="1" x14ac:dyDescent="0.2">
      <c r="A33" s="193" t="s">
        <v>697</v>
      </c>
      <c r="B33" s="201" t="s">
        <v>564</v>
      </c>
      <c r="C33" s="89">
        <v>1517697</v>
      </c>
      <c r="D33" s="430">
        <v>6522573</v>
      </c>
    </row>
    <row r="34" spans="1:4" x14ac:dyDescent="0.2">
      <c r="A34" s="193" t="s">
        <v>698</v>
      </c>
      <c r="B34" s="201" t="s">
        <v>314</v>
      </c>
      <c r="C34" s="89">
        <v>31127787</v>
      </c>
      <c r="D34" s="430">
        <v>33503498</v>
      </c>
    </row>
    <row r="35" spans="1:4" x14ac:dyDescent="0.2">
      <c r="A35" s="193" t="s">
        <v>699</v>
      </c>
      <c r="B35" s="966" t="s">
        <v>316</v>
      </c>
      <c r="C35" s="352"/>
      <c r="D35" s="429"/>
    </row>
    <row r="36" spans="1:4" x14ac:dyDescent="0.2">
      <c r="A36" s="193"/>
      <c r="B36" s="966"/>
      <c r="C36" s="89">
        <v>104218756</v>
      </c>
      <c r="D36" s="430">
        <v>81081745</v>
      </c>
    </row>
    <row r="37" spans="1:4" ht="12.75" customHeight="1" x14ac:dyDescent="0.2">
      <c r="A37" s="193" t="s">
        <v>700</v>
      </c>
      <c r="B37" s="201" t="s">
        <v>318</v>
      </c>
      <c r="C37" s="89">
        <v>4485032</v>
      </c>
      <c r="D37" s="430">
        <v>25722394</v>
      </c>
    </row>
    <row r="38" spans="1:4" x14ac:dyDescent="0.2">
      <c r="A38" s="193" t="s">
        <v>1</v>
      </c>
      <c r="B38" s="201" t="s">
        <v>2</v>
      </c>
      <c r="C38" s="89">
        <v>2091529925</v>
      </c>
      <c r="D38" s="430">
        <v>491474253</v>
      </c>
    </row>
    <row r="39" spans="1:4" x14ac:dyDescent="0.2">
      <c r="A39" s="193" t="s">
        <v>3</v>
      </c>
      <c r="B39" s="960" t="s">
        <v>319</v>
      </c>
      <c r="C39" s="89">
        <v>183457988</v>
      </c>
      <c r="D39" s="430">
        <v>92417833</v>
      </c>
    </row>
    <row r="40" spans="1:4" ht="12.75" customHeight="1" x14ac:dyDescent="0.2">
      <c r="A40" s="193"/>
      <c r="B40" s="960"/>
      <c r="C40" s="89"/>
      <c r="D40" s="430"/>
    </row>
    <row r="41" spans="1:4" x14ac:dyDescent="0.2">
      <c r="A41" s="193"/>
      <c r="B41" s="201"/>
      <c r="C41" s="352"/>
      <c r="D41" s="429"/>
    </row>
    <row r="42" spans="1:4" x14ac:dyDescent="0.2">
      <c r="A42" s="193" t="s">
        <v>4</v>
      </c>
      <c r="B42" s="960" t="s">
        <v>320</v>
      </c>
      <c r="C42" s="352"/>
      <c r="D42" s="429"/>
    </row>
    <row r="43" spans="1:4" x14ac:dyDescent="0.2">
      <c r="A43" s="193"/>
      <c r="B43" s="960"/>
      <c r="C43" s="89">
        <v>57932384</v>
      </c>
      <c r="D43" s="430">
        <v>81658304</v>
      </c>
    </row>
    <row r="44" spans="1:4" x14ac:dyDescent="0.2">
      <c r="A44" s="193"/>
      <c r="B44" s="201"/>
      <c r="C44" s="352"/>
      <c r="D44" s="429"/>
    </row>
    <row r="45" spans="1:4" ht="12.75" customHeight="1" x14ac:dyDescent="0.2">
      <c r="A45" s="193" t="s">
        <v>5</v>
      </c>
      <c r="B45" s="201" t="s">
        <v>321</v>
      </c>
      <c r="C45" s="89">
        <v>1596091</v>
      </c>
      <c r="D45" s="430">
        <v>9130970</v>
      </c>
    </row>
    <row r="46" spans="1:4" x14ac:dyDescent="0.2">
      <c r="A46" s="193"/>
      <c r="B46" s="201"/>
      <c r="C46" s="352"/>
      <c r="D46" s="429"/>
    </row>
    <row r="47" spans="1:4" x14ac:dyDescent="0.2">
      <c r="A47" s="193" t="s">
        <v>6</v>
      </c>
      <c r="B47" s="960" t="s">
        <v>322</v>
      </c>
      <c r="C47" s="354"/>
      <c r="D47" s="428"/>
    </row>
    <row r="48" spans="1:4" x14ac:dyDescent="0.2">
      <c r="A48" s="193"/>
      <c r="B48" s="960"/>
      <c r="C48" s="89">
        <v>279067</v>
      </c>
      <c r="D48" s="430">
        <v>161885</v>
      </c>
    </row>
    <row r="49" spans="1:4" x14ac:dyDescent="0.2">
      <c r="A49" s="193"/>
      <c r="B49" s="201"/>
      <c r="C49" s="354"/>
      <c r="D49" s="428"/>
    </row>
    <row r="50" spans="1:4" x14ac:dyDescent="0.2">
      <c r="A50" s="192" t="s">
        <v>440</v>
      </c>
      <c r="B50" s="210" t="s">
        <v>323</v>
      </c>
      <c r="C50" s="352"/>
      <c r="D50" s="429"/>
    </row>
    <row r="51" spans="1:4" x14ac:dyDescent="0.2">
      <c r="A51" s="192"/>
      <c r="B51" s="210" t="s">
        <v>277</v>
      </c>
      <c r="C51" s="354"/>
      <c r="D51" s="428"/>
    </row>
    <row r="52" spans="1:4" ht="22.5" customHeight="1" x14ac:dyDescent="0.2">
      <c r="A52" s="192"/>
      <c r="B52" s="210" t="s">
        <v>278</v>
      </c>
      <c r="C52" s="354">
        <f>SUM(C54)</f>
        <v>196884568</v>
      </c>
      <c r="D52" s="428">
        <f>SUM(D54)</f>
        <v>171438245</v>
      </c>
    </row>
    <row r="53" spans="1:4" x14ac:dyDescent="0.2">
      <c r="A53" s="193" t="s">
        <v>324</v>
      </c>
      <c r="B53" s="967" t="s">
        <v>325</v>
      </c>
      <c r="C53" s="429"/>
      <c r="D53" s="429"/>
    </row>
    <row r="54" spans="1:4" x14ac:dyDescent="0.2">
      <c r="A54" s="202"/>
      <c r="B54" s="968"/>
      <c r="C54" s="629">
        <v>196884568</v>
      </c>
      <c r="D54" s="629">
        <v>171438245</v>
      </c>
    </row>
    <row r="55" spans="1:4" x14ac:dyDescent="0.2">
      <c r="A55" s="626"/>
      <c r="B55" s="654"/>
      <c r="C55" s="354"/>
      <c r="D55" s="428"/>
    </row>
    <row r="56" spans="1:4" x14ac:dyDescent="0.2">
      <c r="A56" s="192" t="s">
        <v>441</v>
      </c>
      <c r="B56" s="210" t="s">
        <v>11</v>
      </c>
      <c r="C56" s="352"/>
      <c r="D56" s="429"/>
    </row>
    <row r="57" spans="1:4" x14ac:dyDescent="0.2">
      <c r="A57" s="204"/>
      <c r="B57" s="205" t="s">
        <v>12</v>
      </c>
      <c r="C57" s="352"/>
      <c r="D57" s="429"/>
    </row>
    <row r="58" spans="1:4" x14ac:dyDescent="0.2">
      <c r="A58" s="204"/>
      <c r="B58" s="205" t="s">
        <v>279</v>
      </c>
      <c r="C58" s="354">
        <f>SUM(C59:C81)</f>
        <v>1435196623</v>
      </c>
      <c r="D58" s="428">
        <f>SUM(D59:D81)</f>
        <v>1592038018</v>
      </c>
    </row>
    <row r="59" spans="1:4" ht="12.75" customHeight="1" x14ac:dyDescent="0.2">
      <c r="A59" s="193"/>
      <c r="B59" s="201"/>
      <c r="C59" s="352"/>
      <c r="D59" s="429"/>
    </row>
    <row r="60" spans="1:4" x14ac:dyDescent="0.2">
      <c r="A60" s="193" t="s">
        <v>326</v>
      </c>
      <c r="B60" s="960" t="s">
        <v>327</v>
      </c>
      <c r="C60" s="352"/>
      <c r="D60" s="429"/>
    </row>
    <row r="61" spans="1:4" ht="12.75" customHeight="1" x14ac:dyDescent="0.2">
      <c r="A61" s="193"/>
      <c r="B61" s="960"/>
      <c r="C61" s="89">
        <v>20796576</v>
      </c>
      <c r="D61" s="430">
        <v>71620068</v>
      </c>
    </row>
    <row r="62" spans="1:4" x14ac:dyDescent="0.2">
      <c r="A62" s="193"/>
      <c r="B62" s="201"/>
      <c r="C62" s="352"/>
      <c r="D62" s="429"/>
    </row>
    <row r="63" spans="1:4" x14ac:dyDescent="0.2">
      <c r="A63" s="193" t="s">
        <v>701</v>
      </c>
      <c r="B63" s="201" t="s">
        <v>16</v>
      </c>
      <c r="C63" s="89">
        <v>62893736</v>
      </c>
      <c r="D63" s="430">
        <v>77768268</v>
      </c>
    </row>
    <row r="64" spans="1:4" ht="12.75" customHeight="1" x14ac:dyDescent="0.2">
      <c r="A64" s="193"/>
      <c r="B64" s="201"/>
      <c r="C64" s="91"/>
      <c r="D64" s="431"/>
    </row>
    <row r="65" spans="1:4" x14ac:dyDescent="0.2">
      <c r="A65" s="193" t="s">
        <v>702</v>
      </c>
      <c r="B65" s="201" t="s">
        <v>18</v>
      </c>
      <c r="C65" s="89">
        <v>14115339</v>
      </c>
      <c r="D65" s="430">
        <v>43250312</v>
      </c>
    </row>
    <row r="66" spans="1:4" x14ac:dyDescent="0.2">
      <c r="A66" s="193"/>
      <c r="B66" s="201"/>
      <c r="C66" s="91"/>
      <c r="D66" s="431"/>
    </row>
    <row r="67" spans="1:4" x14ac:dyDescent="0.2">
      <c r="A67" s="193" t="s">
        <v>703</v>
      </c>
      <c r="B67" s="960" t="s">
        <v>331</v>
      </c>
      <c r="C67" s="352"/>
      <c r="D67" s="429"/>
    </row>
    <row r="68" spans="1:4" x14ac:dyDescent="0.2">
      <c r="A68" s="193"/>
      <c r="B68" s="960"/>
      <c r="C68" s="89">
        <v>152385280</v>
      </c>
      <c r="D68" s="430">
        <v>280198028</v>
      </c>
    </row>
    <row r="69" spans="1:4" x14ac:dyDescent="0.2">
      <c r="A69" s="193"/>
      <c r="B69" s="201"/>
      <c r="C69" s="352"/>
      <c r="D69" s="429"/>
    </row>
    <row r="70" spans="1:4" x14ac:dyDescent="0.2">
      <c r="A70" s="193" t="s">
        <v>704</v>
      </c>
      <c r="B70" s="960" t="s">
        <v>333</v>
      </c>
      <c r="C70" s="352"/>
      <c r="D70" s="429"/>
    </row>
    <row r="71" spans="1:4" x14ac:dyDescent="0.2">
      <c r="A71" s="193"/>
      <c r="B71" s="960"/>
      <c r="C71" s="89">
        <v>114165367</v>
      </c>
      <c r="D71" s="430">
        <v>144904577</v>
      </c>
    </row>
    <row r="72" spans="1:4" ht="12.75" customHeight="1" x14ac:dyDescent="0.2">
      <c r="A72" s="193"/>
      <c r="B72" s="201"/>
      <c r="C72" s="352"/>
      <c r="D72" s="429"/>
    </row>
    <row r="73" spans="1:4" x14ac:dyDescent="0.2">
      <c r="A73" s="193" t="s">
        <v>705</v>
      </c>
      <c r="B73" s="201" t="s">
        <v>22</v>
      </c>
      <c r="C73" s="89">
        <v>94759043</v>
      </c>
      <c r="D73" s="430">
        <v>415572421</v>
      </c>
    </row>
    <row r="74" spans="1:4" x14ac:dyDescent="0.2">
      <c r="A74" s="193"/>
      <c r="B74" s="201"/>
      <c r="C74" s="91"/>
      <c r="D74" s="431"/>
    </row>
    <row r="75" spans="1:4" x14ac:dyDescent="0.2">
      <c r="A75" s="193" t="s">
        <v>706</v>
      </c>
      <c r="B75" s="201" t="s">
        <v>24</v>
      </c>
      <c r="C75" s="89">
        <v>314439742</v>
      </c>
      <c r="D75" s="430">
        <v>243434991</v>
      </c>
    </row>
    <row r="76" spans="1:4" x14ac:dyDescent="0.2">
      <c r="A76" s="193"/>
      <c r="B76" s="201"/>
      <c r="C76" s="91"/>
      <c r="D76" s="431"/>
    </row>
    <row r="77" spans="1:4" x14ac:dyDescent="0.2">
      <c r="A77" s="193" t="s">
        <v>707</v>
      </c>
      <c r="B77" s="960" t="s">
        <v>337</v>
      </c>
      <c r="C77" s="352"/>
      <c r="D77" s="429"/>
    </row>
    <row r="78" spans="1:4" ht="12.75" customHeight="1" x14ac:dyDescent="0.2">
      <c r="A78" s="193"/>
      <c r="B78" s="960"/>
      <c r="C78" s="89">
        <v>659852624</v>
      </c>
      <c r="D78" s="430">
        <v>299208448</v>
      </c>
    </row>
    <row r="79" spans="1:4" ht="8.25" customHeight="1" x14ac:dyDescent="0.2">
      <c r="A79" s="193"/>
      <c r="B79" s="201"/>
      <c r="C79" s="352"/>
      <c r="D79" s="429"/>
    </row>
    <row r="80" spans="1:4" x14ac:dyDescent="0.2">
      <c r="A80" s="193" t="s">
        <v>708</v>
      </c>
      <c r="B80" s="201" t="s">
        <v>339</v>
      </c>
      <c r="C80" s="89">
        <v>1788916</v>
      </c>
      <c r="D80" s="430">
        <v>16080905</v>
      </c>
    </row>
    <row r="81" spans="1:4" ht="10.5" customHeight="1" x14ac:dyDescent="0.2">
      <c r="A81" s="193"/>
      <c r="B81" s="201"/>
      <c r="C81" s="354"/>
      <c r="D81" s="428"/>
    </row>
    <row r="82" spans="1:4" x14ac:dyDescent="0.2">
      <c r="A82" s="192" t="s">
        <v>709</v>
      </c>
      <c r="B82" s="210" t="s">
        <v>29</v>
      </c>
      <c r="C82" s="354">
        <f>SUM(C83:C88)</f>
        <v>9328839616</v>
      </c>
      <c r="D82" s="428">
        <f>SUM(D83:D88)</f>
        <v>3366738790</v>
      </c>
    </row>
    <row r="83" spans="1:4" ht="9.75" customHeight="1" x14ac:dyDescent="0.2">
      <c r="A83" s="193"/>
      <c r="B83" s="201"/>
      <c r="C83" s="352"/>
      <c r="D83" s="429"/>
    </row>
    <row r="84" spans="1:4" ht="19.5" customHeight="1" x14ac:dyDescent="0.2">
      <c r="A84" s="193" t="s">
        <v>710</v>
      </c>
      <c r="B84" s="201" t="s">
        <v>341</v>
      </c>
      <c r="C84" s="89">
        <v>963274370</v>
      </c>
      <c r="D84" s="430">
        <v>93173641</v>
      </c>
    </row>
    <row r="85" spans="1:4" ht="12.75" customHeight="1" x14ac:dyDescent="0.2">
      <c r="A85" s="193" t="s">
        <v>711</v>
      </c>
      <c r="B85" s="201" t="s">
        <v>32</v>
      </c>
      <c r="C85" s="89">
        <v>2175704</v>
      </c>
      <c r="D85" s="430">
        <v>1250979</v>
      </c>
    </row>
    <row r="86" spans="1:4" x14ac:dyDescent="0.2">
      <c r="A86" s="193" t="s">
        <v>712</v>
      </c>
      <c r="B86" s="960" t="s">
        <v>344</v>
      </c>
      <c r="C86" s="352"/>
      <c r="D86" s="429"/>
    </row>
    <row r="87" spans="1:4" ht="13.5" customHeight="1" x14ac:dyDescent="0.2">
      <c r="A87" s="193"/>
      <c r="B87" s="960"/>
      <c r="C87" s="89">
        <v>8363389542</v>
      </c>
      <c r="D87" s="430">
        <v>3272314170</v>
      </c>
    </row>
    <row r="88" spans="1:4" ht="12" customHeight="1" x14ac:dyDescent="0.2">
      <c r="A88" s="193"/>
      <c r="B88" s="201"/>
      <c r="C88" s="352"/>
      <c r="D88" s="429"/>
    </row>
    <row r="89" spans="1:4" ht="13.5" customHeight="1" x14ac:dyDescent="0.2">
      <c r="A89" s="192" t="s">
        <v>34</v>
      </c>
      <c r="B89" s="655" t="s">
        <v>609</v>
      </c>
      <c r="C89" s="429"/>
      <c r="D89" s="429"/>
    </row>
    <row r="90" spans="1:4" ht="13.5" customHeight="1" x14ac:dyDescent="0.2">
      <c r="A90" s="192"/>
      <c r="B90" s="655" t="s">
        <v>36</v>
      </c>
      <c r="C90" s="428">
        <f>SUM(C91:C117)</f>
        <v>1737190755</v>
      </c>
      <c r="D90" s="428">
        <f>SUM(D91:D117)</f>
        <v>2577226077</v>
      </c>
    </row>
    <row r="91" spans="1:4" ht="6.75" customHeight="1" x14ac:dyDescent="0.2">
      <c r="A91" s="193"/>
      <c r="B91" s="659"/>
      <c r="C91" s="429"/>
      <c r="D91" s="429"/>
    </row>
    <row r="92" spans="1:4" ht="19.5" customHeight="1" x14ac:dyDescent="0.2">
      <c r="A92" s="193" t="s">
        <v>713</v>
      </c>
      <c r="B92" s="969" t="s">
        <v>346</v>
      </c>
      <c r="C92" s="429"/>
      <c r="D92" s="429"/>
    </row>
    <row r="93" spans="1:4" x14ac:dyDescent="0.2">
      <c r="A93" s="193"/>
      <c r="B93" s="969"/>
      <c r="C93" s="430">
        <v>349383641</v>
      </c>
      <c r="D93" s="430">
        <v>131465299</v>
      </c>
    </row>
    <row r="94" spans="1:4" ht="12.75" customHeight="1" x14ac:dyDescent="0.2">
      <c r="A94" s="202"/>
      <c r="B94" s="203"/>
      <c r="C94" s="656"/>
      <c r="D94" s="656"/>
    </row>
    <row r="95" spans="1:4" x14ac:dyDescent="0.2">
      <c r="A95" s="193" t="s">
        <v>714</v>
      </c>
      <c r="B95" s="592" t="s">
        <v>39</v>
      </c>
      <c r="C95" s="89">
        <v>122525328</v>
      </c>
      <c r="D95" s="430">
        <v>317286134</v>
      </c>
    </row>
    <row r="96" spans="1:4" x14ac:dyDescent="0.2">
      <c r="A96" s="193" t="s">
        <v>715</v>
      </c>
      <c r="B96" s="592" t="s">
        <v>41</v>
      </c>
      <c r="C96" s="89">
        <v>35304843</v>
      </c>
      <c r="D96" s="430">
        <v>665870657</v>
      </c>
    </row>
    <row r="97" spans="1:4" x14ac:dyDescent="0.2">
      <c r="A97" s="193" t="s">
        <v>716</v>
      </c>
      <c r="B97" s="201" t="s">
        <v>43</v>
      </c>
      <c r="C97" s="89">
        <v>804586305</v>
      </c>
      <c r="D97" s="430">
        <v>252074947</v>
      </c>
    </row>
    <row r="98" spans="1:4" x14ac:dyDescent="0.2">
      <c r="A98" s="193"/>
      <c r="B98" s="201"/>
      <c r="C98" s="91"/>
      <c r="D98" s="431"/>
    </row>
    <row r="99" spans="1:4" ht="19.5" customHeight="1" x14ac:dyDescent="0.2">
      <c r="A99" s="193" t="s">
        <v>717</v>
      </c>
      <c r="B99" s="958" t="s">
        <v>624</v>
      </c>
      <c r="C99" s="352"/>
      <c r="D99" s="429"/>
    </row>
    <row r="100" spans="1:4" ht="19.5" customHeight="1" x14ac:dyDescent="0.2">
      <c r="A100" s="193"/>
      <c r="B100" s="959"/>
      <c r="C100" s="89">
        <v>79318882</v>
      </c>
      <c r="D100" s="430">
        <v>200013510</v>
      </c>
    </row>
    <row r="101" spans="1:4" x14ac:dyDescent="0.2">
      <c r="A101" s="193"/>
      <c r="B101" s="359"/>
      <c r="C101" s="352"/>
      <c r="D101" s="429"/>
    </row>
    <row r="102" spans="1:4" x14ac:dyDescent="0.2">
      <c r="A102" s="193" t="s">
        <v>718</v>
      </c>
      <c r="B102" s="960" t="s">
        <v>46</v>
      </c>
      <c r="C102" s="352"/>
      <c r="D102" s="429"/>
    </row>
    <row r="103" spans="1:4" x14ac:dyDescent="0.2">
      <c r="A103" s="193"/>
      <c r="B103" s="960"/>
      <c r="C103" s="89">
        <v>57923153</v>
      </c>
      <c r="D103" s="430">
        <v>399541427</v>
      </c>
    </row>
    <row r="104" spans="1:4" x14ac:dyDescent="0.2">
      <c r="A104" s="1"/>
      <c r="B104" s="958" t="s">
        <v>354</v>
      </c>
      <c r="C104" s="352"/>
      <c r="D104" s="429"/>
    </row>
    <row r="105" spans="1:4" x14ac:dyDescent="0.2">
      <c r="A105" s="193" t="s">
        <v>719</v>
      </c>
      <c r="B105" s="958"/>
      <c r="C105" s="352"/>
      <c r="D105" s="429"/>
    </row>
    <row r="106" spans="1:4" x14ac:dyDescent="0.2">
      <c r="A106" s="193"/>
      <c r="B106" s="958"/>
      <c r="C106" s="354"/>
      <c r="D106" s="428"/>
    </row>
    <row r="107" spans="1:4" x14ac:dyDescent="0.2">
      <c r="A107" s="193"/>
      <c r="B107" s="958"/>
      <c r="C107" s="14"/>
      <c r="D107" s="432"/>
    </row>
    <row r="108" spans="1:4" x14ac:dyDescent="0.2">
      <c r="A108" s="193"/>
      <c r="B108" s="961"/>
      <c r="C108" s="89">
        <v>149311050</v>
      </c>
      <c r="D108" s="430">
        <v>185503631</v>
      </c>
    </row>
    <row r="109" spans="1:4" ht="12" customHeight="1" x14ac:dyDescent="0.2">
      <c r="A109" s="193"/>
      <c r="B109" s="360"/>
      <c r="C109" s="352"/>
      <c r="D109" s="429"/>
    </row>
    <row r="110" spans="1:4" ht="12.75" customHeight="1" x14ac:dyDescent="0.2">
      <c r="A110" s="193" t="s">
        <v>720</v>
      </c>
      <c r="B110" s="958" t="s">
        <v>356</v>
      </c>
      <c r="C110" s="352"/>
      <c r="D110" s="429"/>
    </row>
    <row r="111" spans="1:4" x14ac:dyDescent="0.2">
      <c r="A111" s="193"/>
      <c r="B111" s="958"/>
      <c r="C111" s="89">
        <v>15040979</v>
      </c>
      <c r="D111" s="430">
        <v>54889240</v>
      </c>
    </row>
    <row r="112" spans="1:4" x14ac:dyDescent="0.2">
      <c r="A112" s="193"/>
      <c r="B112" s="201"/>
      <c r="C112" s="352"/>
      <c r="D112" s="429"/>
    </row>
    <row r="113" spans="1:4" x14ac:dyDescent="0.2">
      <c r="A113" s="193" t="s">
        <v>721</v>
      </c>
      <c r="B113" s="960" t="s">
        <v>358</v>
      </c>
      <c r="C113" s="354"/>
      <c r="D113" s="428"/>
    </row>
    <row r="114" spans="1:4" x14ac:dyDescent="0.2">
      <c r="A114" s="193"/>
      <c r="B114" s="960"/>
      <c r="C114" s="89">
        <v>6204841</v>
      </c>
      <c r="D114" s="430">
        <v>13104286</v>
      </c>
    </row>
    <row r="115" spans="1:4" x14ac:dyDescent="0.2">
      <c r="A115" s="193"/>
      <c r="B115" s="201"/>
      <c r="C115" s="352"/>
      <c r="D115" s="429"/>
    </row>
    <row r="116" spans="1:4" x14ac:dyDescent="0.2">
      <c r="A116" s="193" t="s">
        <v>359</v>
      </c>
      <c r="B116" s="201" t="s">
        <v>52</v>
      </c>
      <c r="C116" s="89">
        <v>1282463</v>
      </c>
      <c r="D116" s="430">
        <v>18909457</v>
      </c>
    </row>
    <row r="117" spans="1:4" x14ac:dyDescent="0.2">
      <c r="A117" s="193" t="s">
        <v>360</v>
      </c>
      <c r="B117" s="201" t="s">
        <v>54</v>
      </c>
      <c r="C117" s="89">
        <v>116309270</v>
      </c>
      <c r="D117" s="430">
        <v>338567489</v>
      </c>
    </row>
    <row r="118" spans="1:4" x14ac:dyDescent="0.2">
      <c r="A118" s="193"/>
      <c r="B118" s="201"/>
      <c r="C118" s="352"/>
      <c r="D118" s="429"/>
    </row>
    <row r="119" spans="1:4" x14ac:dyDescent="0.2">
      <c r="A119" s="192" t="s">
        <v>443</v>
      </c>
      <c r="B119" s="210" t="s">
        <v>214</v>
      </c>
      <c r="C119" s="352"/>
      <c r="D119" s="429"/>
    </row>
    <row r="120" spans="1:4" x14ac:dyDescent="0.2">
      <c r="A120" s="193"/>
      <c r="B120" s="210" t="s">
        <v>215</v>
      </c>
      <c r="C120" s="354">
        <f>SUM(C121:C127)</f>
        <v>698694693</v>
      </c>
      <c r="D120" s="428">
        <f>SUM(D121:D127)</f>
        <v>1304411781</v>
      </c>
    </row>
    <row r="121" spans="1:4" x14ac:dyDescent="0.2">
      <c r="A121" s="193"/>
      <c r="B121" s="201"/>
      <c r="C121" s="352"/>
      <c r="D121" s="429"/>
    </row>
    <row r="122" spans="1:4" x14ac:dyDescent="0.2">
      <c r="A122" s="193" t="s">
        <v>722</v>
      </c>
      <c r="B122" s="201" t="s">
        <v>362</v>
      </c>
      <c r="C122" s="89">
        <v>625996496</v>
      </c>
      <c r="D122" s="430">
        <v>1087016012</v>
      </c>
    </row>
    <row r="123" spans="1:4" x14ac:dyDescent="0.2">
      <c r="A123" s="193" t="s">
        <v>723</v>
      </c>
      <c r="B123" s="201" t="s">
        <v>56</v>
      </c>
      <c r="C123" s="89">
        <v>72698197</v>
      </c>
      <c r="D123" s="430">
        <v>217395769</v>
      </c>
    </row>
    <row r="124" spans="1:4" x14ac:dyDescent="0.2">
      <c r="A124" s="193"/>
      <c r="B124" s="201"/>
      <c r="C124" s="354"/>
      <c r="D124" s="428"/>
    </row>
    <row r="125" spans="1:4" ht="12.75" customHeight="1" x14ac:dyDescent="0.2">
      <c r="A125" s="192" t="s">
        <v>570</v>
      </c>
      <c r="B125" s="655" t="s">
        <v>282</v>
      </c>
      <c r="C125" s="429"/>
      <c r="D125" s="429"/>
    </row>
    <row r="126" spans="1:4" x14ac:dyDescent="0.2">
      <c r="A126" s="193"/>
      <c r="B126" s="655" t="s">
        <v>364</v>
      </c>
      <c r="C126" s="429"/>
      <c r="D126" s="429"/>
    </row>
    <row r="127" spans="1:4" x14ac:dyDescent="0.2">
      <c r="A127" s="193"/>
      <c r="B127" s="655" t="s">
        <v>219</v>
      </c>
      <c r="C127" s="429"/>
      <c r="D127" s="429"/>
    </row>
    <row r="128" spans="1:4" x14ac:dyDescent="0.2">
      <c r="A128" s="193"/>
      <c r="B128" s="655" t="s">
        <v>284</v>
      </c>
      <c r="C128" s="428">
        <f>SUM(C129:C135)</f>
        <v>15289076</v>
      </c>
      <c r="D128" s="428">
        <f>SUM(D129:D135)</f>
        <v>72196852</v>
      </c>
    </row>
    <row r="129" spans="1:4" x14ac:dyDescent="0.2">
      <c r="A129" s="661"/>
      <c r="B129" s="662"/>
      <c r="C129" s="663"/>
      <c r="D129" s="664"/>
    </row>
    <row r="130" spans="1:4" ht="12.75" customHeight="1" x14ac:dyDescent="0.2">
      <c r="A130" s="661" t="s">
        <v>365</v>
      </c>
      <c r="B130" s="662" t="s">
        <v>62</v>
      </c>
      <c r="C130" s="665">
        <v>6379220</v>
      </c>
      <c r="D130" s="666">
        <v>20310156</v>
      </c>
    </row>
    <row r="131" spans="1:4" ht="14.25" customHeight="1" x14ac:dyDescent="0.2">
      <c r="A131" s="661" t="s">
        <v>582</v>
      </c>
      <c r="B131" s="962" t="s">
        <v>366</v>
      </c>
      <c r="C131" s="663"/>
      <c r="D131" s="664"/>
    </row>
    <row r="132" spans="1:4" ht="14.25" customHeight="1" x14ac:dyDescent="0.2">
      <c r="A132" s="661"/>
      <c r="B132" s="962"/>
      <c r="C132" s="665">
        <v>8904394</v>
      </c>
      <c r="D132" s="666">
        <v>51810081</v>
      </c>
    </row>
    <row r="133" spans="1:4" ht="12.75" customHeight="1" x14ac:dyDescent="0.2">
      <c r="A133" s="236"/>
      <c r="B133" s="667"/>
      <c r="C133" s="206"/>
      <c r="D133" s="207"/>
    </row>
    <row r="134" spans="1:4" ht="15" customHeight="1" x14ac:dyDescent="0.2">
      <c r="A134" s="193" t="s">
        <v>367</v>
      </c>
      <c r="B134" s="640" t="s">
        <v>65</v>
      </c>
      <c r="C134" s="89">
        <v>5462</v>
      </c>
      <c r="D134" s="430">
        <v>76615</v>
      </c>
    </row>
    <row r="135" spans="1:4" x14ac:dyDescent="0.2">
      <c r="A135" s="193"/>
      <c r="B135" s="592"/>
      <c r="C135" s="352"/>
      <c r="D135" s="429"/>
    </row>
    <row r="136" spans="1:4" x14ac:dyDescent="0.2">
      <c r="A136" s="192" t="s">
        <v>445</v>
      </c>
      <c r="B136" s="210" t="s">
        <v>368</v>
      </c>
      <c r="C136" s="352"/>
      <c r="D136" s="429"/>
    </row>
    <row r="137" spans="1:4" x14ac:dyDescent="0.2">
      <c r="A137" s="193"/>
      <c r="B137" s="210" t="s">
        <v>286</v>
      </c>
      <c r="C137" s="352"/>
      <c r="D137" s="429"/>
    </row>
    <row r="138" spans="1:4" ht="12.75" customHeight="1" x14ac:dyDescent="0.2">
      <c r="A138" s="193"/>
      <c r="B138" s="210" t="s">
        <v>287</v>
      </c>
      <c r="C138" s="354">
        <f>SUM(C139:C143)</f>
        <v>123747386</v>
      </c>
      <c r="D138" s="428">
        <f>SUM(D139:D143)</f>
        <v>84568109</v>
      </c>
    </row>
    <row r="139" spans="1:4" x14ac:dyDescent="0.2">
      <c r="A139" s="193"/>
      <c r="B139" s="201"/>
      <c r="C139" s="352"/>
      <c r="D139" s="429"/>
    </row>
    <row r="140" spans="1:4" x14ac:dyDescent="0.2">
      <c r="A140" s="193" t="s">
        <v>369</v>
      </c>
      <c r="B140" s="201" t="s">
        <v>69</v>
      </c>
      <c r="C140" s="89">
        <v>123555029</v>
      </c>
      <c r="D140" s="430">
        <v>82720114</v>
      </c>
    </row>
    <row r="141" spans="1:4" x14ac:dyDescent="0.2">
      <c r="A141" s="193" t="s">
        <v>370</v>
      </c>
      <c r="B141" s="201" t="s">
        <v>67</v>
      </c>
      <c r="C141" s="89">
        <v>59365</v>
      </c>
      <c r="D141" s="430">
        <v>1445302</v>
      </c>
    </row>
    <row r="142" spans="1:4" ht="12.75" customHeight="1" x14ac:dyDescent="0.2">
      <c r="A142" s="193" t="s">
        <v>371</v>
      </c>
      <c r="B142" s="201" t="s">
        <v>72</v>
      </c>
      <c r="C142" s="89">
        <v>132992</v>
      </c>
      <c r="D142" s="430">
        <v>402693</v>
      </c>
    </row>
    <row r="143" spans="1:4" x14ac:dyDescent="0.2">
      <c r="A143" s="193"/>
      <c r="B143" s="201"/>
      <c r="C143" s="352"/>
      <c r="D143" s="429"/>
    </row>
    <row r="144" spans="1:4" x14ac:dyDescent="0.2">
      <c r="A144" s="192" t="s">
        <v>73</v>
      </c>
      <c r="B144" s="210" t="s">
        <v>372</v>
      </c>
      <c r="C144" s="352"/>
      <c r="D144" s="429"/>
    </row>
    <row r="145" spans="1:4" ht="12.75" customHeight="1" x14ac:dyDescent="0.2">
      <c r="A145" s="193"/>
      <c r="B145" s="210" t="s">
        <v>373</v>
      </c>
      <c r="C145" s="352"/>
      <c r="D145" s="429"/>
    </row>
    <row r="146" spans="1:4" x14ac:dyDescent="0.2">
      <c r="A146" s="193"/>
      <c r="B146" s="210" t="s">
        <v>226</v>
      </c>
      <c r="C146" s="354">
        <f>SUM(C147:C154)</f>
        <v>773100715</v>
      </c>
      <c r="D146" s="428">
        <f>SUM(D147:D154)</f>
        <v>839632780</v>
      </c>
    </row>
    <row r="147" spans="1:4" ht="12.75" customHeight="1" x14ac:dyDescent="0.2">
      <c r="A147" s="208"/>
      <c r="B147" s="362"/>
      <c r="C147" s="352"/>
      <c r="D147" s="429"/>
    </row>
    <row r="148" spans="1:4" x14ac:dyDescent="0.2">
      <c r="A148" s="193" t="s">
        <v>374</v>
      </c>
      <c r="B148" s="956" t="s">
        <v>625</v>
      </c>
      <c r="C148" s="352"/>
      <c r="D148" s="429"/>
    </row>
    <row r="149" spans="1:4" x14ac:dyDescent="0.2">
      <c r="A149" s="193"/>
      <c r="B149" s="956"/>
      <c r="C149" s="89">
        <v>86755826</v>
      </c>
      <c r="D149" s="430">
        <v>36473006</v>
      </c>
    </row>
    <row r="150" spans="1:4" x14ac:dyDescent="0.2">
      <c r="A150" s="193"/>
      <c r="B150" s="360"/>
      <c r="C150" s="352"/>
      <c r="D150" s="429"/>
    </row>
    <row r="151" spans="1:4" x14ac:dyDescent="0.2">
      <c r="A151" s="193" t="s">
        <v>376</v>
      </c>
      <c r="B151" s="363" t="s">
        <v>76</v>
      </c>
      <c r="C151" s="89">
        <v>674403806</v>
      </c>
      <c r="D151" s="430">
        <v>722568103</v>
      </c>
    </row>
    <row r="152" spans="1:4" x14ac:dyDescent="0.2">
      <c r="A152" s="193"/>
      <c r="B152" s="363"/>
      <c r="C152" s="89"/>
      <c r="D152" s="430"/>
    </row>
    <row r="153" spans="1:4" ht="19.5" customHeight="1" x14ac:dyDescent="0.2">
      <c r="A153" s="193" t="s">
        <v>731</v>
      </c>
      <c r="B153" s="957" t="s">
        <v>378</v>
      </c>
      <c r="C153" s="352"/>
      <c r="D153" s="429"/>
    </row>
    <row r="154" spans="1:4" ht="14.25" customHeight="1" x14ac:dyDescent="0.2">
      <c r="A154" s="1"/>
      <c r="B154" s="957"/>
      <c r="C154" s="89">
        <v>11941083</v>
      </c>
      <c r="D154" s="430">
        <v>80591671</v>
      </c>
    </row>
    <row r="155" spans="1:4" ht="12" customHeight="1" x14ac:dyDescent="0.2">
      <c r="A155" s="193"/>
      <c r="B155" s="201"/>
      <c r="C155" s="352"/>
      <c r="D155" s="429"/>
    </row>
    <row r="156" spans="1:4" x14ac:dyDescent="0.2">
      <c r="A156" s="192" t="s">
        <v>79</v>
      </c>
      <c r="B156" s="210" t="s">
        <v>228</v>
      </c>
      <c r="C156" s="354">
        <f>SUM(C157:C184)</f>
        <v>410882470</v>
      </c>
      <c r="D156" s="428">
        <f>SUM(D157:D184)</f>
        <v>1336991575</v>
      </c>
    </row>
    <row r="157" spans="1:4" x14ac:dyDescent="0.2">
      <c r="A157" s="193"/>
      <c r="B157" s="201"/>
      <c r="C157" s="352"/>
      <c r="D157" s="429"/>
    </row>
    <row r="158" spans="1:4" ht="12.75" customHeight="1" x14ac:dyDescent="0.2">
      <c r="A158" s="193" t="s">
        <v>80</v>
      </c>
      <c r="B158" s="201" t="s">
        <v>81</v>
      </c>
      <c r="C158" s="89">
        <v>19071</v>
      </c>
      <c r="D158" s="430">
        <v>208756</v>
      </c>
    </row>
    <row r="159" spans="1:4" x14ac:dyDescent="0.2">
      <c r="A159" s="193" t="s">
        <v>82</v>
      </c>
      <c r="B159" s="201" t="s">
        <v>83</v>
      </c>
      <c r="C159" s="89">
        <v>871600</v>
      </c>
      <c r="D159" s="430">
        <v>15461148</v>
      </c>
    </row>
    <row r="160" spans="1:4" ht="12.75" customHeight="1" x14ac:dyDescent="0.2">
      <c r="A160" s="193" t="s">
        <v>84</v>
      </c>
      <c r="B160" s="201" t="s">
        <v>85</v>
      </c>
      <c r="C160" s="89">
        <v>99400924</v>
      </c>
      <c r="D160" s="430">
        <v>292061581</v>
      </c>
    </row>
    <row r="161" spans="1:4" x14ac:dyDescent="0.2">
      <c r="A161" s="193" t="s">
        <v>86</v>
      </c>
      <c r="B161" s="958" t="s">
        <v>379</v>
      </c>
      <c r="C161" s="352"/>
      <c r="D161" s="429"/>
    </row>
    <row r="162" spans="1:4" ht="18" customHeight="1" x14ac:dyDescent="0.2">
      <c r="A162" s="193"/>
      <c r="B162" s="958"/>
      <c r="C162" s="89">
        <v>1771964</v>
      </c>
      <c r="D162" s="430">
        <v>2220145</v>
      </c>
    </row>
    <row r="163" spans="1:4" x14ac:dyDescent="0.2">
      <c r="A163" s="193"/>
      <c r="B163" s="201"/>
      <c r="C163" s="352"/>
      <c r="D163" s="429"/>
    </row>
    <row r="164" spans="1:4" x14ac:dyDescent="0.2">
      <c r="A164" s="193" t="s">
        <v>88</v>
      </c>
      <c r="B164" s="201" t="s">
        <v>380</v>
      </c>
      <c r="C164" s="89">
        <v>45804456</v>
      </c>
      <c r="D164" s="430">
        <v>152434356</v>
      </c>
    </row>
    <row r="165" spans="1:4" x14ac:dyDescent="0.2">
      <c r="A165" s="193" t="s">
        <v>89</v>
      </c>
      <c r="B165" s="659" t="s">
        <v>381</v>
      </c>
      <c r="C165" s="430">
        <v>44134845</v>
      </c>
      <c r="D165" s="430">
        <v>150155362</v>
      </c>
    </row>
    <row r="166" spans="1:4" x14ac:dyDescent="0.2">
      <c r="A166" s="193" t="s">
        <v>91</v>
      </c>
      <c r="B166" s="963" t="s">
        <v>382</v>
      </c>
      <c r="C166" s="428"/>
      <c r="D166" s="428"/>
    </row>
    <row r="167" spans="1:4" x14ac:dyDescent="0.2">
      <c r="A167" s="193"/>
      <c r="B167" s="955"/>
      <c r="C167" s="668">
        <v>11710928</v>
      </c>
      <c r="D167" s="668">
        <v>23601989</v>
      </c>
    </row>
    <row r="168" spans="1:4" ht="12.75" customHeight="1" x14ac:dyDescent="0.2">
      <c r="A168" s="193"/>
      <c r="B168" s="669"/>
      <c r="C168" s="670"/>
      <c r="D168" s="670"/>
    </row>
    <row r="169" spans="1:4" ht="17.25" customHeight="1" x14ac:dyDescent="0.2">
      <c r="A169" s="193" t="s">
        <v>93</v>
      </c>
      <c r="B169" s="671" t="s">
        <v>383</v>
      </c>
      <c r="C169" s="672">
        <v>2301895</v>
      </c>
      <c r="D169" s="672">
        <v>8165267</v>
      </c>
    </row>
    <row r="170" spans="1:4" x14ac:dyDescent="0.2">
      <c r="A170" s="193"/>
      <c r="B170" s="669"/>
      <c r="C170" s="670"/>
      <c r="D170" s="670"/>
    </row>
    <row r="171" spans="1:4" x14ac:dyDescent="0.2">
      <c r="A171" s="193" t="s">
        <v>94</v>
      </c>
      <c r="B171" s="965" t="s">
        <v>384</v>
      </c>
      <c r="C171" s="670"/>
      <c r="D171" s="670"/>
    </row>
    <row r="172" spans="1:4" x14ac:dyDescent="0.2">
      <c r="A172" s="202"/>
      <c r="B172" s="882"/>
      <c r="C172" s="629">
        <v>3489084</v>
      </c>
      <c r="D172" s="629">
        <v>40144123</v>
      </c>
    </row>
    <row r="173" spans="1:4" x14ac:dyDescent="0.2">
      <c r="A173" s="193"/>
      <c r="B173" s="592"/>
      <c r="C173" s="352"/>
      <c r="D173" s="429"/>
    </row>
    <row r="174" spans="1:4" x14ac:dyDescent="0.2">
      <c r="A174" s="193" t="s">
        <v>95</v>
      </c>
      <c r="B174" s="960" t="s">
        <v>96</v>
      </c>
      <c r="C174" s="352"/>
      <c r="D174" s="429"/>
    </row>
    <row r="175" spans="1:4" x14ac:dyDescent="0.2">
      <c r="A175" s="193"/>
      <c r="B175" s="960"/>
      <c r="C175" s="89">
        <v>5270811</v>
      </c>
      <c r="D175" s="430">
        <v>19716796</v>
      </c>
    </row>
    <row r="176" spans="1:4" x14ac:dyDescent="0.2">
      <c r="A176" s="193"/>
      <c r="B176" s="201"/>
      <c r="C176" s="352"/>
      <c r="D176" s="429"/>
    </row>
    <row r="177" spans="1:4" ht="20.25" customHeight="1" x14ac:dyDescent="0.2">
      <c r="A177" s="193" t="s">
        <v>97</v>
      </c>
      <c r="B177" s="201" t="s">
        <v>98</v>
      </c>
      <c r="C177" s="89">
        <v>45615719</v>
      </c>
      <c r="D177" s="430">
        <v>209903980</v>
      </c>
    </row>
    <row r="178" spans="1:4" ht="20.25" customHeight="1" x14ac:dyDescent="0.2">
      <c r="A178" s="193" t="s">
        <v>99</v>
      </c>
      <c r="B178" s="365" t="s">
        <v>626</v>
      </c>
      <c r="C178" s="91"/>
      <c r="D178" s="431"/>
    </row>
    <row r="179" spans="1:4" x14ac:dyDescent="0.2">
      <c r="A179" s="193"/>
      <c r="B179" s="365" t="s">
        <v>627</v>
      </c>
      <c r="C179" s="89">
        <v>15473817</v>
      </c>
      <c r="D179" s="430">
        <v>117575719</v>
      </c>
    </row>
    <row r="180" spans="1:4" ht="10.5" customHeight="1" x14ac:dyDescent="0.2">
      <c r="A180" s="193"/>
      <c r="B180" s="201"/>
      <c r="C180" s="352"/>
      <c r="D180" s="429"/>
    </row>
    <row r="181" spans="1:4" x14ac:dyDescent="0.2">
      <c r="A181" s="193" t="s">
        <v>101</v>
      </c>
      <c r="B181" s="641" t="s">
        <v>385</v>
      </c>
      <c r="C181" s="89">
        <v>19281589</v>
      </c>
      <c r="D181" s="430">
        <v>139525243</v>
      </c>
    </row>
    <row r="182" spans="1:4" x14ac:dyDescent="0.2">
      <c r="A182" s="193"/>
      <c r="B182" s="201"/>
      <c r="C182" s="352"/>
      <c r="D182" s="429"/>
    </row>
    <row r="183" spans="1:4" ht="12.75" customHeight="1" x14ac:dyDescent="0.2">
      <c r="A183" s="193" t="s">
        <v>103</v>
      </c>
      <c r="B183" s="641" t="s">
        <v>386</v>
      </c>
      <c r="C183" s="89">
        <v>115735767</v>
      </c>
      <c r="D183" s="430">
        <v>165817110</v>
      </c>
    </row>
    <row r="184" spans="1:4" x14ac:dyDescent="0.2">
      <c r="A184" s="193"/>
      <c r="B184" s="201"/>
      <c r="C184" s="352"/>
      <c r="D184" s="429"/>
    </row>
    <row r="185" spans="1:4" x14ac:dyDescent="0.2">
      <c r="A185" s="192" t="s">
        <v>229</v>
      </c>
      <c r="B185" s="210" t="s">
        <v>387</v>
      </c>
      <c r="C185" s="352"/>
      <c r="D185" s="429"/>
    </row>
    <row r="186" spans="1:4" x14ac:dyDescent="0.2">
      <c r="A186" s="193"/>
      <c r="B186" s="210" t="s">
        <v>388</v>
      </c>
      <c r="C186" s="352"/>
      <c r="D186" s="429"/>
    </row>
    <row r="187" spans="1:4" x14ac:dyDescent="0.2">
      <c r="A187" s="193"/>
      <c r="B187" s="210" t="s">
        <v>232</v>
      </c>
      <c r="C187" s="352"/>
      <c r="D187" s="429"/>
    </row>
    <row r="188" spans="1:4" ht="16.5" customHeight="1" x14ac:dyDescent="0.2">
      <c r="A188" s="208"/>
      <c r="B188" s="205" t="s">
        <v>389</v>
      </c>
      <c r="C188" s="354">
        <f>SUM(C189:C196)</f>
        <v>26132621</v>
      </c>
      <c r="D188" s="428">
        <f>SUM(D189:D196)</f>
        <v>184146996</v>
      </c>
    </row>
    <row r="189" spans="1:4" ht="18" customHeight="1" x14ac:dyDescent="0.2">
      <c r="A189" s="251" t="s">
        <v>106</v>
      </c>
      <c r="B189" s="361" t="s">
        <v>390</v>
      </c>
      <c r="C189" s="89">
        <v>22165204</v>
      </c>
      <c r="D189" s="430">
        <v>164364605</v>
      </c>
    </row>
    <row r="190" spans="1:4" x14ac:dyDescent="0.2">
      <c r="A190" s="193"/>
      <c r="B190" s="201"/>
      <c r="C190" s="358"/>
      <c r="D190" s="433"/>
    </row>
    <row r="191" spans="1:4" x14ac:dyDescent="0.2">
      <c r="A191" s="193" t="s">
        <v>107</v>
      </c>
      <c r="B191" s="201" t="s">
        <v>391</v>
      </c>
      <c r="C191" s="89">
        <v>1515389</v>
      </c>
      <c r="D191" s="430">
        <v>12534872</v>
      </c>
    </row>
    <row r="192" spans="1:4" x14ac:dyDescent="0.2">
      <c r="A192" s="193" t="s">
        <v>108</v>
      </c>
      <c r="B192" s="960" t="s">
        <v>109</v>
      </c>
      <c r="C192" s="352"/>
      <c r="D192" s="429"/>
    </row>
    <row r="193" spans="1:4" x14ac:dyDescent="0.2">
      <c r="A193" s="193"/>
      <c r="B193" s="960"/>
      <c r="C193" s="89">
        <v>1772641</v>
      </c>
      <c r="D193" s="430">
        <v>3652958</v>
      </c>
    </row>
    <row r="194" spans="1:4" ht="9.75" customHeight="1" x14ac:dyDescent="0.2">
      <c r="A194" s="193"/>
      <c r="B194" s="201"/>
      <c r="C194" s="352"/>
      <c r="D194" s="429"/>
    </row>
    <row r="195" spans="1:4" x14ac:dyDescent="0.2">
      <c r="A195" s="193" t="s">
        <v>110</v>
      </c>
      <c r="B195" s="960" t="s">
        <v>111</v>
      </c>
      <c r="C195" s="352"/>
      <c r="D195" s="429"/>
    </row>
    <row r="196" spans="1:4" ht="12.75" customHeight="1" x14ac:dyDescent="0.2">
      <c r="A196" s="193"/>
      <c r="B196" s="960"/>
      <c r="C196" s="89">
        <v>679387</v>
      </c>
      <c r="D196" s="430">
        <v>3594561</v>
      </c>
    </row>
    <row r="197" spans="1:4" ht="12.75" customHeight="1" x14ac:dyDescent="0.2">
      <c r="A197" s="193"/>
      <c r="B197" s="201"/>
      <c r="C197" s="352"/>
      <c r="D197" s="429"/>
    </row>
    <row r="198" spans="1:4" x14ac:dyDescent="0.2">
      <c r="A198" s="192" t="s">
        <v>234</v>
      </c>
      <c r="B198" s="660" t="s">
        <v>628</v>
      </c>
      <c r="C198" s="429"/>
      <c r="D198" s="429"/>
    </row>
    <row r="199" spans="1:4" x14ac:dyDescent="0.2">
      <c r="A199" s="193"/>
      <c r="B199" s="660" t="s">
        <v>629</v>
      </c>
      <c r="C199" s="429"/>
      <c r="D199" s="429"/>
    </row>
    <row r="200" spans="1:4" x14ac:dyDescent="0.2">
      <c r="A200" s="193"/>
      <c r="B200" s="660" t="s">
        <v>630</v>
      </c>
      <c r="C200" s="428">
        <f>SUM(C201:C206)</f>
        <v>369278645</v>
      </c>
      <c r="D200" s="428">
        <f>SUM(D201:D206)</f>
        <v>221009399</v>
      </c>
    </row>
    <row r="201" spans="1:4" x14ac:dyDescent="0.2">
      <c r="A201" s="193"/>
      <c r="B201" s="669"/>
      <c r="C201" s="670"/>
      <c r="D201" s="670"/>
    </row>
    <row r="202" spans="1:4" ht="12.75" customHeight="1" x14ac:dyDescent="0.2">
      <c r="A202" s="193" t="s">
        <v>113</v>
      </c>
      <c r="B202" s="955" t="s">
        <v>114</v>
      </c>
      <c r="C202" s="670"/>
      <c r="D202" s="670"/>
    </row>
    <row r="203" spans="1:4" x14ac:dyDescent="0.2">
      <c r="A203" s="193"/>
      <c r="B203" s="955"/>
      <c r="C203" s="668">
        <v>70996772</v>
      </c>
      <c r="D203" s="668">
        <v>46522879</v>
      </c>
    </row>
    <row r="204" spans="1:4" x14ac:dyDescent="0.2">
      <c r="A204" s="193"/>
      <c r="B204" s="669"/>
      <c r="C204" s="670"/>
      <c r="D204" s="670"/>
    </row>
    <row r="205" spans="1:4" ht="12.75" customHeight="1" x14ac:dyDescent="0.2">
      <c r="A205" s="193" t="s">
        <v>115</v>
      </c>
      <c r="B205" s="592" t="s">
        <v>116</v>
      </c>
      <c r="C205" s="668">
        <v>183926394</v>
      </c>
      <c r="D205" s="668">
        <v>89046821</v>
      </c>
    </row>
    <row r="206" spans="1:4" x14ac:dyDescent="0.2">
      <c r="A206" s="193" t="s">
        <v>117</v>
      </c>
      <c r="B206" s="592" t="s">
        <v>118</v>
      </c>
      <c r="C206" s="668">
        <v>114355479</v>
      </c>
      <c r="D206" s="668">
        <v>85439699</v>
      </c>
    </row>
    <row r="207" spans="1:4" x14ac:dyDescent="0.2">
      <c r="A207" s="193"/>
      <c r="B207" s="592"/>
      <c r="C207" s="670"/>
      <c r="D207" s="670"/>
    </row>
    <row r="208" spans="1:4" x14ac:dyDescent="0.2">
      <c r="A208" s="192" t="s">
        <v>686</v>
      </c>
      <c r="B208" s="673" t="s">
        <v>239</v>
      </c>
      <c r="C208" s="674"/>
      <c r="D208" s="674"/>
    </row>
    <row r="209" spans="1:4" x14ac:dyDescent="0.2">
      <c r="A209" s="193"/>
      <c r="B209" s="673" t="s">
        <v>240</v>
      </c>
      <c r="C209" s="670"/>
      <c r="D209" s="670"/>
    </row>
    <row r="210" spans="1:4" x14ac:dyDescent="0.2">
      <c r="A210" s="193"/>
      <c r="B210" s="673" t="s">
        <v>290</v>
      </c>
      <c r="C210" s="670"/>
      <c r="D210" s="670"/>
    </row>
    <row r="211" spans="1:4" x14ac:dyDescent="0.2">
      <c r="A211" s="202"/>
      <c r="B211" s="657" t="s">
        <v>394</v>
      </c>
      <c r="C211" s="658">
        <f>SUM(C214)</f>
        <v>3329809</v>
      </c>
      <c r="D211" s="658">
        <f>SUM(D214)</f>
        <v>34040211</v>
      </c>
    </row>
    <row r="212" spans="1:4" x14ac:dyDescent="0.2">
      <c r="A212" s="193"/>
      <c r="B212" s="201"/>
      <c r="C212" s="352"/>
      <c r="D212" s="429"/>
    </row>
    <row r="213" spans="1:4" x14ac:dyDescent="0.2">
      <c r="A213" s="193" t="s">
        <v>395</v>
      </c>
      <c r="B213" s="956" t="s">
        <v>396</v>
      </c>
      <c r="C213" s="352"/>
      <c r="D213" s="429"/>
    </row>
    <row r="214" spans="1:4" ht="12" customHeight="1" x14ac:dyDescent="0.2">
      <c r="A214" s="193"/>
      <c r="B214" s="956"/>
      <c r="C214" s="89">
        <v>3329809</v>
      </c>
      <c r="D214" s="430">
        <v>34040211</v>
      </c>
    </row>
    <row r="215" spans="1:4" ht="10.5" customHeight="1" x14ac:dyDescent="0.2">
      <c r="A215" s="193"/>
      <c r="B215" s="659"/>
      <c r="C215" s="429"/>
      <c r="D215" s="429"/>
    </row>
    <row r="216" spans="1:4" x14ac:dyDescent="0.2">
      <c r="A216" s="192" t="s">
        <v>724</v>
      </c>
      <c r="B216" s="210" t="s">
        <v>291</v>
      </c>
      <c r="C216" s="354">
        <f>SUM(C217:C231)</f>
        <v>1364259623</v>
      </c>
      <c r="D216" s="428">
        <f>SUM(D217:D231)</f>
        <v>1395124101</v>
      </c>
    </row>
    <row r="217" spans="1:4" ht="11.25" customHeight="1" x14ac:dyDescent="0.2">
      <c r="A217" s="193"/>
      <c r="B217" s="201"/>
      <c r="C217" s="352"/>
      <c r="D217" s="429"/>
    </row>
    <row r="218" spans="1:4" x14ac:dyDescent="0.2">
      <c r="A218" s="193" t="s">
        <v>397</v>
      </c>
      <c r="B218" s="201" t="s">
        <v>120</v>
      </c>
      <c r="C218" s="89">
        <v>1126525622</v>
      </c>
      <c r="D218" s="430">
        <v>708440314</v>
      </c>
    </row>
    <row r="219" spans="1:4" x14ac:dyDescent="0.2">
      <c r="A219" s="193" t="s">
        <v>399</v>
      </c>
      <c r="B219" s="201" t="s">
        <v>125</v>
      </c>
      <c r="C219" s="89">
        <v>137053263</v>
      </c>
      <c r="D219" s="430">
        <v>269349829</v>
      </c>
    </row>
    <row r="220" spans="1:4" x14ac:dyDescent="0.2">
      <c r="A220" s="193" t="s">
        <v>400</v>
      </c>
      <c r="B220" s="201" t="s">
        <v>127</v>
      </c>
      <c r="C220" s="89">
        <v>1198210</v>
      </c>
      <c r="D220" s="430">
        <v>8469919</v>
      </c>
    </row>
    <row r="221" spans="1:4" ht="11.25" customHeight="1" x14ac:dyDescent="0.2">
      <c r="A221" s="193" t="s">
        <v>401</v>
      </c>
      <c r="B221" s="201" t="s">
        <v>402</v>
      </c>
      <c r="C221" s="89">
        <v>17053</v>
      </c>
      <c r="D221" s="430">
        <v>296853</v>
      </c>
    </row>
    <row r="222" spans="1:4" ht="12.75" customHeight="1" x14ac:dyDescent="0.2">
      <c r="A222" s="193" t="s">
        <v>403</v>
      </c>
      <c r="B222" s="201" t="s">
        <v>131</v>
      </c>
      <c r="C222" s="89">
        <v>56278777</v>
      </c>
      <c r="D222" s="430">
        <v>188863956</v>
      </c>
    </row>
    <row r="223" spans="1:4" x14ac:dyDescent="0.2">
      <c r="A223" s="217" t="s">
        <v>583</v>
      </c>
      <c r="B223" s="201" t="s">
        <v>133</v>
      </c>
      <c r="C223" s="89">
        <v>95251</v>
      </c>
      <c r="D223" s="430">
        <v>468629</v>
      </c>
    </row>
    <row r="224" spans="1:4" x14ac:dyDescent="0.2">
      <c r="A224" s="193" t="s">
        <v>584</v>
      </c>
      <c r="B224" s="201" t="s">
        <v>135</v>
      </c>
      <c r="C224" s="89">
        <v>6806356</v>
      </c>
      <c r="D224" s="430">
        <v>19766428</v>
      </c>
    </row>
    <row r="225" spans="1:4" x14ac:dyDescent="0.2">
      <c r="A225" s="193" t="s">
        <v>585</v>
      </c>
      <c r="B225" s="201" t="s">
        <v>137</v>
      </c>
      <c r="C225" s="89">
        <v>92852</v>
      </c>
      <c r="D225" s="430">
        <v>503674</v>
      </c>
    </row>
    <row r="226" spans="1:4" x14ac:dyDescent="0.2">
      <c r="A226" s="193" t="s">
        <v>586</v>
      </c>
      <c r="B226" s="364" t="s">
        <v>404</v>
      </c>
      <c r="C226" s="89">
        <v>46381</v>
      </c>
      <c r="D226" s="430">
        <v>339781</v>
      </c>
    </row>
    <row r="227" spans="1:4" x14ac:dyDescent="0.2">
      <c r="A227" s="193"/>
      <c r="B227" s="209"/>
      <c r="C227" s="352"/>
      <c r="D227" s="429"/>
    </row>
    <row r="228" spans="1:4" x14ac:dyDescent="0.2">
      <c r="A228" s="208" t="s">
        <v>405</v>
      </c>
      <c r="B228" s="971" t="s">
        <v>591</v>
      </c>
      <c r="C228" s="352"/>
      <c r="D228" s="429"/>
    </row>
    <row r="229" spans="1:4" x14ac:dyDescent="0.2">
      <c r="A229" s="208"/>
      <c r="B229" s="971"/>
      <c r="C229" s="89">
        <v>14048775</v>
      </c>
      <c r="D229" s="430">
        <v>86095603</v>
      </c>
    </row>
    <row r="230" spans="1:4" x14ac:dyDescent="0.2">
      <c r="A230" s="193"/>
      <c r="B230" s="201"/>
      <c r="C230" s="354"/>
      <c r="D230" s="428"/>
    </row>
    <row r="231" spans="1:4" x14ac:dyDescent="0.2">
      <c r="A231" s="193" t="s">
        <v>407</v>
      </c>
      <c r="B231" s="201" t="s">
        <v>143</v>
      </c>
      <c r="C231" s="89">
        <v>22097083</v>
      </c>
      <c r="D231" s="430">
        <v>112529115</v>
      </c>
    </row>
    <row r="232" spans="1:4" x14ac:dyDescent="0.2">
      <c r="A232" s="193"/>
      <c r="B232" s="201"/>
      <c r="C232" s="89"/>
      <c r="D232" s="430"/>
    </row>
    <row r="233" spans="1:4" x14ac:dyDescent="0.2">
      <c r="A233" s="192" t="s">
        <v>144</v>
      </c>
      <c r="B233" s="210" t="s">
        <v>245</v>
      </c>
      <c r="C233" s="352"/>
      <c r="D233" s="429"/>
    </row>
    <row r="234" spans="1:4" x14ac:dyDescent="0.2">
      <c r="A234" s="193"/>
      <c r="B234" s="210" t="s">
        <v>408</v>
      </c>
      <c r="C234" s="352"/>
      <c r="D234" s="429"/>
    </row>
    <row r="235" spans="1:4" x14ac:dyDescent="0.2">
      <c r="A235" s="193"/>
      <c r="B235" s="210" t="s">
        <v>631</v>
      </c>
      <c r="C235" s="352"/>
      <c r="D235" s="429"/>
    </row>
    <row r="236" spans="1:4" x14ac:dyDescent="0.2">
      <c r="A236" s="193"/>
      <c r="B236" s="210" t="s">
        <v>632</v>
      </c>
      <c r="C236" s="352"/>
      <c r="D236" s="429"/>
    </row>
    <row r="237" spans="1:4" x14ac:dyDescent="0.2">
      <c r="A237" s="193"/>
      <c r="B237" s="210" t="s">
        <v>633</v>
      </c>
      <c r="C237" s="354">
        <f>SUM(C238:C244)</f>
        <v>265721279</v>
      </c>
      <c r="D237" s="428">
        <f>SUM(D238:D244)</f>
        <v>3141087679</v>
      </c>
    </row>
    <row r="238" spans="1:4" x14ac:dyDescent="0.2">
      <c r="A238" s="193"/>
      <c r="B238" s="659"/>
      <c r="C238" s="428"/>
      <c r="D238" s="428"/>
    </row>
    <row r="239" spans="1:4" x14ac:dyDescent="0.2">
      <c r="A239" s="193" t="s">
        <v>410</v>
      </c>
      <c r="B239" s="963" t="s">
        <v>411</v>
      </c>
      <c r="C239" s="429"/>
      <c r="D239" s="429"/>
    </row>
    <row r="240" spans="1:4" x14ac:dyDescent="0.2">
      <c r="A240" s="193"/>
      <c r="B240" s="955"/>
      <c r="C240" s="668">
        <v>155952412</v>
      </c>
      <c r="D240" s="668">
        <v>1493954087</v>
      </c>
    </row>
    <row r="241" spans="1:4" x14ac:dyDescent="0.2">
      <c r="A241" s="193"/>
      <c r="B241" s="592"/>
      <c r="C241" s="674"/>
      <c r="D241" s="674"/>
    </row>
    <row r="242" spans="1:4" x14ac:dyDescent="0.2">
      <c r="A242" s="193" t="s">
        <v>412</v>
      </c>
      <c r="B242" s="955" t="s">
        <v>413</v>
      </c>
      <c r="C242" s="670"/>
      <c r="D242" s="670"/>
    </row>
    <row r="243" spans="1:4" x14ac:dyDescent="0.2">
      <c r="A243" s="193"/>
      <c r="B243" s="955"/>
      <c r="C243" s="670"/>
      <c r="D243" s="670"/>
    </row>
    <row r="244" spans="1:4" x14ac:dyDescent="0.2">
      <c r="A244" s="193"/>
      <c r="B244" s="955"/>
      <c r="C244" s="668">
        <v>109768867</v>
      </c>
      <c r="D244" s="668">
        <v>1647133592</v>
      </c>
    </row>
    <row r="245" spans="1:4" x14ac:dyDescent="0.2">
      <c r="A245" s="193"/>
      <c r="B245" s="669"/>
      <c r="C245" s="670"/>
      <c r="D245" s="670"/>
    </row>
    <row r="246" spans="1:4" x14ac:dyDescent="0.2">
      <c r="A246" s="192" t="s">
        <v>148</v>
      </c>
      <c r="B246" s="673" t="s">
        <v>250</v>
      </c>
      <c r="C246" s="674">
        <f>SUM(C247:C255)</f>
        <v>524494476</v>
      </c>
      <c r="D246" s="674">
        <f>SUM(D247:D255)</f>
        <v>1493220498</v>
      </c>
    </row>
    <row r="247" spans="1:4" x14ac:dyDescent="0.2">
      <c r="A247" s="193"/>
      <c r="B247" s="669"/>
      <c r="C247" s="670"/>
      <c r="D247" s="670"/>
    </row>
    <row r="248" spans="1:4" x14ac:dyDescent="0.2">
      <c r="A248" s="193" t="s">
        <v>414</v>
      </c>
      <c r="B248" s="970" t="s">
        <v>415</v>
      </c>
      <c r="C248" s="670"/>
      <c r="D248" s="670"/>
    </row>
    <row r="249" spans="1:4" x14ac:dyDescent="0.2">
      <c r="A249" s="193"/>
      <c r="B249" s="970"/>
      <c r="C249" s="668">
        <v>4244670</v>
      </c>
      <c r="D249" s="668">
        <v>5031617</v>
      </c>
    </row>
    <row r="250" spans="1:4" x14ac:dyDescent="0.2">
      <c r="A250" s="193"/>
      <c r="B250" s="669"/>
      <c r="C250" s="674"/>
      <c r="D250" s="674"/>
    </row>
    <row r="251" spans="1:4" x14ac:dyDescent="0.2">
      <c r="A251" s="193" t="s">
        <v>416</v>
      </c>
      <c r="B251" s="955" t="s">
        <v>417</v>
      </c>
      <c r="C251" s="670"/>
      <c r="D251" s="670"/>
    </row>
    <row r="252" spans="1:4" x14ac:dyDescent="0.2">
      <c r="A252" s="202"/>
      <c r="B252" s="964"/>
      <c r="C252" s="629">
        <v>518944807</v>
      </c>
      <c r="D252" s="629">
        <v>1431573645</v>
      </c>
    </row>
    <row r="253" spans="1:4" x14ac:dyDescent="0.2">
      <c r="A253" s="55"/>
      <c r="B253" s="201"/>
      <c r="C253" s="352"/>
      <c r="D253" s="429"/>
    </row>
    <row r="254" spans="1:4" x14ac:dyDescent="0.2">
      <c r="A254" s="193" t="s">
        <v>418</v>
      </c>
      <c r="B254" s="201" t="s">
        <v>419</v>
      </c>
      <c r="C254" s="89">
        <v>91421</v>
      </c>
      <c r="D254" s="430">
        <v>36747290</v>
      </c>
    </row>
    <row r="255" spans="1:4" x14ac:dyDescent="0.2">
      <c r="A255" s="193" t="s">
        <v>420</v>
      </c>
      <c r="B255" s="201" t="s">
        <v>421</v>
      </c>
      <c r="C255" s="89">
        <v>1213578</v>
      </c>
      <c r="D255" s="430">
        <v>19867946</v>
      </c>
    </row>
    <row r="256" spans="1:4" x14ac:dyDescent="0.2">
      <c r="A256" s="193"/>
      <c r="B256" s="201"/>
      <c r="C256" s="352"/>
      <c r="D256" s="429"/>
    </row>
    <row r="257" spans="1:4" x14ac:dyDescent="0.2">
      <c r="A257" s="192" t="s">
        <v>157</v>
      </c>
      <c r="B257" s="210" t="s">
        <v>252</v>
      </c>
      <c r="C257" s="352"/>
      <c r="D257" s="429"/>
    </row>
    <row r="258" spans="1:4" x14ac:dyDescent="0.2">
      <c r="A258" s="193"/>
      <c r="B258" s="210" t="s">
        <v>422</v>
      </c>
      <c r="C258" s="352"/>
      <c r="D258" s="429"/>
    </row>
    <row r="259" spans="1:4" x14ac:dyDescent="0.2">
      <c r="A259" s="193"/>
      <c r="B259" s="210" t="s">
        <v>423</v>
      </c>
      <c r="C259" s="352"/>
      <c r="D259" s="429"/>
    </row>
    <row r="260" spans="1:4" x14ac:dyDescent="0.2">
      <c r="A260" s="193"/>
      <c r="B260" s="210" t="s">
        <v>424</v>
      </c>
      <c r="C260" s="354">
        <f>SUM(C261:C266)</f>
        <v>11848490</v>
      </c>
      <c r="D260" s="428">
        <f>SUM(D261:D266)</f>
        <v>262359776</v>
      </c>
    </row>
    <row r="261" spans="1:4" x14ac:dyDescent="0.2">
      <c r="A261" s="193"/>
      <c r="B261" s="201"/>
      <c r="C261" s="352"/>
      <c r="D261" s="429"/>
    </row>
    <row r="262" spans="1:4" x14ac:dyDescent="0.2">
      <c r="A262" s="193" t="s">
        <v>425</v>
      </c>
      <c r="B262" s="956" t="s">
        <v>160</v>
      </c>
      <c r="C262" s="352"/>
      <c r="D262" s="429"/>
    </row>
    <row r="263" spans="1:4" x14ac:dyDescent="0.2">
      <c r="A263" s="193"/>
      <c r="B263" s="956"/>
      <c r="C263" s="89">
        <v>9904700</v>
      </c>
      <c r="D263" s="430">
        <v>234307839</v>
      </c>
    </row>
    <row r="264" spans="1:4" x14ac:dyDescent="0.2">
      <c r="A264" s="193"/>
      <c r="B264" s="201"/>
      <c r="C264" s="352"/>
      <c r="D264" s="429"/>
    </row>
    <row r="265" spans="1:4" x14ac:dyDescent="0.2">
      <c r="A265" s="218" t="s">
        <v>426</v>
      </c>
      <c r="B265" s="209" t="s">
        <v>158</v>
      </c>
      <c r="C265" s="89">
        <v>791621</v>
      </c>
      <c r="D265" s="430">
        <v>13736759</v>
      </c>
    </row>
    <row r="266" spans="1:4" x14ac:dyDescent="0.2">
      <c r="A266" s="193" t="s">
        <v>427</v>
      </c>
      <c r="B266" s="201" t="s">
        <v>163</v>
      </c>
      <c r="C266" s="89">
        <v>1152169</v>
      </c>
      <c r="D266" s="430">
        <v>14315178</v>
      </c>
    </row>
    <row r="267" spans="1:4" ht="11.25" customHeight="1" x14ac:dyDescent="0.2">
      <c r="A267" s="193"/>
      <c r="B267" s="201"/>
      <c r="C267" s="352"/>
      <c r="D267" s="429"/>
    </row>
    <row r="268" spans="1:4" x14ac:dyDescent="0.2">
      <c r="A268" s="192" t="s">
        <v>164</v>
      </c>
      <c r="B268" s="210" t="s">
        <v>165</v>
      </c>
      <c r="C268" s="354">
        <f>SUM(C270)</f>
        <v>581256</v>
      </c>
      <c r="D268" s="428">
        <f>SUM(D270)</f>
        <v>23388508</v>
      </c>
    </row>
    <row r="269" spans="1:4" ht="9" customHeight="1" x14ac:dyDescent="0.2">
      <c r="A269" s="208"/>
      <c r="B269" s="362"/>
      <c r="C269" s="352"/>
      <c r="D269" s="429"/>
    </row>
    <row r="270" spans="1:4" x14ac:dyDescent="0.2">
      <c r="A270" s="208" t="s">
        <v>428</v>
      </c>
      <c r="B270" s="362" t="s">
        <v>167</v>
      </c>
      <c r="C270" s="89">
        <v>581256</v>
      </c>
      <c r="D270" s="430">
        <v>23388508</v>
      </c>
    </row>
    <row r="271" spans="1:4" x14ac:dyDescent="0.2">
      <c r="A271" s="193"/>
      <c r="B271" s="201"/>
      <c r="C271" s="352"/>
      <c r="D271" s="429"/>
    </row>
    <row r="272" spans="1:4" x14ac:dyDescent="0.2">
      <c r="A272" s="192" t="s">
        <v>725</v>
      </c>
      <c r="B272" s="210" t="s">
        <v>169</v>
      </c>
      <c r="C272" s="354">
        <f>SUM(C273:C280)</f>
        <v>93964248</v>
      </c>
      <c r="D272" s="428">
        <f>SUM(D273:D280)</f>
        <v>391819356</v>
      </c>
    </row>
    <row r="273" spans="1:4" ht="7.5" customHeight="1" x14ac:dyDescent="0.2">
      <c r="A273" s="193"/>
      <c r="B273" s="201"/>
      <c r="C273" s="352"/>
      <c r="D273" s="429"/>
    </row>
    <row r="274" spans="1:4" x14ac:dyDescent="0.2">
      <c r="A274" s="193" t="s">
        <v>430</v>
      </c>
      <c r="B274" s="970" t="s">
        <v>634</v>
      </c>
      <c r="C274" s="670"/>
      <c r="D274" s="670"/>
    </row>
    <row r="275" spans="1:4" x14ac:dyDescent="0.2">
      <c r="A275" s="193"/>
      <c r="B275" s="970"/>
      <c r="C275" s="668">
        <v>40312310</v>
      </c>
      <c r="D275" s="668">
        <v>147308608</v>
      </c>
    </row>
    <row r="276" spans="1:4" x14ac:dyDescent="0.2">
      <c r="A276" s="193"/>
      <c r="B276" s="669"/>
      <c r="C276" s="194"/>
      <c r="D276" s="194"/>
    </row>
    <row r="277" spans="1:4" x14ac:dyDescent="0.2">
      <c r="A277" s="193" t="s">
        <v>431</v>
      </c>
      <c r="B277" s="955" t="s">
        <v>172</v>
      </c>
      <c r="C277" s="670"/>
      <c r="D277" s="670"/>
    </row>
    <row r="278" spans="1:4" x14ac:dyDescent="0.2">
      <c r="A278" s="193"/>
      <c r="B278" s="955"/>
      <c r="C278" s="668">
        <v>25972550</v>
      </c>
      <c r="D278" s="670">
        <v>127060985</v>
      </c>
    </row>
    <row r="279" spans="1:4" x14ac:dyDescent="0.2">
      <c r="A279" s="193"/>
      <c r="B279" s="201"/>
      <c r="C279" s="89"/>
      <c r="D279" s="430"/>
    </row>
    <row r="280" spans="1:4" x14ac:dyDescent="0.2">
      <c r="A280" s="193" t="s">
        <v>432</v>
      </c>
      <c r="B280" s="201" t="s">
        <v>174</v>
      </c>
      <c r="C280" s="89">
        <v>27679388</v>
      </c>
      <c r="D280" s="430">
        <v>117449763</v>
      </c>
    </row>
    <row r="281" spans="1:4" x14ac:dyDescent="0.2">
      <c r="A281" s="193"/>
      <c r="B281" s="201"/>
      <c r="C281" s="352"/>
      <c r="D281" s="429"/>
    </row>
    <row r="282" spans="1:4" x14ac:dyDescent="0.2">
      <c r="A282" s="192" t="s">
        <v>726</v>
      </c>
      <c r="B282" s="210" t="s">
        <v>176</v>
      </c>
      <c r="C282" s="352"/>
      <c r="D282" s="429"/>
    </row>
    <row r="283" spans="1:4" x14ac:dyDescent="0.2">
      <c r="A283" s="192"/>
      <c r="B283" s="210" t="s">
        <v>298</v>
      </c>
      <c r="C283" s="354">
        <f>SUM(C284)</f>
        <v>45692</v>
      </c>
      <c r="D283" s="428">
        <f>SUM(D284)</f>
        <v>581253</v>
      </c>
    </row>
    <row r="284" spans="1:4" ht="13.5" thickBot="1" x14ac:dyDescent="0.25">
      <c r="A284" s="219" t="s">
        <v>433</v>
      </c>
      <c r="B284" s="366" t="s">
        <v>179</v>
      </c>
      <c r="C284" s="356">
        <v>45692</v>
      </c>
      <c r="D284" s="316">
        <v>581253</v>
      </c>
    </row>
    <row r="285" spans="1:4" x14ac:dyDescent="0.2">
      <c r="A285" s="140" t="s">
        <v>616</v>
      </c>
      <c r="B285" s="55"/>
      <c r="C285" s="140"/>
      <c r="D285" s="140"/>
    </row>
  </sheetData>
  <mergeCells count="45">
    <mergeCell ref="B262:B263"/>
    <mergeCell ref="B274:B275"/>
    <mergeCell ref="B277:B278"/>
    <mergeCell ref="B228:B229"/>
    <mergeCell ref="B239:B240"/>
    <mergeCell ref="B242:B244"/>
    <mergeCell ref="B248:B249"/>
    <mergeCell ref="B213:B214"/>
    <mergeCell ref="B251:B252"/>
    <mergeCell ref="B171:B172"/>
    <mergeCell ref="B174:B175"/>
    <mergeCell ref="B25:B27"/>
    <mergeCell ref="B35:B36"/>
    <mergeCell ref="B39:B40"/>
    <mergeCell ref="B42:B43"/>
    <mergeCell ref="B47:B48"/>
    <mergeCell ref="B53:B54"/>
    <mergeCell ref="B60:B61"/>
    <mergeCell ref="B67:B68"/>
    <mergeCell ref="B70:B71"/>
    <mergeCell ref="B77:B78"/>
    <mergeCell ref="B86:B87"/>
    <mergeCell ref="B92:B93"/>
    <mergeCell ref="B202:B203"/>
    <mergeCell ref="B148:B149"/>
    <mergeCell ref="B153:B154"/>
    <mergeCell ref="B161:B162"/>
    <mergeCell ref="B99:B100"/>
    <mergeCell ref="B102:B103"/>
    <mergeCell ref="B104:B108"/>
    <mergeCell ref="B110:B111"/>
    <mergeCell ref="B113:B114"/>
    <mergeCell ref="B131:B132"/>
    <mergeCell ref="B166:B167"/>
    <mergeCell ref="B192:B193"/>
    <mergeCell ref="B195:B196"/>
    <mergeCell ref="A6:D6"/>
    <mergeCell ref="A7:D7"/>
    <mergeCell ref="A8:D8"/>
    <mergeCell ref="A9:D9"/>
    <mergeCell ref="A12:A15"/>
    <mergeCell ref="B12:B15"/>
    <mergeCell ref="C12:D13"/>
    <mergeCell ref="C14:C15"/>
    <mergeCell ref="D14:D15"/>
  </mergeCells>
  <phoneticPr fontId="3" type="noConversion"/>
  <pageMargins left="1.1811023622047245" right="0.70866141732283472" top="1.1811023622047245" bottom="1.1811023622047245" header="0.39370078740157483" footer="0"/>
  <pageSetup paperSize="153" scale="90" firstPageNumber="315" orientation="portrait" useFirstPageNumber="1" r:id="rId1"/>
  <headerFooter alignWithMargins="0">
    <oddHeader>&amp;L                              &amp;G&amp;R&amp;P</oddHeader>
  </headerFooter>
  <drawing r:id="rId2"/>
  <legacyDrawingHF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A1:E89"/>
  <sheetViews>
    <sheetView showGridLines="0" workbookViewId="0"/>
  </sheetViews>
  <sheetFormatPr baseColWidth="10" defaultColWidth="12.5703125" defaultRowHeight="12.75" x14ac:dyDescent="0.2"/>
  <cols>
    <col min="1" max="1" width="14.5703125" style="112" customWidth="1"/>
    <col min="2" max="2" width="45.85546875" style="112" customWidth="1"/>
    <col min="3" max="3" width="11.5703125" style="112" bestFit="1" customWidth="1"/>
    <col min="4" max="4" width="11.7109375" style="112" customWidth="1"/>
    <col min="5" max="16384" width="12.5703125" style="55"/>
  </cols>
  <sheetData>
    <row r="1" spans="1:4" ht="18" x14ac:dyDescent="0.2">
      <c r="A1" s="26" t="s">
        <v>521</v>
      </c>
      <c r="B1" s="27"/>
      <c r="C1" s="28"/>
      <c r="D1" s="555"/>
    </row>
    <row r="2" spans="1:4" x14ac:dyDescent="0.2">
      <c r="A2" s="171"/>
      <c r="B2" s="27"/>
      <c r="C2" s="28"/>
      <c r="D2" s="28"/>
    </row>
    <row r="3" spans="1:4" x14ac:dyDescent="0.2">
      <c r="A3" s="58"/>
      <c r="B3" s="27"/>
      <c r="C3" s="28"/>
      <c r="D3" s="28"/>
    </row>
    <row r="4" spans="1:4" x14ac:dyDescent="0.2">
      <c r="A4" s="58"/>
      <c r="B4" s="172"/>
      <c r="C4" s="29"/>
      <c r="D4" s="29"/>
    </row>
    <row r="5" spans="1:4" x14ac:dyDescent="0.2">
      <c r="A5" s="29"/>
      <c r="B5" s="172"/>
      <c r="C5" s="29"/>
      <c r="D5" s="29"/>
    </row>
    <row r="6" spans="1:4" x14ac:dyDescent="0.2">
      <c r="A6" s="749" t="s">
        <v>473</v>
      </c>
      <c r="B6" s="749"/>
      <c r="C6" s="749"/>
      <c r="D6" s="749"/>
    </row>
    <row r="7" spans="1:4" x14ac:dyDescent="0.2">
      <c r="A7" s="749" t="s">
        <v>474</v>
      </c>
      <c r="B7" s="749"/>
      <c r="C7" s="749"/>
      <c r="D7" s="749"/>
    </row>
    <row r="8" spans="1:4" x14ac:dyDescent="0.2">
      <c r="A8" s="749" t="s">
        <v>635</v>
      </c>
      <c r="B8" s="749"/>
      <c r="C8" s="749"/>
      <c r="D8" s="749"/>
    </row>
    <row r="9" spans="1:4" x14ac:dyDescent="0.2">
      <c r="A9" s="749" t="s">
        <v>759</v>
      </c>
      <c r="B9" s="749"/>
      <c r="C9" s="749"/>
      <c r="D9" s="749"/>
    </row>
    <row r="10" spans="1:4" ht="13.5" thickBot="1" x14ac:dyDescent="0.25">
      <c r="A10" s="442"/>
      <c r="B10" s="442"/>
      <c r="C10" s="442"/>
      <c r="D10" s="442"/>
    </row>
    <row r="11" spans="1:4" ht="13.5" customHeight="1" x14ac:dyDescent="0.2">
      <c r="A11" s="820" t="s">
        <v>196</v>
      </c>
      <c r="B11" s="811" t="s">
        <v>272</v>
      </c>
      <c r="C11" s="972" t="s">
        <v>475</v>
      </c>
      <c r="D11" s="945"/>
    </row>
    <row r="12" spans="1:4" ht="13.5" thickBot="1" x14ac:dyDescent="0.25">
      <c r="A12" s="890"/>
      <c r="B12" s="883"/>
      <c r="C12" s="973"/>
      <c r="D12" s="973"/>
    </row>
    <row r="13" spans="1:4" ht="12.75" customHeight="1" x14ac:dyDescent="0.2">
      <c r="A13" s="890"/>
      <c r="B13" s="883"/>
      <c r="C13" s="972" t="s">
        <v>681</v>
      </c>
      <c r="D13" s="945"/>
    </row>
    <row r="14" spans="1:4" ht="13.5" thickBot="1" x14ac:dyDescent="0.25">
      <c r="A14" s="890"/>
      <c r="B14" s="883"/>
      <c r="C14" s="975"/>
      <c r="D14" s="975"/>
    </row>
    <row r="15" spans="1:4" ht="13.5" customHeight="1" x14ac:dyDescent="0.2">
      <c r="A15" s="890"/>
      <c r="B15" s="883"/>
      <c r="C15" s="855" t="s">
        <v>476</v>
      </c>
      <c r="D15" s="862" t="s">
        <v>518</v>
      </c>
    </row>
    <row r="16" spans="1:4" ht="13.5" thickBot="1" x14ac:dyDescent="0.25">
      <c r="A16" s="891"/>
      <c r="B16" s="884"/>
      <c r="C16" s="867"/>
      <c r="D16" s="974"/>
    </row>
    <row r="17" spans="1:5" x14ac:dyDescent="0.2">
      <c r="A17" s="220"/>
      <c r="B17" s="221"/>
      <c r="C17" s="222"/>
      <c r="D17" s="223"/>
    </row>
    <row r="18" spans="1:5" x14ac:dyDescent="0.2">
      <c r="A18" s="224" t="s">
        <v>550</v>
      </c>
      <c r="B18" s="446"/>
      <c r="C18" s="130">
        <f>SUM(C19:C88)</f>
        <v>482431345</v>
      </c>
      <c r="D18" s="131">
        <f>SUM(D19:D88)</f>
        <v>756974051</v>
      </c>
    </row>
    <row r="19" spans="1:5" x14ac:dyDescent="0.2">
      <c r="A19" s="224"/>
      <c r="B19" s="446"/>
      <c r="C19" s="125"/>
      <c r="D19" s="126"/>
      <c r="E19" s="112"/>
    </row>
    <row r="20" spans="1:5" x14ac:dyDescent="0.2">
      <c r="A20" s="225" t="s">
        <v>438</v>
      </c>
      <c r="B20" s="211" t="s">
        <v>201</v>
      </c>
      <c r="C20" s="125">
        <v>8637471</v>
      </c>
      <c r="D20" s="126">
        <v>28430710</v>
      </c>
      <c r="E20" s="112"/>
    </row>
    <row r="21" spans="1:5" x14ac:dyDescent="0.2">
      <c r="A21" s="225"/>
      <c r="B21" s="211"/>
      <c r="C21" s="125"/>
      <c r="D21" s="126"/>
      <c r="E21" s="112"/>
    </row>
    <row r="22" spans="1:5" x14ac:dyDescent="0.2">
      <c r="A22" s="225" t="s">
        <v>439</v>
      </c>
      <c r="B22" s="211" t="s">
        <v>562</v>
      </c>
      <c r="C22" s="45">
        <v>41924286</v>
      </c>
      <c r="D22" s="127">
        <v>19956207</v>
      </c>
      <c r="E22" s="112"/>
    </row>
    <row r="23" spans="1:5" x14ac:dyDescent="0.2">
      <c r="A23" s="225"/>
      <c r="B23" s="211"/>
      <c r="C23" s="45"/>
      <c r="D23" s="127"/>
      <c r="E23" s="112"/>
    </row>
    <row r="24" spans="1:5" x14ac:dyDescent="0.2">
      <c r="A24" s="225" t="s">
        <v>440</v>
      </c>
      <c r="B24" s="211" t="s">
        <v>323</v>
      </c>
      <c r="C24" s="125"/>
      <c r="D24" s="182"/>
      <c r="E24" s="112"/>
    </row>
    <row r="25" spans="1:5" x14ac:dyDescent="0.2">
      <c r="A25" s="225"/>
      <c r="B25" s="211" t="s">
        <v>277</v>
      </c>
      <c r="C25" s="125"/>
      <c r="D25" s="126"/>
      <c r="E25" s="112"/>
    </row>
    <row r="26" spans="1:5" x14ac:dyDescent="0.2">
      <c r="A26" s="225"/>
      <c r="B26" s="211" t="s">
        <v>278</v>
      </c>
      <c r="C26" s="125">
        <v>9537584</v>
      </c>
      <c r="D26" s="126">
        <v>9758552</v>
      </c>
      <c r="E26" s="112"/>
    </row>
    <row r="27" spans="1:5" x14ac:dyDescent="0.2">
      <c r="A27" s="225"/>
      <c r="B27" s="211"/>
      <c r="C27" s="125"/>
      <c r="D27" s="126"/>
      <c r="E27" s="112"/>
    </row>
    <row r="28" spans="1:5" x14ac:dyDescent="0.2">
      <c r="A28" s="225" t="s">
        <v>441</v>
      </c>
      <c r="B28" s="211" t="s">
        <v>11</v>
      </c>
      <c r="C28" s="125"/>
      <c r="D28" s="126"/>
      <c r="E28" s="112"/>
    </row>
    <row r="29" spans="1:5" x14ac:dyDescent="0.2">
      <c r="A29" s="225"/>
      <c r="B29" s="211" t="s">
        <v>12</v>
      </c>
      <c r="C29" s="185"/>
      <c r="D29" s="182"/>
      <c r="E29" s="112"/>
    </row>
    <row r="30" spans="1:5" x14ac:dyDescent="0.2">
      <c r="A30" s="225"/>
      <c r="B30" s="211" t="s">
        <v>279</v>
      </c>
      <c r="C30" s="45">
        <v>166218893</v>
      </c>
      <c r="D30" s="127">
        <v>193646043</v>
      </c>
      <c r="E30" s="112"/>
    </row>
    <row r="31" spans="1:5" x14ac:dyDescent="0.2">
      <c r="A31" s="225"/>
      <c r="B31" s="211"/>
      <c r="C31" s="45"/>
      <c r="D31" s="127"/>
      <c r="E31" s="112"/>
    </row>
    <row r="32" spans="1:5" x14ac:dyDescent="0.2">
      <c r="A32" s="225" t="s">
        <v>28</v>
      </c>
      <c r="B32" s="211" t="s">
        <v>29</v>
      </c>
      <c r="C32" s="45">
        <v>3256972</v>
      </c>
      <c r="D32" s="127">
        <v>2453262</v>
      </c>
      <c r="E32" s="112"/>
    </row>
    <row r="33" spans="1:5" x14ac:dyDescent="0.2">
      <c r="A33" s="225"/>
      <c r="B33" s="211"/>
      <c r="C33" s="125"/>
      <c r="D33" s="126"/>
      <c r="E33" s="112"/>
    </row>
    <row r="34" spans="1:5" x14ac:dyDescent="0.2">
      <c r="A34" s="225" t="s">
        <v>34</v>
      </c>
      <c r="B34" s="211" t="s">
        <v>442</v>
      </c>
      <c r="C34" s="125"/>
      <c r="D34" s="126"/>
      <c r="E34" s="112"/>
    </row>
    <row r="35" spans="1:5" x14ac:dyDescent="0.2">
      <c r="A35" s="225"/>
      <c r="B35" s="211" t="s">
        <v>36</v>
      </c>
      <c r="C35" s="45">
        <v>38954004</v>
      </c>
      <c r="D35" s="127">
        <v>84011550</v>
      </c>
      <c r="E35" s="112"/>
    </row>
    <row r="36" spans="1:5" x14ac:dyDescent="0.2">
      <c r="A36" s="225"/>
      <c r="B36" s="211"/>
      <c r="C36" s="45"/>
      <c r="D36" s="127"/>
      <c r="E36" s="112"/>
    </row>
    <row r="37" spans="1:5" x14ac:dyDescent="0.2">
      <c r="A37" s="225" t="s">
        <v>443</v>
      </c>
      <c r="B37" s="211" t="s">
        <v>281</v>
      </c>
      <c r="C37" s="125"/>
      <c r="D37" s="126"/>
      <c r="E37" s="112"/>
    </row>
    <row r="38" spans="1:5" x14ac:dyDescent="0.2">
      <c r="A38" s="225"/>
      <c r="B38" s="211" t="s">
        <v>215</v>
      </c>
      <c r="C38" s="45">
        <v>50016103</v>
      </c>
      <c r="D38" s="127">
        <v>111057503</v>
      </c>
      <c r="E38" s="112"/>
    </row>
    <row r="39" spans="1:5" x14ac:dyDescent="0.2">
      <c r="A39" s="225"/>
      <c r="B39" s="211"/>
      <c r="C39" s="45"/>
      <c r="D39" s="127"/>
      <c r="E39" s="112"/>
    </row>
    <row r="40" spans="1:5" x14ac:dyDescent="0.2">
      <c r="A40" s="225" t="s">
        <v>60</v>
      </c>
      <c r="B40" s="211" t="s">
        <v>282</v>
      </c>
      <c r="C40" s="125"/>
      <c r="D40" s="126"/>
      <c r="E40" s="112"/>
    </row>
    <row r="41" spans="1:5" x14ac:dyDescent="0.2">
      <c r="A41" s="225"/>
      <c r="B41" s="211" t="s">
        <v>444</v>
      </c>
      <c r="C41" s="125"/>
      <c r="D41" s="126"/>
      <c r="E41" s="112"/>
    </row>
    <row r="42" spans="1:5" x14ac:dyDescent="0.2">
      <c r="A42" s="225"/>
      <c r="B42" s="211" t="s">
        <v>219</v>
      </c>
      <c r="C42" s="125"/>
      <c r="D42" s="126"/>
      <c r="E42" s="112"/>
    </row>
    <row r="43" spans="1:5" x14ac:dyDescent="0.2">
      <c r="A43" s="225"/>
      <c r="B43" s="211" t="s">
        <v>284</v>
      </c>
      <c r="C43" s="45">
        <v>154579</v>
      </c>
      <c r="D43" s="127">
        <v>1059427</v>
      </c>
      <c r="E43" s="112"/>
    </row>
    <row r="44" spans="1:5" x14ac:dyDescent="0.2">
      <c r="A44" s="225"/>
      <c r="B44" s="211"/>
      <c r="C44" s="45"/>
      <c r="D44" s="127"/>
      <c r="E44" s="112"/>
    </row>
    <row r="45" spans="1:5" x14ac:dyDescent="0.2">
      <c r="A45" s="225" t="s">
        <v>445</v>
      </c>
      <c r="B45" s="211" t="s">
        <v>368</v>
      </c>
      <c r="C45" s="125"/>
      <c r="D45" s="126"/>
    </row>
    <row r="46" spans="1:5" x14ac:dyDescent="0.2">
      <c r="A46" s="225"/>
      <c r="B46" s="211" t="s">
        <v>286</v>
      </c>
      <c r="C46" s="125"/>
      <c r="D46" s="126"/>
    </row>
    <row r="47" spans="1:5" x14ac:dyDescent="0.2">
      <c r="A47" s="225"/>
      <c r="B47" s="211" t="s">
        <v>287</v>
      </c>
      <c r="C47" s="45">
        <v>2550614</v>
      </c>
      <c r="D47" s="127">
        <v>859154</v>
      </c>
    </row>
    <row r="48" spans="1:5" x14ac:dyDescent="0.2">
      <c r="A48" s="225"/>
      <c r="B48" s="211"/>
      <c r="C48" s="45"/>
      <c r="D48" s="127"/>
    </row>
    <row r="49" spans="1:4" x14ac:dyDescent="0.2">
      <c r="A49" s="225" t="s">
        <v>73</v>
      </c>
      <c r="B49" s="211" t="s">
        <v>372</v>
      </c>
      <c r="C49" s="125"/>
      <c r="D49" s="126"/>
    </row>
    <row r="50" spans="1:4" ht="12.75" customHeight="1" x14ac:dyDescent="0.2">
      <c r="A50" s="225"/>
      <c r="B50" s="211" t="s">
        <v>373</v>
      </c>
      <c r="C50" s="125"/>
      <c r="D50" s="126"/>
    </row>
    <row r="51" spans="1:4" x14ac:dyDescent="0.2">
      <c r="A51" s="225"/>
      <c r="B51" s="211" t="s">
        <v>226</v>
      </c>
      <c r="C51" s="45">
        <v>51860421</v>
      </c>
      <c r="D51" s="127">
        <v>100470517</v>
      </c>
    </row>
    <row r="52" spans="1:4" x14ac:dyDescent="0.2">
      <c r="A52" s="661"/>
      <c r="B52" s="675"/>
      <c r="C52" s="17"/>
      <c r="D52" s="488"/>
    </row>
    <row r="53" spans="1:4" x14ac:dyDescent="0.2">
      <c r="A53" s="236" t="s">
        <v>79</v>
      </c>
      <c r="B53" s="260" t="s">
        <v>228</v>
      </c>
      <c r="C53" s="129">
        <v>17796818</v>
      </c>
      <c r="D53" s="676">
        <v>93562164</v>
      </c>
    </row>
    <row r="54" spans="1:4" x14ac:dyDescent="0.2">
      <c r="A54" s="225"/>
      <c r="B54" s="211"/>
      <c r="C54" s="45"/>
      <c r="D54" s="127"/>
    </row>
    <row r="55" spans="1:4" x14ac:dyDescent="0.2">
      <c r="A55" s="225" t="s">
        <v>105</v>
      </c>
      <c r="B55" s="211" t="s">
        <v>230</v>
      </c>
      <c r="C55" s="125"/>
      <c r="D55" s="126"/>
    </row>
    <row r="56" spans="1:4" x14ac:dyDescent="0.2">
      <c r="A56" s="225"/>
      <c r="B56" s="211" t="s">
        <v>388</v>
      </c>
      <c r="C56" s="125"/>
      <c r="D56" s="126"/>
    </row>
    <row r="57" spans="1:4" x14ac:dyDescent="0.2">
      <c r="A57" s="225"/>
      <c r="B57" s="211" t="s">
        <v>446</v>
      </c>
      <c r="C57" s="125"/>
      <c r="D57" s="126"/>
    </row>
    <row r="58" spans="1:4" x14ac:dyDescent="0.2">
      <c r="A58" s="225"/>
      <c r="B58" s="211" t="s">
        <v>389</v>
      </c>
      <c r="C58" s="45">
        <v>1052677</v>
      </c>
      <c r="D58" s="127">
        <v>7785430</v>
      </c>
    </row>
    <row r="59" spans="1:4" x14ac:dyDescent="0.2">
      <c r="A59" s="225" t="s">
        <v>112</v>
      </c>
      <c r="B59" s="211" t="s">
        <v>289</v>
      </c>
      <c r="C59" s="125"/>
      <c r="D59" s="126"/>
    </row>
    <row r="60" spans="1:4" x14ac:dyDescent="0.2">
      <c r="A60" s="225"/>
      <c r="B60" s="211" t="s">
        <v>236</v>
      </c>
      <c r="C60" s="125"/>
      <c r="D60" s="126"/>
    </row>
    <row r="61" spans="1:4" x14ac:dyDescent="0.2">
      <c r="A61" s="225"/>
      <c r="B61" s="211" t="s">
        <v>237</v>
      </c>
      <c r="C61" s="125">
        <v>21690139</v>
      </c>
      <c r="D61" s="126">
        <v>4231982</v>
      </c>
    </row>
    <row r="62" spans="1:4" x14ac:dyDescent="0.2">
      <c r="A62" s="225"/>
      <c r="B62" s="211"/>
      <c r="C62" s="125"/>
      <c r="D62" s="126"/>
    </row>
    <row r="63" spans="1:4" x14ac:dyDescent="0.2">
      <c r="A63" s="225" t="s">
        <v>447</v>
      </c>
      <c r="B63" s="211" t="s">
        <v>239</v>
      </c>
      <c r="C63" s="125"/>
      <c r="D63" s="126"/>
    </row>
    <row r="64" spans="1:4" x14ac:dyDescent="0.2">
      <c r="A64" s="225"/>
      <c r="B64" s="211" t="s">
        <v>240</v>
      </c>
      <c r="C64" s="125"/>
      <c r="D64" s="126"/>
    </row>
    <row r="65" spans="1:4" x14ac:dyDescent="0.2">
      <c r="A65" s="225"/>
      <c r="B65" s="211" t="s">
        <v>290</v>
      </c>
      <c r="C65" s="125"/>
      <c r="D65" s="126"/>
    </row>
    <row r="66" spans="1:4" x14ac:dyDescent="0.2">
      <c r="A66" s="225"/>
      <c r="B66" s="211" t="s">
        <v>394</v>
      </c>
      <c r="C66" s="45">
        <v>3827</v>
      </c>
      <c r="D66" s="127">
        <v>402897</v>
      </c>
    </row>
    <row r="67" spans="1:4" x14ac:dyDescent="0.2">
      <c r="A67" s="225"/>
      <c r="B67" s="211"/>
      <c r="C67" s="45"/>
      <c r="D67" s="127"/>
    </row>
    <row r="68" spans="1:4" x14ac:dyDescent="0.2">
      <c r="A68" s="225" t="s">
        <v>123</v>
      </c>
      <c r="B68" s="211" t="s">
        <v>291</v>
      </c>
      <c r="C68" s="45">
        <v>63239969</v>
      </c>
      <c r="D68" s="127">
        <v>67337352</v>
      </c>
    </row>
    <row r="69" spans="1:4" x14ac:dyDescent="0.2">
      <c r="A69" s="225"/>
      <c r="B69" s="211"/>
      <c r="C69" s="45"/>
      <c r="D69" s="127"/>
    </row>
    <row r="70" spans="1:4" x14ac:dyDescent="0.2">
      <c r="A70" s="225" t="s">
        <v>144</v>
      </c>
      <c r="B70" s="211" t="s">
        <v>448</v>
      </c>
      <c r="C70" s="125"/>
      <c r="D70" s="126"/>
    </row>
    <row r="71" spans="1:4" x14ac:dyDescent="0.2">
      <c r="A71" s="225"/>
      <c r="B71" s="211" t="s">
        <v>408</v>
      </c>
      <c r="C71" s="125"/>
      <c r="D71" s="126"/>
    </row>
    <row r="72" spans="1:4" x14ac:dyDescent="0.2">
      <c r="A72" s="225"/>
      <c r="B72" s="211" t="s">
        <v>247</v>
      </c>
      <c r="C72" s="125"/>
      <c r="D72" s="126"/>
    </row>
    <row r="73" spans="1:4" x14ac:dyDescent="0.2">
      <c r="A73" s="225"/>
      <c r="B73" s="211" t="s">
        <v>294</v>
      </c>
      <c r="C73" s="125"/>
      <c r="D73" s="126"/>
    </row>
    <row r="74" spans="1:4" x14ac:dyDescent="0.2">
      <c r="A74" s="225"/>
      <c r="B74" s="211" t="s">
        <v>409</v>
      </c>
      <c r="C74" s="45">
        <v>1061477</v>
      </c>
      <c r="D74" s="127">
        <v>14134416</v>
      </c>
    </row>
    <row r="75" spans="1:4" x14ac:dyDescent="0.2">
      <c r="A75" s="225"/>
      <c r="B75" s="211"/>
      <c r="C75" s="125"/>
      <c r="D75" s="126"/>
    </row>
    <row r="76" spans="1:4" x14ac:dyDescent="0.2">
      <c r="A76" s="225" t="s">
        <v>449</v>
      </c>
      <c r="B76" s="211" t="s">
        <v>250</v>
      </c>
      <c r="C76" s="45">
        <v>186684</v>
      </c>
      <c r="D76" s="127">
        <v>1095060</v>
      </c>
    </row>
    <row r="77" spans="1:4" x14ac:dyDescent="0.2">
      <c r="A77" s="225"/>
      <c r="B77" s="211"/>
      <c r="C77" s="125"/>
      <c r="D77" s="126"/>
    </row>
    <row r="78" spans="1:4" x14ac:dyDescent="0.2">
      <c r="A78" s="225" t="s">
        <v>157</v>
      </c>
      <c r="B78" s="211" t="s">
        <v>252</v>
      </c>
      <c r="C78" s="125"/>
      <c r="D78" s="126"/>
    </row>
    <row r="79" spans="1:4" x14ac:dyDescent="0.2">
      <c r="A79" s="225"/>
      <c r="B79" s="211" t="s">
        <v>296</v>
      </c>
      <c r="C79" s="125"/>
      <c r="D79" s="126"/>
    </row>
    <row r="80" spans="1:4" x14ac:dyDescent="0.2">
      <c r="A80" s="225"/>
      <c r="B80" s="211" t="s">
        <v>423</v>
      </c>
      <c r="C80" s="125"/>
      <c r="D80" s="126"/>
    </row>
    <row r="81" spans="1:4" x14ac:dyDescent="0.2">
      <c r="A81" s="225"/>
      <c r="B81" s="211" t="s">
        <v>255</v>
      </c>
      <c r="C81" s="125"/>
      <c r="D81" s="126"/>
    </row>
    <row r="82" spans="1:4" x14ac:dyDescent="0.2">
      <c r="A82" s="225"/>
      <c r="B82" s="211" t="s">
        <v>450</v>
      </c>
      <c r="C82" s="45">
        <v>24903</v>
      </c>
      <c r="D82" s="127">
        <v>986566</v>
      </c>
    </row>
    <row r="83" spans="1:4" x14ac:dyDescent="0.2">
      <c r="A83" s="225"/>
      <c r="B83" s="211"/>
      <c r="C83" s="45"/>
      <c r="D83" s="127"/>
    </row>
    <row r="84" spans="1:4" x14ac:dyDescent="0.2">
      <c r="A84" s="225" t="s">
        <v>451</v>
      </c>
      <c r="B84" s="211" t="s">
        <v>165</v>
      </c>
      <c r="C84" s="125">
        <v>0</v>
      </c>
      <c r="D84" s="126">
        <v>0</v>
      </c>
    </row>
    <row r="85" spans="1:4" x14ac:dyDescent="0.2">
      <c r="A85" s="225"/>
      <c r="B85" s="211"/>
      <c r="C85" s="125"/>
      <c r="D85" s="126"/>
    </row>
    <row r="86" spans="1:4" x14ac:dyDescent="0.2">
      <c r="A86" s="225" t="s">
        <v>168</v>
      </c>
      <c r="B86" s="211" t="s">
        <v>169</v>
      </c>
      <c r="C86" s="45">
        <v>4262854</v>
      </c>
      <c r="D86" s="127">
        <v>15724966</v>
      </c>
    </row>
    <row r="87" spans="1:4" x14ac:dyDescent="0.2">
      <c r="A87" s="225"/>
      <c r="B87" s="211"/>
      <c r="C87" s="125"/>
      <c r="D87" s="126"/>
    </row>
    <row r="88" spans="1:4" x14ac:dyDescent="0.2">
      <c r="A88" s="226" t="s">
        <v>452</v>
      </c>
      <c r="B88" s="227" t="s">
        <v>434</v>
      </c>
      <c r="C88" s="228">
        <v>1070</v>
      </c>
      <c r="D88" s="229">
        <v>10293</v>
      </c>
    </row>
    <row r="89" spans="1:4" x14ac:dyDescent="0.2">
      <c r="A89" s="140"/>
      <c r="B89" s="140"/>
      <c r="C89" s="140"/>
      <c r="D89" s="140"/>
    </row>
  </sheetData>
  <mergeCells count="10">
    <mergeCell ref="A6:D6"/>
    <mergeCell ref="A7:D7"/>
    <mergeCell ref="A8:D8"/>
    <mergeCell ref="A9:D9"/>
    <mergeCell ref="C11:D12"/>
    <mergeCell ref="B11:B16"/>
    <mergeCell ref="A11:A16"/>
    <mergeCell ref="D15:D16"/>
    <mergeCell ref="C15:C16"/>
    <mergeCell ref="C13:D14"/>
  </mergeCells>
  <phoneticPr fontId="3" type="noConversion"/>
  <pageMargins left="1.1811023622047245" right="0.70866141732283472" top="0.98425196850393704" bottom="1.1811023622047245" header="0.39370078740157483" footer="0"/>
  <pageSetup paperSize="153" scale="95" firstPageNumber="322" orientation="portrait" useFirstPageNumber="1" r:id="rId1"/>
  <headerFooter alignWithMargins="0">
    <oddHeader>&amp;L                           &amp;G&amp;R&amp;P</oddHead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/>
  <dimension ref="A1:G90"/>
  <sheetViews>
    <sheetView showGridLines="0" workbookViewId="0"/>
  </sheetViews>
  <sheetFormatPr baseColWidth="10" defaultColWidth="12.5703125" defaultRowHeight="12.75" x14ac:dyDescent="0.2"/>
  <cols>
    <col min="1" max="1" width="14.5703125" style="55" customWidth="1"/>
    <col min="2" max="2" width="46.28515625" style="55" customWidth="1"/>
    <col min="3" max="3" width="11.28515625" style="55" customWidth="1"/>
    <col min="4" max="4" width="11.85546875" style="55" customWidth="1"/>
    <col min="5" max="16384" width="12.5703125" style="55"/>
  </cols>
  <sheetData>
    <row r="1" spans="1:4" ht="18" x14ac:dyDescent="0.2">
      <c r="A1" s="26" t="s">
        <v>521</v>
      </c>
      <c r="B1" s="27"/>
      <c r="C1" s="28"/>
      <c r="D1" s="555"/>
    </row>
    <row r="2" spans="1:4" x14ac:dyDescent="0.2">
      <c r="A2" s="171"/>
      <c r="B2" s="27"/>
      <c r="C2" s="28"/>
      <c r="D2" s="28"/>
    </row>
    <row r="3" spans="1:4" x14ac:dyDescent="0.2">
      <c r="A3" s="58"/>
      <c r="B3" s="27"/>
      <c r="C3" s="28"/>
      <c r="D3" s="28"/>
    </row>
    <row r="4" spans="1:4" x14ac:dyDescent="0.2">
      <c r="A4" s="58"/>
      <c r="B4" s="172"/>
      <c r="C4" s="29"/>
      <c r="D4" s="29"/>
    </row>
    <row r="5" spans="1:4" x14ac:dyDescent="0.2">
      <c r="A5" s="29"/>
      <c r="B5" s="172"/>
      <c r="C5" s="29"/>
      <c r="D5" s="29"/>
    </row>
    <row r="6" spans="1:4" x14ac:dyDescent="0.2">
      <c r="A6" s="749" t="s">
        <v>473</v>
      </c>
      <c r="B6" s="749"/>
      <c r="C6" s="749"/>
      <c r="D6" s="749"/>
    </row>
    <row r="7" spans="1:4" x14ac:dyDescent="0.2">
      <c r="A7" s="749" t="s">
        <v>474</v>
      </c>
      <c r="B7" s="749"/>
      <c r="C7" s="749"/>
      <c r="D7" s="749"/>
    </row>
    <row r="8" spans="1:4" x14ac:dyDescent="0.2">
      <c r="A8" s="749" t="s">
        <v>636</v>
      </c>
      <c r="B8" s="749"/>
      <c r="C8" s="749"/>
      <c r="D8" s="749"/>
    </row>
    <row r="9" spans="1:4" x14ac:dyDescent="0.2">
      <c r="A9" s="749" t="s">
        <v>759</v>
      </c>
      <c r="B9" s="749"/>
      <c r="C9" s="749"/>
      <c r="D9" s="749"/>
    </row>
    <row r="10" spans="1:4" x14ac:dyDescent="0.2">
      <c r="A10" s="442"/>
      <c r="B10" s="442"/>
      <c r="C10" s="442"/>
      <c r="D10" s="442"/>
    </row>
    <row r="11" spans="1:4" ht="13.5" thickBot="1" x14ac:dyDescent="0.25"/>
    <row r="12" spans="1:4" ht="13.5" customHeight="1" x14ac:dyDescent="0.2">
      <c r="A12" s="820" t="s">
        <v>196</v>
      </c>
      <c r="B12" s="811" t="s">
        <v>272</v>
      </c>
      <c r="C12" s="972" t="s">
        <v>542</v>
      </c>
      <c r="D12" s="945"/>
    </row>
    <row r="13" spans="1:4" ht="13.5" thickBot="1" x14ac:dyDescent="0.25">
      <c r="A13" s="890"/>
      <c r="B13" s="883"/>
      <c r="C13" s="973"/>
      <c r="D13" s="973"/>
    </row>
    <row r="14" spans="1:4" ht="12.75" customHeight="1" x14ac:dyDescent="0.2">
      <c r="A14" s="890"/>
      <c r="B14" s="883"/>
      <c r="C14" s="972" t="s">
        <v>477</v>
      </c>
      <c r="D14" s="945"/>
    </row>
    <row r="15" spans="1:4" ht="13.5" thickBot="1" x14ac:dyDescent="0.25">
      <c r="A15" s="890"/>
      <c r="B15" s="883"/>
      <c r="C15" s="975"/>
      <c r="D15" s="975"/>
    </row>
    <row r="16" spans="1:4" ht="13.5" customHeight="1" x14ac:dyDescent="0.2">
      <c r="A16" s="890"/>
      <c r="B16" s="883"/>
      <c r="C16" s="855" t="s">
        <v>476</v>
      </c>
      <c r="D16" s="862" t="s">
        <v>517</v>
      </c>
    </row>
    <row r="17" spans="1:7" ht="13.5" thickBot="1" x14ac:dyDescent="0.25">
      <c r="A17" s="891"/>
      <c r="B17" s="884"/>
      <c r="C17" s="867"/>
      <c r="D17" s="974"/>
    </row>
    <row r="18" spans="1:7" x14ac:dyDescent="0.2">
      <c r="A18" s="220"/>
      <c r="B18" s="230"/>
      <c r="C18" s="231"/>
      <c r="D18" s="232"/>
      <c r="E18" s="112"/>
      <c r="F18" s="112"/>
      <c r="G18" s="112"/>
    </row>
    <row r="19" spans="1:7" x14ac:dyDescent="0.2">
      <c r="A19" s="224" t="s">
        <v>550</v>
      </c>
      <c r="B19" s="446"/>
      <c r="C19" s="122">
        <f>SUM(C20:C90)</f>
        <v>370367297</v>
      </c>
      <c r="D19" s="233">
        <f>SUM(D20:D90)</f>
        <v>319623313</v>
      </c>
      <c r="E19" s="112"/>
      <c r="F19" s="112"/>
      <c r="G19" s="112"/>
    </row>
    <row r="20" spans="1:7" x14ac:dyDescent="0.2">
      <c r="A20" s="224"/>
      <c r="B20" s="446"/>
      <c r="C20" s="234"/>
      <c r="D20" s="235"/>
      <c r="E20" s="112"/>
      <c r="F20" s="112"/>
      <c r="G20" s="112"/>
    </row>
    <row r="21" spans="1:7" ht="12" customHeight="1" x14ac:dyDescent="0.2">
      <c r="A21" s="225" t="s">
        <v>438</v>
      </c>
      <c r="B21" s="211" t="s">
        <v>201</v>
      </c>
      <c r="C21" s="185">
        <v>19427553</v>
      </c>
      <c r="D21" s="182">
        <v>20561008</v>
      </c>
      <c r="F21" s="112"/>
      <c r="G21" s="112"/>
    </row>
    <row r="22" spans="1:7" ht="12" customHeight="1" x14ac:dyDescent="0.2">
      <c r="A22" s="225"/>
      <c r="B22" s="211"/>
      <c r="C22" s="185"/>
      <c r="D22" s="182"/>
      <c r="F22" s="112"/>
      <c r="G22" s="112"/>
    </row>
    <row r="23" spans="1:7" ht="12" customHeight="1" x14ac:dyDescent="0.2">
      <c r="A23" s="225" t="s">
        <v>439</v>
      </c>
      <c r="B23" s="211" t="s">
        <v>562</v>
      </c>
      <c r="C23" s="45">
        <v>66381525</v>
      </c>
      <c r="D23" s="127">
        <v>13564602</v>
      </c>
      <c r="F23" s="112"/>
      <c r="G23" s="112"/>
    </row>
    <row r="24" spans="1:7" ht="12" customHeight="1" x14ac:dyDescent="0.2">
      <c r="A24" s="225"/>
      <c r="B24" s="211"/>
      <c r="C24" s="185"/>
      <c r="D24" s="182"/>
      <c r="F24" s="112"/>
      <c r="G24" s="112"/>
    </row>
    <row r="25" spans="1:7" ht="12" customHeight="1" x14ac:dyDescent="0.2">
      <c r="A25" s="225" t="s">
        <v>440</v>
      </c>
      <c r="B25" s="211" t="s">
        <v>323</v>
      </c>
      <c r="C25" s="185"/>
      <c r="D25" s="182"/>
      <c r="F25" s="112"/>
      <c r="G25" s="112"/>
    </row>
    <row r="26" spans="1:7" ht="12" customHeight="1" x14ac:dyDescent="0.2">
      <c r="A26" s="225"/>
      <c r="B26" s="211" t="s">
        <v>277</v>
      </c>
      <c r="C26" s="185"/>
      <c r="D26" s="182"/>
      <c r="F26" s="112"/>
      <c r="G26" s="112"/>
    </row>
    <row r="27" spans="1:7" ht="12" customHeight="1" x14ac:dyDescent="0.2">
      <c r="A27" s="225"/>
      <c r="B27" s="211" t="s">
        <v>278</v>
      </c>
      <c r="C27" s="185">
        <v>25725405</v>
      </c>
      <c r="D27" s="182">
        <v>21706050</v>
      </c>
      <c r="F27" s="112"/>
      <c r="G27" s="112"/>
    </row>
    <row r="28" spans="1:7" ht="12" customHeight="1" x14ac:dyDescent="0.2">
      <c r="A28" s="225"/>
      <c r="B28" s="211"/>
      <c r="C28" s="185"/>
      <c r="D28" s="182"/>
      <c r="F28" s="112"/>
      <c r="G28" s="112"/>
    </row>
    <row r="29" spans="1:7" ht="12" customHeight="1" x14ac:dyDescent="0.2">
      <c r="A29" s="225" t="s">
        <v>441</v>
      </c>
      <c r="B29" s="211" t="s">
        <v>11</v>
      </c>
      <c r="C29" s="185"/>
      <c r="D29" s="182"/>
      <c r="F29" s="112"/>
      <c r="G29" s="112"/>
    </row>
    <row r="30" spans="1:7" ht="12" customHeight="1" x14ac:dyDescent="0.2">
      <c r="A30" s="225"/>
      <c r="B30" s="211" t="s">
        <v>12</v>
      </c>
      <c r="C30" s="185"/>
      <c r="D30" s="182"/>
      <c r="F30" s="112"/>
      <c r="G30" s="112"/>
    </row>
    <row r="31" spans="1:7" ht="12" customHeight="1" x14ac:dyDescent="0.2">
      <c r="A31" s="225"/>
      <c r="B31" s="211" t="s">
        <v>279</v>
      </c>
      <c r="C31" s="45">
        <v>43123259</v>
      </c>
      <c r="D31" s="127">
        <v>45386016</v>
      </c>
      <c r="F31" s="112"/>
      <c r="G31" s="112"/>
    </row>
    <row r="32" spans="1:7" ht="12" customHeight="1" x14ac:dyDescent="0.2">
      <c r="A32" s="225"/>
      <c r="B32" s="211"/>
      <c r="C32" s="45"/>
      <c r="D32" s="127"/>
      <c r="F32" s="112"/>
      <c r="G32" s="112"/>
    </row>
    <row r="33" spans="1:7" ht="12" customHeight="1" x14ac:dyDescent="0.2">
      <c r="A33" s="225" t="s">
        <v>28</v>
      </c>
      <c r="B33" s="211" t="s">
        <v>29</v>
      </c>
      <c r="C33" s="45">
        <v>14678080</v>
      </c>
      <c r="D33" s="127">
        <v>1928442</v>
      </c>
      <c r="F33" s="112"/>
      <c r="G33" s="112"/>
    </row>
    <row r="34" spans="1:7" ht="12" customHeight="1" x14ac:dyDescent="0.2">
      <c r="A34" s="225"/>
      <c r="B34" s="211"/>
      <c r="C34" s="45"/>
      <c r="D34" s="127"/>
      <c r="F34" s="112"/>
      <c r="G34" s="112"/>
    </row>
    <row r="35" spans="1:7" ht="12" customHeight="1" x14ac:dyDescent="0.2">
      <c r="A35" s="225" t="s">
        <v>34</v>
      </c>
      <c r="B35" s="211" t="s">
        <v>442</v>
      </c>
      <c r="C35" s="185"/>
      <c r="D35" s="182"/>
    </row>
    <row r="36" spans="1:7" ht="12" customHeight="1" x14ac:dyDescent="0.2">
      <c r="A36" s="225"/>
      <c r="B36" s="211" t="s">
        <v>36</v>
      </c>
      <c r="C36" s="45">
        <v>54355103</v>
      </c>
      <c r="D36" s="127">
        <v>58161348</v>
      </c>
    </row>
    <row r="37" spans="1:7" ht="12" customHeight="1" x14ac:dyDescent="0.2">
      <c r="A37" s="225"/>
      <c r="B37" s="211"/>
      <c r="C37" s="45"/>
      <c r="D37" s="127"/>
    </row>
    <row r="38" spans="1:7" ht="12" customHeight="1" x14ac:dyDescent="0.2">
      <c r="A38" s="225" t="s">
        <v>443</v>
      </c>
      <c r="B38" s="211" t="s">
        <v>281</v>
      </c>
      <c r="C38" s="125"/>
      <c r="D38" s="126"/>
    </row>
    <row r="39" spans="1:7" ht="12" customHeight="1" x14ac:dyDescent="0.2">
      <c r="A39" s="225"/>
      <c r="B39" s="211" t="s">
        <v>215</v>
      </c>
      <c r="C39" s="45">
        <v>7557640</v>
      </c>
      <c r="D39" s="127">
        <v>11432814</v>
      </c>
    </row>
    <row r="40" spans="1:7" ht="12" customHeight="1" x14ac:dyDescent="0.2">
      <c r="A40" s="225"/>
      <c r="B40" s="211"/>
      <c r="C40" s="45"/>
      <c r="D40" s="127"/>
    </row>
    <row r="41" spans="1:7" ht="12" customHeight="1" x14ac:dyDescent="0.2">
      <c r="A41" s="225" t="s">
        <v>60</v>
      </c>
      <c r="B41" s="211" t="s">
        <v>282</v>
      </c>
      <c r="C41" s="125"/>
      <c r="D41" s="126"/>
    </row>
    <row r="42" spans="1:7" ht="12" customHeight="1" x14ac:dyDescent="0.2">
      <c r="A42" s="225"/>
      <c r="B42" s="211" t="s">
        <v>444</v>
      </c>
      <c r="C42" s="125"/>
      <c r="D42" s="126"/>
    </row>
    <row r="43" spans="1:7" ht="12" customHeight="1" x14ac:dyDescent="0.2">
      <c r="A43" s="225"/>
      <c r="B43" s="211" t="s">
        <v>219</v>
      </c>
      <c r="C43" s="125"/>
      <c r="D43" s="126"/>
    </row>
    <row r="44" spans="1:7" ht="12" customHeight="1" x14ac:dyDescent="0.2">
      <c r="A44" s="225"/>
      <c r="B44" s="211" t="s">
        <v>284</v>
      </c>
      <c r="C44" s="125">
        <v>806447</v>
      </c>
      <c r="D44" s="126">
        <v>244665</v>
      </c>
    </row>
    <row r="45" spans="1:7" ht="12" customHeight="1" x14ac:dyDescent="0.2">
      <c r="A45" s="225"/>
      <c r="B45" s="211"/>
      <c r="C45" s="125"/>
      <c r="D45" s="126"/>
    </row>
    <row r="46" spans="1:7" ht="12" customHeight="1" x14ac:dyDescent="0.2">
      <c r="A46" s="225" t="s">
        <v>445</v>
      </c>
      <c r="B46" s="211" t="s">
        <v>368</v>
      </c>
      <c r="C46" s="125"/>
      <c r="D46" s="126"/>
    </row>
    <row r="47" spans="1:7" ht="12" customHeight="1" x14ac:dyDescent="0.2">
      <c r="A47" s="225"/>
      <c r="B47" s="211" t="s">
        <v>286</v>
      </c>
      <c r="C47" s="125"/>
      <c r="D47" s="126"/>
    </row>
    <row r="48" spans="1:7" ht="12" customHeight="1" x14ac:dyDescent="0.2">
      <c r="A48" s="225"/>
      <c r="B48" s="211" t="s">
        <v>287</v>
      </c>
      <c r="C48" s="185">
        <v>2258404</v>
      </c>
      <c r="D48" s="182">
        <v>1473810</v>
      </c>
    </row>
    <row r="49" spans="1:4" ht="12" customHeight="1" x14ac:dyDescent="0.2">
      <c r="A49" s="225"/>
      <c r="B49" s="211"/>
      <c r="C49" s="185"/>
      <c r="D49" s="182"/>
    </row>
    <row r="50" spans="1:4" ht="12" customHeight="1" x14ac:dyDescent="0.2">
      <c r="A50" s="225" t="s">
        <v>73</v>
      </c>
      <c r="B50" s="211" t="s">
        <v>372</v>
      </c>
      <c r="C50" s="185"/>
      <c r="D50" s="182"/>
    </row>
    <row r="51" spans="1:4" ht="12" customHeight="1" x14ac:dyDescent="0.2">
      <c r="A51" s="225"/>
      <c r="B51" s="211" t="s">
        <v>373</v>
      </c>
      <c r="C51" s="185"/>
      <c r="D51" s="182"/>
    </row>
    <row r="52" spans="1:4" ht="12" customHeight="1" x14ac:dyDescent="0.2">
      <c r="A52" s="225"/>
      <c r="B52" s="211" t="s">
        <v>226</v>
      </c>
      <c r="C52" s="45">
        <v>15138704</v>
      </c>
      <c r="D52" s="127">
        <v>10339653</v>
      </c>
    </row>
    <row r="53" spans="1:4" ht="12" customHeight="1" x14ac:dyDescent="0.2">
      <c r="A53" s="225"/>
      <c r="B53" s="211"/>
      <c r="C53" s="45"/>
      <c r="D53" s="127"/>
    </row>
    <row r="54" spans="1:4" ht="15.75" customHeight="1" x14ac:dyDescent="0.2">
      <c r="A54" s="661" t="s">
        <v>79</v>
      </c>
      <c r="B54" s="675" t="s">
        <v>228</v>
      </c>
      <c r="C54" s="17">
        <v>14640014</v>
      </c>
      <c r="D54" s="488">
        <v>71881609</v>
      </c>
    </row>
    <row r="55" spans="1:4" ht="12" customHeight="1" x14ac:dyDescent="0.2">
      <c r="A55" s="236"/>
      <c r="B55" s="237"/>
      <c r="C55" s="214"/>
      <c r="D55" s="215"/>
    </row>
    <row r="56" spans="1:4" ht="12" customHeight="1" x14ac:dyDescent="0.2">
      <c r="A56" s="225" t="s">
        <v>105</v>
      </c>
      <c r="B56" s="211" t="s">
        <v>230</v>
      </c>
      <c r="C56" s="125"/>
      <c r="D56" s="126"/>
    </row>
    <row r="57" spans="1:4" ht="12" customHeight="1" x14ac:dyDescent="0.2">
      <c r="A57" s="225"/>
      <c r="B57" s="211" t="s">
        <v>388</v>
      </c>
      <c r="C57" s="125"/>
      <c r="D57" s="126"/>
    </row>
    <row r="58" spans="1:4" ht="12" customHeight="1" x14ac:dyDescent="0.2">
      <c r="A58" s="225"/>
      <c r="B58" s="211" t="s">
        <v>446</v>
      </c>
      <c r="C58" s="125"/>
      <c r="D58" s="126"/>
    </row>
    <row r="59" spans="1:4" ht="12" customHeight="1" x14ac:dyDescent="0.2">
      <c r="A59" s="225"/>
      <c r="B59" s="211" t="s">
        <v>389</v>
      </c>
      <c r="C59" s="125">
        <v>487513</v>
      </c>
      <c r="D59" s="126">
        <v>683399</v>
      </c>
    </row>
    <row r="60" spans="1:4" ht="12" customHeight="1" x14ac:dyDescent="0.2">
      <c r="A60" s="225"/>
      <c r="B60" s="211"/>
      <c r="C60" s="125"/>
      <c r="D60" s="126"/>
    </row>
    <row r="61" spans="1:4" ht="12" customHeight="1" x14ac:dyDescent="0.2">
      <c r="A61" s="225" t="s">
        <v>112</v>
      </c>
      <c r="B61" s="211" t="s">
        <v>289</v>
      </c>
      <c r="C61" s="125"/>
      <c r="D61" s="126"/>
    </row>
    <row r="62" spans="1:4" ht="12" customHeight="1" x14ac:dyDescent="0.2">
      <c r="A62" s="225"/>
      <c r="B62" s="211" t="s">
        <v>236</v>
      </c>
      <c r="C62" s="125"/>
      <c r="D62" s="126"/>
    </row>
    <row r="63" spans="1:4" ht="12" customHeight="1" x14ac:dyDescent="0.2">
      <c r="A63" s="225"/>
      <c r="B63" s="211" t="s">
        <v>237</v>
      </c>
      <c r="C63" s="125">
        <v>6161201</v>
      </c>
      <c r="D63" s="126">
        <v>1091586</v>
      </c>
    </row>
    <row r="64" spans="1:4" ht="12" customHeight="1" x14ac:dyDescent="0.2">
      <c r="A64" s="225"/>
      <c r="B64" s="211"/>
      <c r="C64" s="185"/>
      <c r="D64" s="182"/>
    </row>
    <row r="65" spans="1:4" ht="12" customHeight="1" x14ac:dyDescent="0.2">
      <c r="A65" s="225" t="s">
        <v>447</v>
      </c>
      <c r="B65" s="211" t="s">
        <v>239</v>
      </c>
      <c r="C65" s="125"/>
      <c r="D65" s="126"/>
    </row>
    <row r="66" spans="1:4" ht="12" customHeight="1" x14ac:dyDescent="0.2">
      <c r="A66" s="225"/>
      <c r="B66" s="211" t="s">
        <v>240</v>
      </c>
      <c r="C66" s="125"/>
      <c r="D66" s="126"/>
    </row>
    <row r="67" spans="1:4" ht="12" customHeight="1" x14ac:dyDescent="0.2">
      <c r="A67" s="225"/>
      <c r="B67" s="211" t="s">
        <v>290</v>
      </c>
      <c r="C67" s="125"/>
      <c r="D67" s="126"/>
    </row>
    <row r="68" spans="1:4" ht="12" customHeight="1" x14ac:dyDescent="0.2">
      <c r="A68" s="225"/>
      <c r="B68" s="211" t="s">
        <v>394</v>
      </c>
      <c r="C68" s="125">
        <v>24793</v>
      </c>
      <c r="D68" s="126">
        <v>42187</v>
      </c>
    </row>
    <row r="69" spans="1:4" ht="12" customHeight="1" x14ac:dyDescent="0.2">
      <c r="A69" s="225"/>
      <c r="B69" s="211"/>
      <c r="C69" s="125"/>
      <c r="D69" s="126"/>
    </row>
    <row r="70" spans="1:4" ht="12" customHeight="1" x14ac:dyDescent="0.2">
      <c r="A70" s="225" t="s">
        <v>123</v>
      </c>
      <c r="B70" s="211" t="s">
        <v>291</v>
      </c>
      <c r="C70" s="45">
        <v>97964560</v>
      </c>
      <c r="D70" s="127">
        <v>55213173</v>
      </c>
    </row>
    <row r="71" spans="1:4" ht="12" customHeight="1" x14ac:dyDescent="0.2">
      <c r="A71" s="225"/>
      <c r="B71" s="211"/>
      <c r="C71" s="45"/>
      <c r="D71" s="127"/>
    </row>
    <row r="72" spans="1:4" ht="12" customHeight="1" x14ac:dyDescent="0.2">
      <c r="A72" s="225" t="s">
        <v>144</v>
      </c>
      <c r="B72" s="211" t="s">
        <v>448</v>
      </c>
      <c r="C72" s="125"/>
      <c r="D72" s="126"/>
    </row>
    <row r="73" spans="1:4" ht="12" customHeight="1" x14ac:dyDescent="0.2">
      <c r="A73" s="225"/>
      <c r="B73" s="211" t="s">
        <v>408</v>
      </c>
      <c r="C73" s="185"/>
      <c r="D73" s="182"/>
    </row>
    <row r="74" spans="1:4" ht="12" customHeight="1" x14ac:dyDescent="0.2">
      <c r="A74" s="225"/>
      <c r="B74" s="211" t="s">
        <v>247</v>
      </c>
      <c r="C74" s="125"/>
      <c r="D74" s="126"/>
    </row>
    <row r="75" spans="1:4" ht="12" customHeight="1" x14ac:dyDescent="0.2">
      <c r="A75" s="225"/>
      <c r="B75" s="211" t="s">
        <v>294</v>
      </c>
      <c r="C75" s="125"/>
      <c r="D75" s="126"/>
    </row>
    <row r="76" spans="1:4" ht="12" customHeight="1" x14ac:dyDescent="0.2">
      <c r="A76" s="225"/>
      <c r="B76" s="211" t="s">
        <v>409</v>
      </c>
      <c r="C76" s="45">
        <v>879871</v>
      </c>
      <c r="D76" s="127">
        <v>4115162</v>
      </c>
    </row>
    <row r="77" spans="1:4" ht="12" customHeight="1" x14ac:dyDescent="0.2">
      <c r="A77" s="225"/>
      <c r="B77" s="211"/>
      <c r="C77" s="125"/>
      <c r="D77" s="126"/>
    </row>
    <row r="78" spans="1:4" ht="12" customHeight="1" x14ac:dyDescent="0.2">
      <c r="A78" s="225" t="s">
        <v>449</v>
      </c>
      <c r="B78" s="211" t="s">
        <v>250</v>
      </c>
      <c r="C78" s="45">
        <v>54999</v>
      </c>
      <c r="D78" s="127">
        <v>167577</v>
      </c>
    </row>
    <row r="79" spans="1:4" ht="12" customHeight="1" x14ac:dyDescent="0.2">
      <c r="A79" s="225"/>
      <c r="B79" s="211"/>
      <c r="C79" s="125"/>
      <c r="D79" s="126"/>
    </row>
    <row r="80" spans="1:4" ht="12" customHeight="1" x14ac:dyDescent="0.2">
      <c r="A80" s="225" t="s">
        <v>157</v>
      </c>
      <c r="B80" s="211" t="s">
        <v>252</v>
      </c>
      <c r="C80" s="125"/>
      <c r="D80" s="126"/>
    </row>
    <row r="81" spans="1:4" ht="12" customHeight="1" x14ac:dyDescent="0.2">
      <c r="A81" s="225"/>
      <c r="B81" s="211" t="s">
        <v>296</v>
      </c>
      <c r="C81" s="125"/>
      <c r="D81" s="126"/>
    </row>
    <row r="82" spans="1:4" ht="12" customHeight="1" x14ac:dyDescent="0.2">
      <c r="A82" s="225"/>
      <c r="B82" s="211" t="s">
        <v>423</v>
      </c>
      <c r="C82" s="125"/>
      <c r="D82" s="126"/>
    </row>
    <row r="83" spans="1:4" ht="12" customHeight="1" x14ac:dyDescent="0.2">
      <c r="A83" s="225"/>
      <c r="B83" s="211" t="s">
        <v>255</v>
      </c>
      <c r="C83" s="125"/>
      <c r="D83" s="126"/>
    </row>
    <row r="84" spans="1:4" ht="12" customHeight="1" x14ac:dyDescent="0.2">
      <c r="A84" s="225"/>
      <c r="B84" s="211" t="s">
        <v>450</v>
      </c>
      <c r="C84" s="125">
        <v>16682</v>
      </c>
      <c r="D84" s="126">
        <v>47925</v>
      </c>
    </row>
    <row r="85" spans="1:4" ht="12" customHeight="1" x14ac:dyDescent="0.2">
      <c r="A85" s="225"/>
      <c r="B85" s="211"/>
      <c r="C85" s="125"/>
      <c r="D85" s="126"/>
    </row>
    <row r="86" spans="1:4" ht="12" customHeight="1" x14ac:dyDescent="0.2">
      <c r="A86" s="225" t="s">
        <v>451</v>
      </c>
      <c r="B86" s="211" t="s">
        <v>165</v>
      </c>
      <c r="C86" s="125">
        <v>0</v>
      </c>
      <c r="D86" s="126">
        <v>0</v>
      </c>
    </row>
    <row r="87" spans="1:4" ht="12" customHeight="1" x14ac:dyDescent="0.2">
      <c r="A87" s="225"/>
      <c r="B87" s="211"/>
      <c r="C87" s="125"/>
      <c r="D87" s="126"/>
    </row>
    <row r="88" spans="1:4" ht="12" customHeight="1" x14ac:dyDescent="0.2">
      <c r="A88" s="225" t="s">
        <v>168</v>
      </c>
      <c r="B88" s="211" t="s">
        <v>169</v>
      </c>
      <c r="C88" s="45">
        <v>685006</v>
      </c>
      <c r="D88" s="127">
        <v>1580987</v>
      </c>
    </row>
    <row r="89" spans="1:4" ht="12" customHeight="1" x14ac:dyDescent="0.2">
      <c r="A89" s="225"/>
      <c r="B89" s="211"/>
      <c r="C89" s="125"/>
      <c r="D89" s="126"/>
    </row>
    <row r="90" spans="1:4" ht="12" customHeight="1" x14ac:dyDescent="0.2">
      <c r="A90" s="226" t="s">
        <v>452</v>
      </c>
      <c r="B90" s="227" t="s">
        <v>434</v>
      </c>
      <c r="C90" s="228">
        <v>538</v>
      </c>
      <c r="D90" s="229">
        <v>1300</v>
      </c>
    </row>
  </sheetData>
  <mergeCells count="10">
    <mergeCell ref="A6:D6"/>
    <mergeCell ref="A7:D7"/>
    <mergeCell ref="A8:D8"/>
    <mergeCell ref="A9:D9"/>
    <mergeCell ref="A12:A17"/>
    <mergeCell ref="C12:D13"/>
    <mergeCell ref="B12:B17"/>
    <mergeCell ref="C16:C17"/>
    <mergeCell ref="D16:D17"/>
    <mergeCell ref="C14:D15"/>
  </mergeCells>
  <phoneticPr fontId="3" type="noConversion"/>
  <pageMargins left="1.1811023622047245" right="0.70866141732283472" top="0.98425196850393704" bottom="1.1811023622047245" header="0.39370078740157483" footer="0"/>
  <pageSetup paperSize="153" scale="95" firstPageNumber="324" orientation="portrait" useFirstPageNumber="1" r:id="rId1"/>
  <headerFooter alignWithMargins="0">
    <oddHeader>&amp;L                           &amp;G&amp;R&amp;P</oddHeader>
  </headerFooter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/>
  <dimension ref="A1:E88"/>
  <sheetViews>
    <sheetView showGridLines="0" workbookViewId="0"/>
  </sheetViews>
  <sheetFormatPr baseColWidth="10" defaultColWidth="12.5703125" defaultRowHeight="12.75" x14ac:dyDescent="0.2"/>
  <cols>
    <col min="1" max="1" width="14.5703125" style="55" customWidth="1"/>
    <col min="2" max="2" width="46.28515625" style="55" customWidth="1"/>
    <col min="3" max="3" width="11.5703125" style="55" bestFit="1" customWidth="1"/>
    <col min="4" max="4" width="12.5703125" style="55" bestFit="1" customWidth="1"/>
    <col min="5" max="16384" width="12.5703125" style="55"/>
  </cols>
  <sheetData>
    <row r="1" spans="1:4" ht="18" x14ac:dyDescent="0.2">
      <c r="A1" s="26" t="s">
        <v>521</v>
      </c>
      <c r="B1" s="27"/>
      <c r="C1" s="28"/>
      <c r="D1" s="555"/>
    </row>
    <row r="2" spans="1:4" x14ac:dyDescent="0.2">
      <c r="A2" s="171"/>
      <c r="B2" s="27"/>
      <c r="C2" s="28"/>
      <c r="D2" s="28"/>
    </row>
    <row r="3" spans="1:4" x14ac:dyDescent="0.2">
      <c r="A3" s="29"/>
      <c r="B3" s="172"/>
      <c r="C3" s="29"/>
      <c r="D3" s="29"/>
    </row>
    <row r="4" spans="1:4" x14ac:dyDescent="0.2">
      <c r="A4" s="749" t="s">
        <v>473</v>
      </c>
      <c r="B4" s="749"/>
      <c r="C4" s="749"/>
      <c r="D4" s="749"/>
    </row>
    <row r="5" spans="1:4" x14ac:dyDescent="0.2">
      <c r="A5" s="749" t="s">
        <v>474</v>
      </c>
      <c r="B5" s="749"/>
      <c r="C5" s="749"/>
      <c r="D5" s="749"/>
    </row>
    <row r="6" spans="1:4" x14ac:dyDescent="0.2">
      <c r="A6" s="749" t="s">
        <v>636</v>
      </c>
      <c r="B6" s="749"/>
      <c r="C6" s="749"/>
      <c r="D6" s="749"/>
    </row>
    <row r="7" spans="1:4" x14ac:dyDescent="0.2">
      <c r="A7" s="749" t="s">
        <v>759</v>
      </c>
      <c r="B7" s="749"/>
      <c r="C7" s="749"/>
      <c r="D7" s="749"/>
    </row>
    <row r="8" spans="1:4" x14ac:dyDescent="0.2">
      <c r="A8" s="438"/>
      <c r="B8" s="438"/>
      <c r="C8" s="438"/>
      <c r="D8" s="438"/>
    </row>
    <row r="9" spans="1:4" ht="13.5" thickBot="1" x14ac:dyDescent="0.25">
      <c r="A9" s="438"/>
      <c r="B9" s="438"/>
      <c r="C9" s="438"/>
      <c r="D9" s="438"/>
    </row>
    <row r="10" spans="1:4" ht="13.5" customHeight="1" x14ac:dyDescent="0.2">
      <c r="A10" s="820" t="s">
        <v>196</v>
      </c>
      <c r="B10" s="811" t="s">
        <v>272</v>
      </c>
      <c r="C10" s="972" t="s">
        <v>478</v>
      </c>
      <c r="D10" s="945"/>
    </row>
    <row r="11" spans="1:4" ht="13.5" thickBot="1" x14ac:dyDescent="0.25">
      <c r="A11" s="890"/>
      <c r="B11" s="883"/>
      <c r="C11" s="973"/>
      <c r="D11" s="973"/>
    </row>
    <row r="12" spans="1:4" ht="12.75" customHeight="1" x14ac:dyDescent="0.2">
      <c r="A12" s="890"/>
      <c r="B12" s="883"/>
      <c r="C12" s="972" t="s">
        <v>477</v>
      </c>
      <c r="D12" s="945"/>
    </row>
    <row r="13" spans="1:4" ht="13.5" thickBot="1" x14ac:dyDescent="0.25">
      <c r="A13" s="890"/>
      <c r="B13" s="883"/>
      <c r="C13" s="975"/>
      <c r="D13" s="975"/>
    </row>
    <row r="14" spans="1:4" ht="13.5" customHeight="1" x14ac:dyDescent="0.2">
      <c r="A14" s="890"/>
      <c r="B14" s="883"/>
      <c r="C14" s="855" t="s">
        <v>476</v>
      </c>
      <c r="D14" s="862" t="s">
        <v>518</v>
      </c>
    </row>
    <row r="15" spans="1:4" ht="13.5" thickBot="1" x14ac:dyDescent="0.25">
      <c r="A15" s="891"/>
      <c r="B15" s="884"/>
      <c r="C15" s="867"/>
      <c r="D15" s="974"/>
    </row>
    <row r="16" spans="1:4" ht="13.5" customHeight="1" x14ac:dyDescent="0.2">
      <c r="A16" s="220"/>
      <c r="B16" s="221"/>
      <c r="C16" s="222"/>
      <c r="D16" s="223"/>
    </row>
    <row r="17" spans="1:5" ht="13.5" customHeight="1" x14ac:dyDescent="0.2">
      <c r="A17" s="224" t="s">
        <v>550</v>
      </c>
      <c r="B17" s="446"/>
      <c r="C17" s="130">
        <f>SUM(C18:C88)</f>
        <v>153254437</v>
      </c>
      <c r="D17" s="131">
        <f>SUM(D18:D88)</f>
        <v>114955382</v>
      </c>
      <c r="E17" s="22"/>
    </row>
    <row r="18" spans="1:5" ht="13.5" customHeight="1" x14ac:dyDescent="0.2">
      <c r="A18" s="224"/>
      <c r="B18" s="446"/>
      <c r="C18" s="125"/>
      <c r="D18" s="126"/>
    </row>
    <row r="19" spans="1:5" ht="13.5" customHeight="1" x14ac:dyDescent="0.2">
      <c r="A19" s="225" t="s">
        <v>438</v>
      </c>
      <c r="B19" s="211" t="s">
        <v>201</v>
      </c>
      <c r="C19" s="185">
        <v>15446671</v>
      </c>
      <c r="D19" s="182">
        <v>53744721</v>
      </c>
    </row>
    <row r="20" spans="1:5" ht="11.25" customHeight="1" x14ac:dyDescent="0.2">
      <c r="A20" s="225"/>
      <c r="B20" s="211"/>
      <c r="C20" s="185"/>
      <c r="D20" s="182"/>
    </row>
    <row r="21" spans="1:5" ht="13.5" customHeight="1" x14ac:dyDescent="0.2">
      <c r="A21" s="225" t="s">
        <v>439</v>
      </c>
      <c r="B21" s="211" t="s">
        <v>562</v>
      </c>
      <c r="C21" s="185">
        <v>35695099</v>
      </c>
      <c r="D21" s="182">
        <v>7764535</v>
      </c>
      <c r="E21" s="140"/>
    </row>
    <row r="22" spans="1:5" ht="13.5" customHeight="1" x14ac:dyDescent="0.2">
      <c r="A22" s="225"/>
      <c r="B22" s="211"/>
      <c r="C22" s="185"/>
      <c r="D22" s="182"/>
      <c r="E22" s="140"/>
    </row>
    <row r="23" spans="1:5" ht="13.5" customHeight="1" x14ac:dyDescent="0.2">
      <c r="A23" s="225" t="s">
        <v>440</v>
      </c>
      <c r="B23" s="211" t="s">
        <v>323</v>
      </c>
      <c r="C23" s="185"/>
      <c r="D23" s="182"/>
      <c r="E23" s="140"/>
    </row>
    <row r="24" spans="1:5" ht="13.5" customHeight="1" x14ac:dyDescent="0.2">
      <c r="A24" s="225"/>
      <c r="B24" s="211" t="s">
        <v>277</v>
      </c>
      <c r="C24" s="185"/>
      <c r="D24" s="182"/>
    </row>
    <row r="25" spans="1:5" ht="13.5" customHeight="1" x14ac:dyDescent="0.2">
      <c r="A25" s="225"/>
      <c r="B25" s="211" t="s">
        <v>278</v>
      </c>
      <c r="C25" s="185">
        <v>3347577</v>
      </c>
      <c r="D25" s="182">
        <v>1978071</v>
      </c>
    </row>
    <row r="26" spans="1:5" ht="9.75" customHeight="1" x14ac:dyDescent="0.2">
      <c r="A26" s="225"/>
      <c r="B26" s="211"/>
      <c r="C26" s="185"/>
      <c r="D26" s="182"/>
    </row>
    <row r="27" spans="1:5" ht="13.5" customHeight="1" x14ac:dyDescent="0.2">
      <c r="A27" s="225" t="s">
        <v>441</v>
      </c>
      <c r="B27" s="211" t="s">
        <v>11</v>
      </c>
      <c r="C27" s="185"/>
      <c r="D27" s="182"/>
    </row>
    <row r="28" spans="1:5" ht="13.5" customHeight="1" x14ac:dyDescent="0.2">
      <c r="A28" s="225"/>
      <c r="B28" s="211" t="s">
        <v>12</v>
      </c>
      <c r="C28" s="185"/>
      <c r="D28" s="182"/>
    </row>
    <row r="29" spans="1:5" ht="13.5" customHeight="1" x14ac:dyDescent="0.2">
      <c r="A29" s="225"/>
      <c r="B29" s="211" t="s">
        <v>279</v>
      </c>
      <c r="C29" s="45">
        <v>54412393</v>
      </c>
      <c r="D29" s="127">
        <v>28242227</v>
      </c>
    </row>
    <row r="30" spans="1:5" ht="8.25" customHeight="1" x14ac:dyDescent="0.2">
      <c r="A30" s="225"/>
      <c r="B30" s="211"/>
      <c r="C30" s="185"/>
      <c r="D30" s="182"/>
    </row>
    <row r="31" spans="1:5" ht="13.5" customHeight="1" x14ac:dyDescent="0.2">
      <c r="A31" s="225" t="s">
        <v>28</v>
      </c>
      <c r="B31" s="211" t="s">
        <v>29</v>
      </c>
      <c r="C31" s="45">
        <v>1875522</v>
      </c>
      <c r="D31" s="127">
        <v>1536041</v>
      </c>
    </row>
    <row r="32" spans="1:5" ht="9" customHeight="1" x14ac:dyDescent="0.2">
      <c r="A32" s="225"/>
      <c r="B32" s="211"/>
      <c r="C32" s="185"/>
      <c r="D32" s="182"/>
    </row>
    <row r="33" spans="1:4" ht="13.5" customHeight="1" x14ac:dyDescent="0.2">
      <c r="A33" s="225" t="s">
        <v>34</v>
      </c>
      <c r="B33" s="211" t="s">
        <v>442</v>
      </c>
      <c r="C33" s="125"/>
      <c r="D33" s="126"/>
    </row>
    <row r="34" spans="1:4" ht="13.5" customHeight="1" x14ac:dyDescent="0.2">
      <c r="A34" s="225"/>
      <c r="B34" s="211" t="s">
        <v>36</v>
      </c>
      <c r="C34" s="45">
        <v>1379705</v>
      </c>
      <c r="D34" s="127">
        <v>2684431</v>
      </c>
    </row>
    <row r="35" spans="1:4" ht="10.5" customHeight="1" x14ac:dyDescent="0.2">
      <c r="A35" s="225"/>
      <c r="B35" s="211"/>
      <c r="C35" s="45"/>
      <c r="D35" s="127"/>
    </row>
    <row r="36" spans="1:4" ht="13.5" customHeight="1" x14ac:dyDescent="0.2">
      <c r="A36" s="225" t="s">
        <v>443</v>
      </c>
      <c r="B36" s="211" t="s">
        <v>281</v>
      </c>
      <c r="C36" s="185"/>
      <c r="D36" s="182"/>
    </row>
    <row r="37" spans="1:4" ht="13.5" customHeight="1" x14ac:dyDescent="0.2">
      <c r="A37" s="225"/>
      <c r="B37" s="211" t="s">
        <v>215</v>
      </c>
      <c r="C37" s="45">
        <v>1189295</v>
      </c>
      <c r="D37" s="127">
        <v>912312</v>
      </c>
    </row>
    <row r="38" spans="1:4" ht="11.25" customHeight="1" x14ac:dyDescent="0.2">
      <c r="A38" s="225"/>
      <c r="B38" s="211"/>
      <c r="C38" s="45"/>
      <c r="D38" s="127"/>
    </row>
    <row r="39" spans="1:4" ht="13.5" customHeight="1" x14ac:dyDescent="0.2">
      <c r="A39" s="225" t="s">
        <v>60</v>
      </c>
      <c r="B39" s="211" t="s">
        <v>282</v>
      </c>
      <c r="C39" s="125"/>
      <c r="D39" s="126"/>
    </row>
    <row r="40" spans="1:4" ht="13.5" customHeight="1" x14ac:dyDescent="0.2">
      <c r="A40" s="225"/>
      <c r="B40" s="211" t="s">
        <v>444</v>
      </c>
      <c r="C40" s="125"/>
      <c r="D40" s="126"/>
    </row>
    <row r="41" spans="1:4" ht="13.5" customHeight="1" x14ac:dyDescent="0.2">
      <c r="A41" s="225"/>
      <c r="B41" s="211" t="s">
        <v>219</v>
      </c>
      <c r="C41" s="125"/>
      <c r="D41" s="126"/>
    </row>
    <row r="42" spans="1:4" ht="13.5" customHeight="1" x14ac:dyDescent="0.2">
      <c r="A42" s="225"/>
      <c r="B42" s="211" t="s">
        <v>284</v>
      </c>
      <c r="C42" s="45">
        <v>1694978</v>
      </c>
      <c r="D42" s="127">
        <v>1278734</v>
      </c>
    </row>
    <row r="43" spans="1:4" ht="11.25" customHeight="1" x14ac:dyDescent="0.2">
      <c r="A43" s="225"/>
      <c r="B43" s="211"/>
      <c r="C43" s="45"/>
      <c r="D43" s="127"/>
    </row>
    <row r="44" spans="1:4" ht="13.5" customHeight="1" x14ac:dyDescent="0.2">
      <c r="A44" s="225" t="s">
        <v>445</v>
      </c>
      <c r="B44" s="211" t="s">
        <v>368</v>
      </c>
      <c r="C44" s="125"/>
      <c r="D44" s="126"/>
    </row>
    <row r="45" spans="1:4" ht="13.5" customHeight="1" x14ac:dyDescent="0.2">
      <c r="A45" s="225"/>
      <c r="B45" s="211" t="s">
        <v>286</v>
      </c>
      <c r="C45" s="125"/>
      <c r="D45" s="126"/>
    </row>
    <row r="46" spans="1:4" ht="13.5" customHeight="1" x14ac:dyDescent="0.2">
      <c r="A46" s="225"/>
      <c r="B46" s="211" t="s">
        <v>287</v>
      </c>
      <c r="C46" s="185">
        <v>367058</v>
      </c>
      <c r="D46" s="182">
        <v>88739</v>
      </c>
    </row>
    <row r="47" spans="1:4" ht="10.5" customHeight="1" x14ac:dyDescent="0.2">
      <c r="A47" s="225"/>
      <c r="B47" s="211"/>
      <c r="C47" s="185"/>
      <c r="D47" s="182"/>
    </row>
    <row r="48" spans="1:4" ht="13.5" customHeight="1" x14ac:dyDescent="0.2">
      <c r="A48" s="225" t="s">
        <v>73</v>
      </c>
      <c r="B48" s="211" t="s">
        <v>372</v>
      </c>
      <c r="C48" s="185"/>
      <c r="D48" s="182"/>
    </row>
    <row r="49" spans="1:4" ht="13.5" customHeight="1" x14ac:dyDescent="0.2">
      <c r="A49" s="225"/>
      <c r="B49" s="211" t="s">
        <v>373</v>
      </c>
      <c r="C49" s="185"/>
      <c r="D49" s="182"/>
    </row>
    <row r="50" spans="1:4" ht="13.5" customHeight="1" x14ac:dyDescent="0.2">
      <c r="A50" s="225"/>
      <c r="B50" s="211" t="s">
        <v>226</v>
      </c>
      <c r="C50" s="45">
        <v>3132540</v>
      </c>
      <c r="D50" s="127">
        <v>835756</v>
      </c>
    </row>
    <row r="51" spans="1:4" ht="13.5" customHeight="1" x14ac:dyDescent="0.2">
      <c r="A51" s="225"/>
      <c r="B51" s="211"/>
      <c r="C51" s="45"/>
      <c r="D51" s="127"/>
    </row>
    <row r="52" spans="1:4" ht="13.5" customHeight="1" x14ac:dyDescent="0.2">
      <c r="A52" s="661" t="s">
        <v>79</v>
      </c>
      <c r="B52" s="675" t="s">
        <v>228</v>
      </c>
      <c r="C52" s="17">
        <v>1821781</v>
      </c>
      <c r="D52" s="488">
        <v>5689754</v>
      </c>
    </row>
    <row r="53" spans="1:4" ht="13.5" customHeight="1" x14ac:dyDescent="0.2">
      <c r="A53" s="236"/>
      <c r="B53" s="237"/>
      <c r="C53" s="214"/>
      <c r="D53" s="215"/>
    </row>
    <row r="54" spans="1:4" ht="13.5" customHeight="1" x14ac:dyDescent="0.2">
      <c r="A54" s="225" t="s">
        <v>105</v>
      </c>
      <c r="B54" s="211" t="s">
        <v>230</v>
      </c>
      <c r="C54" s="125"/>
      <c r="D54" s="126"/>
    </row>
    <row r="55" spans="1:4" ht="13.5" customHeight="1" x14ac:dyDescent="0.2">
      <c r="A55" s="225"/>
      <c r="B55" s="211" t="s">
        <v>388</v>
      </c>
      <c r="C55" s="125"/>
      <c r="D55" s="126"/>
    </row>
    <row r="56" spans="1:4" ht="13.5" customHeight="1" x14ac:dyDescent="0.2">
      <c r="A56" s="225"/>
      <c r="B56" s="211" t="s">
        <v>446</v>
      </c>
      <c r="C56" s="125"/>
      <c r="D56" s="126"/>
    </row>
    <row r="57" spans="1:4" ht="13.5" customHeight="1" x14ac:dyDescent="0.2">
      <c r="A57" s="225"/>
      <c r="B57" s="211" t="s">
        <v>389</v>
      </c>
      <c r="C57" s="125">
        <v>15835</v>
      </c>
      <c r="D57" s="126">
        <v>72713</v>
      </c>
    </row>
    <row r="58" spans="1:4" ht="10.5" customHeight="1" x14ac:dyDescent="0.2">
      <c r="A58" s="225"/>
      <c r="B58" s="211"/>
      <c r="C58" s="125"/>
      <c r="D58" s="126"/>
    </row>
    <row r="59" spans="1:4" ht="13.5" customHeight="1" x14ac:dyDescent="0.2">
      <c r="A59" s="225" t="s">
        <v>112</v>
      </c>
      <c r="B59" s="211" t="s">
        <v>289</v>
      </c>
      <c r="C59" s="125"/>
      <c r="D59" s="126"/>
    </row>
    <row r="60" spans="1:4" ht="13.5" customHeight="1" x14ac:dyDescent="0.2">
      <c r="A60" s="225"/>
      <c r="B60" s="211" t="s">
        <v>236</v>
      </c>
      <c r="C60" s="125"/>
      <c r="D60" s="126"/>
    </row>
    <row r="61" spans="1:4" ht="13.5" customHeight="1" x14ac:dyDescent="0.2">
      <c r="A61" s="225"/>
      <c r="B61" s="211" t="s">
        <v>237</v>
      </c>
      <c r="C61" s="125">
        <v>1936257</v>
      </c>
      <c r="D61" s="126">
        <v>1831239</v>
      </c>
    </row>
    <row r="62" spans="1:4" ht="10.5" customHeight="1" x14ac:dyDescent="0.2">
      <c r="A62" s="225"/>
      <c r="B62" s="211"/>
      <c r="C62" s="185"/>
      <c r="D62" s="182"/>
    </row>
    <row r="63" spans="1:4" ht="13.5" customHeight="1" x14ac:dyDescent="0.2">
      <c r="A63" s="225" t="s">
        <v>447</v>
      </c>
      <c r="B63" s="211" t="s">
        <v>239</v>
      </c>
      <c r="C63" s="185"/>
      <c r="D63" s="182"/>
    </row>
    <row r="64" spans="1:4" ht="13.5" customHeight="1" x14ac:dyDescent="0.2">
      <c r="A64" s="225"/>
      <c r="B64" s="211" t="s">
        <v>240</v>
      </c>
      <c r="C64" s="185"/>
      <c r="D64" s="182"/>
    </row>
    <row r="65" spans="1:4" ht="13.5" customHeight="1" x14ac:dyDescent="0.2">
      <c r="A65" s="225"/>
      <c r="B65" s="211" t="s">
        <v>290</v>
      </c>
      <c r="C65" s="125"/>
      <c r="D65" s="126"/>
    </row>
    <row r="66" spans="1:4" ht="13.5" customHeight="1" x14ac:dyDescent="0.2">
      <c r="A66" s="225"/>
      <c r="B66" s="211" t="s">
        <v>394</v>
      </c>
      <c r="C66" s="185">
        <v>43</v>
      </c>
      <c r="D66" s="182">
        <v>385</v>
      </c>
    </row>
    <row r="67" spans="1:4" ht="10.5" customHeight="1" x14ac:dyDescent="0.2">
      <c r="A67" s="225"/>
      <c r="B67" s="211"/>
      <c r="C67" s="185"/>
      <c r="D67" s="182"/>
    </row>
    <row r="68" spans="1:4" ht="13.5" customHeight="1" x14ac:dyDescent="0.2">
      <c r="A68" s="225" t="s">
        <v>123</v>
      </c>
      <c r="B68" s="211" t="s">
        <v>291</v>
      </c>
      <c r="C68" s="45">
        <v>30761221</v>
      </c>
      <c r="D68" s="127">
        <v>7745396</v>
      </c>
    </row>
    <row r="69" spans="1:4" ht="10.5" customHeight="1" x14ac:dyDescent="0.2">
      <c r="A69" s="225"/>
      <c r="B69" s="211"/>
      <c r="C69" s="45"/>
      <c r="D69" s="127"/>
    </row>
    <row r="70" spans="1:4" ht="13.5" customHeight="1" x14ac:dyDescent="0.2">
      <c r="A70" s="225" t="s">
        <v>144</v>
      </c>
      <c r="B70" s="211" t="s">
        <v>448</v>
      </c>
      <c r="C70" s="185"/>
      <c r="D70" s="182"/>
    </row>
    <row r="71" spans="1:4" ht="13.5" customHeight="1" x14ac:dyDescent="0.2">
      <c r="A71" s="225"/>
      <c r="B71" s="211" t="s">
        <v>408</v>
      </c>
      <c r="C71" s="185"/>
      <c r="D71" s="182"/>
    </row>
    <row r="72" spans="1:4" ht="13.5" customHeight="1" x14ac:dyDescent="0.2">
      <c r="A72" s="225"/>
      <c r="B72" s="211" t="s">
        <v>247</v>
      </c>
      <c r="C72" s="125"/>
      <c r="D72" s="126"/>
    </row>
    <row r="73" spans="1:4" ht="13.5" customHeight="1" x14ac:dyDescent="0.2">
      <c r="A73" s="225"/>
      <c r="B73" s="211" t="s">
        <v>294</v>
      </c>
      <c r="C73" s="125"/>
      <c r="D73" s="126"/>
    </row>
    <row r="74" spans="1:4" ht="13.5" customHeight="1" x14ac:dyDescent="0.2">
      <c r="A74" s="225"/>
      <c r="B74" s="211" t="s">
        <v>295</v>
      </c>
      <c r="C74" s="45">
        <v>59588</v>
      </c>
      <c r="D74" s="127">
        <v>178590</v>
      </c>
    </row>
    <row r="75" spans="1:4" ht="9.75" customHeight="1" x14ac:dyDescent="0.2">
      <c r="A75" s="225"/>
      <c r="B75" s="211"/>
      <c r="C75" s="125"/>
      <c r="D75" s="126"/>
    </row>
    <row r="76" spans="1:4" ht="13.5" customHeight="1" x14ac:dyDescent="0.2">
      <c r="A76" s="225" t="s">
        <v>449</v>
      </c>
      <c r="B76" s="211" t="s">
        <v>250</v>
      </c>
      <c r="C76" s="45">
        <v>38112</v>
      </c>
      <c r="D76" s="127">
        <v>75682</v>
      </c>
    </row>
    <row r="77" spans="1:4" ht="13.5" customHeight="1" x14ac:dyDescent="0.2">
      <c r="A77" s="225"/>
      <c r="B77" s="211"/>
      <c r="C77" s="125"/>
      <c r="D77" s="126"/>
    </row>
    <row r="78" spans="1:4" ht="13.5" customHeight="1" x14ac:dyDescent="0.2">
      <c r="A78" s="225" t="s">
        <v>157</v>
      </c>
      <c r="B78" s="211" t="s">
        <v>252</v>
      </c>
      <c r="C78" s="125"/>
      <c r="D78" s="126"/>
    </row>
    <row r="79" spans="1:4" ht="13.5" customHeight="1" x14ac:dyDescent="0.2">
      <c r="A79" s="225"/>
      <c r="B79" s="211" t="s">
        <v>296</v>
      </c>
      <c r="C79" s="185"/>
      <c r="D79" s="182"/>
    </row>
    <row r="80" spans="1:4" ht="13.5" customHeight="1" x14ac:dyDescent="0.2">
      <c r="A80" s="225"/>
      <c r="B80" s="211" t="s">
        <v>423</v>
      </c>
      <c r="C80" s="185"/>
      <c r="D80" s="182"/>
    </row>
    <row r="81" spans="1:4" ht="13.5" customHeight="1" x14ac:dyDescent="0.2">
      <c r="A81" s="225"/>
      <c r="B81" s="211" t="s">
        <v>255</v>
      </c>
      <c r="C81" s="185"/>
      <c r="D81" s="182"/>
    </row>
    <row r="82" spans="1:4" ht="13.5" customHeight="1" x14ac:dyDescent="0.2">
      <c r="A82" s="225"/>
      <c r="B82" s="211" t="s">
        <v>450</v>
      </c>
      <c r="C82" s="45">
        <v>445</v>
      </c>
      <c r="D82" s="127">
        <v>5495</v>
      </c>
    </row>
    <row r="83" spans="1:4" ht="9.75" customHeight="1" x14ac:dyDescent="0.2">
      <c r="A83" s="225"/>
      <c r="B83" s="211"/>
      <c r="C83" s="185"/>
      <c r="D83" s="182"/>
    </row>
    <row r="84" spans="1:4" ht="13.5" customHeight="1" x14ac:dyDescent="0.2">
      <c r="A84" s="225" t="s">
        <v>451</v>
      </c>
      <c r="B84" s="211" t="s">
        <v>165</v>
      </c>
      <c r="C84" s="125">
        <v>0</v>
      </c>
      <c r="D84" s="126">
        <v>0</v>
      </c>
    </row>
    <row r="85" spans="1:4" ht="13.5" customHeight="1" x14ac:dyDescent="0.2">
      <c r="A85" s="225"/>
      <c r="B85" s="211"/>
      <c r="C85" s="125"/>
      <c r="D85" s="126"/>
    </row>
    <row r="86" spans="1:4" ht="13.5" customHeight="1" x14ac:dyDescent="0.2">
      <c r="A86" s="225" t="s">
        <v>168</v>
      </c>
      <c r="B86" s="211" t="s">
        <v>169</v>
      </c>
      <c r="C86" s="45">
        <v>79794</v>
      </c>
      <c r="D86" s="127">
        <v>289349</v>
      </c>
    </row>
    <row r="87" spans="1:4" ht="13.5" customHeight="1" x14ac:dyDescent="0.2">
      <c r="A87" s="225"/>
      <c r="B87" s="211"/>
      <c r="C87" s="238"/>
      <c r="D87" s="239"/>
    </row>
    <row r="88" spans="1:4" ht="13.5" customHeight="1" x14ac:dyDescent="0.2">
      <c r="A88" s="226" t="s">
        <v>452</v>
      </c>
      <c r="B88" s="227" t="s">
        <v>434</v>
      </c>
      <c r="C88" s="228">
        <v>523</v>
      </c>
      <c r="D88" s="229">
        <v>1212</v>
      </c>
    </row>
  </sheetData>
  <mergeCells count="10">
    <mergeCell ref="C14:C15"/>
    <mergeCell ref="D14:D15"/>
    <mergeCell ref="A10:A15"/>
    <mergeCell ref="B10:B15"/>
    <mergeCell ref="C10:D11"/>
    <mergeCell ref="A4:D4"/>
    <mergeCell ref="A5:D5"/>
    <mergeCell ref="A6:D6"/>
    <mergeCell ref="A7:D7"/>
    <mergeCell ref="C12:D13"/>
  </mergeCells>
  <phoneticPr fontId="3" type="noConversion"/>
  <pageMargins left="1.1811023622047245" right="0.70866141732283472" top="0.98425196850393704" bottom="1.1811023622047245" header="0.39370078740157483" footer="0"/>
  <pageSetup paperSize="153" scale="95" firstPageNumber="326" orientation="portrait" useFirstPageNumber="1" r:id="rId1"/>
  <headerFooter alignWithMargins="0">
    <oddHeader>&amp;L                            &amp;G&amp;R&amp;P</oddHeader>
  </headerFooter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/>
  <dimension ref="A1:E91"/>
  <sheetViews>
    <sheetView showGridLines="0" workbookViewId="0"/>
  </sheetViews>
  <sheetFormatPr baseColWidth="10" defaultColWidth="12.5703125" defaultRowHeight="12.75" x14ac:dyDescent="0.2"/>
  <cols>
    <col min="1" max="1" width="14.42578125" style="55" customWidth="1"/>
    <col min="2" max="2" width="46.42578125" style="55" customWidth="1"/>
    <col min="3" max="3" width="11.5703125" style="55" bestFit="1" customWidth="1"/>
    <col min="4" max="4" width="12" style="55" customWidth="1"/>
    <col min="5" max="16384" width="12.5703125" style="55"/>
  </cols>
  <sheetData>
    <row r="1" spans="1:4" ht="18" x14ac:dyDescent="0.2">
      <c r="A1" s="26" t="s">
        <v>521</v>
      </c>
      <c r="B1" s="27"/>
      <c r="C1" s="28"/>
      <c r="D1" s="555"/>
    </row>
    <row r="2" spans="1:4" x14ac:dyDescent="0.2">
      <c r="A2" s="171"/>
      <c r="B2" s="27"/>
      <c r="C2" s="28"/>
      <c r="D2" s="28"/>
    </row>
    <row r="3" spans="1:4" x14ac:dyDescent="0.2">
      <c r="A3" s="58"/>
      <c r="B3" s="27"/>
      <c r="C3" s="28"/>
      <c r="D3" s="28"/>
    </row>
    <row r="4" spans="1:4" x14ac:dyDescent="0.2">
      <c r="A4" s="29"/>
      <c r="B4" s="172"/>
      <c r="C4" s="29"/>
      <c r="D4" s="29"/>
    </row>
    <row r="5" spans="1:4" x14ac:dyDescent="0.2">
      <c r="A5" s="749" t="s">
        <v>473</v>
      </c>
      <c r="B5" s="749"/>
      <c r="C5" s="749"/>
      <c r="D5" s="749"/>
    </row>
    <row r="6" spans="1:4" x14ac:dyDescent="0.2">
      <c r="A6" s="749" t="s">
        <v>474</v>
      </c>
      <c r="B6" s="749"/>
      <c r="C6" s="749"/>
      <c r="D6" s="749"/>
    </row>
    <row r="7" spans="1:4" x14ac:dyDescent="0.2">
      <c r="A7" s="749" t="s">
        <v>636</v>
      </c>
      <c r="B7" s="749"/>
      <c r="C7" s="749"/>
      <c r="D7" s="749"/>
    </row>
    <row r="8" spans="1:4" x14ac:dyDescent="0.2">
      <c r="A8" s="749" t="s">
        <v>757</v>
      </c>
      <c r="B8" s="749"/>
      <c r="C8" s="749"/>
      <c r="D8" s="749"/>
    </row>
    <row r="9" spans="1:4" x14ac:dyDescent="0.2">
      <c r="A9" s="438"/>
      <c r="B9" s="438"/>
      <c r="C9" s="438"/>
      <c r="D9" s="438"/>
    </row>
    <row r="10" spans="1:4" ht="13.5" thickBot="1" x14ac:dyDescent="0.25">
      <c r="A10" s="140" t="s">
        <v>507</v>
      </c>
      <c r="B10" s="140"/>
      <c r="C10" s="140"/>
      <c r="D10" s="140"/>
    </row>
    <row r="11" spans="1:4" ht="13.5" customHeight="1" x14ac:dyDescent="0.2">
      <c r="A11" s="894" t="s">
        <v>196</v>
      </c>
      <c r="B11" s="811" t="s">
        <v>272</v>
      </c>
      <c r="C11" s="972" t="s">
        <v>479</v>
      </c>
      <c r="D11" s="945"/>
    </row>
    <row r="12" spans="1:4" ht="13.5" thickBot="1" x14ac:dyDescent="0.25">
      <c r="A12" s="976"/>
      <c r="B12" s="977"/>
      <c r="C12" s="973"/>
      <c r="D12" s="973"/>
    </row>
    <row r="13" spans="1:4" ht="13.5" customHeight="1" x14ac:dyDescent="0.2">
      <c r="A13" s="976"/>
      <c r="B13" s="977"/>
      <c r="C13" s="835" t="s">
        <v>477</v>
      </c>
      <c r="D13" s="978"/>
    </row>
    <row r="14" spans="1:4" ht="13.5" customHeight="1" thickBot="1" x14ac:dyDescent="0.25">
      <c r="A14" s="976"/>
      <c r="B14" s="977"/>
      <c r="C14" s="973"/>
      <c r="D14" s="973"/>
    </row>
    <row r="15" spans="1:4" ht="13.5" customHeight="1" x14ac:dyDescent="0.2">
      <c r="A15" s="976"/>
      <c r="B15" s="977"/>
      <c r="C15" s="979" t="s">
        <v>476</v>
      </c>
      <c r="D15" s="981" t="s">
        <v>518</v>
      </c>
    </row>
    <row r="16" spans="1:4" ht="13.5" thickBot="1" x14ac:dyDescent="0.25">
      <c r="A16" s="896"/>
      <c r="B16" s="893"/>
      <c r="C16" s="980"/>
      <c r="D16" s="982"/>
    </row>
    <row r="17" spans="1:5" ht="10.5" customHeight="1" x14ac:dyDescent="0.2">
      <c r="A17" s="220"/>
      <c r="B17" s="221"/>
      <c r="C17" s="222"/>
      <c r="D17" s="223"/>
    </row>
    <row r="18" spans="1:5" ht="12" customHeight="1" x14ac:dyDescent="0.2">
      <c r="A18" s="224" t="s">
        <v>550</v>
      </c>
      <c r="B18" s="446"/>
      <c r="C18" s="130">
        <f>SUM(C20:C90)</f>
        <v>284949257</v>
      </c>
      <c r="D18" s="131">
        <f>SUM(D20:D90)</f>
        <v>546819675</v>
      </c>
      <c r="E18" s="22"/>
    </row>
    <row r="19" spans="1:5" ht="12" customHeight="1" x14ac:dyDescent="0.2">
      <c r="A19" s="224"/>
      <c r="B19" s="446"/>
      <c r="C19" s="125"/>
      <c r="D19" s="126"/>
    </row>
    <row r="20" spans="1:5" ht="12" customHeight="1" x14ac:dyDescent="0.2">
      <c r="A20" s="225" t="s">
        <v>438</v>
      </c>
      <c r="B20" s="211" t="s">
        <v>201</v>
      </c>
      <c r="C20" s="185">
        <v>43059302</v>
      </c>
      <c r="D20" s="182">
        <v>64894135</v>
      </c>
      <c r="E20" s="22"/>
    </row>
    <row r="21" spans="1:5" ht="12" customHeight="1" x14ac:dyDescent="0.2">
      <c r="A21" s="225"/>
      <c r="B21" s="211"/>
      <c r="C21" s="185"/>
      <c r="D21" s="182"/>
      <c r="E21" s="22"/>
    </row>
    <row r="22" spans="1:5" ht="12" customHeight="1" x14ac:dyDescent="0.2">
      <c r="A22" s="225" t="s">
        <v>439</v>
      </c>
      <c r="B22" s="211" t="s">
        <v>562</v>
      </c>
      <c r="C22" s="185">
        <v>5811106</v>
      </c>
      <c r="D22" s="182">
        <v>3540616</v>
      </c>
    </row>
    <row r="23" spans="1:5" ht="12" customHeight="1" x14ac:dyDescent="0.2">
      <c r="A23" s="225"/>
      <c r="B23" s="211"/>
      <c r="C23" s="185"/>
      <c r="D23" s="182"/>
    </row>
    <row r="24" spans="1:5" ht="12" customHeight="1" x14ac:dyDescent="0.2">
      <c r="A24" s="225" t="s">
        <v>440</v>
      </c>
      <c r="B24" s="211" t="s">
        <v>323</v>
      </c>
      <c r="C24" s="185"/>
      <c r="D24" s="182"/>
    </row>
    <row r="25" spans="1:5" ht="12" customHeight="1" x14ac:dyDescent="0.2">
      <c r="A25" s="225"/>
      <c r="B25" s="211" t="s">
        <v>277</v>
      </c>
      <c r="C25" s="185"/>
      <c r="D25" s="182"/>
    </row>
    <row r="26" spans="1:5" ht="12" customHeight="1" x14ac:dyDescent="0.2">
      <c r="A26" s="225"/>
      <c r="B26" s="211" t="s">
        <v>278</v>
      </c>
      <c r="C26" s="185">
        <v>2580249</v>
      </c>
      <c r="D26" s="182">
        <v>2224069</v>
      </c>
    </row>
    <row r="27" spans="1:5" ht="12" customHeight="1" x14ac:dyDescent="0.2">
      <c r="A27" s="225"/>
      <c r="B27" s="211"/>
      <c r="C27" s="185"/>
      <c r="D27" s="182"/>
    </row>
    <row r="28" spans="1:5" ht="13.5" customHeight="1" x14ac:dyDescent="0.2">
      <c r="A28" s="225" t="s">
        <v>441</v>
      </c>
      <c r="B28" s="211" t="s">
        <v>11</v>
      </c>
      <c r="C28" s="185"/>
      <c r="D28" s="182"/>
    </row>
    <row r="29" spans="1:5" ht="13.5" customHeight="1" x14ac:dyDescent="0.2">
      <c r="A29" s="225"/>
      <c r="B29" s="211" t="s">
        <v>12</v>
      </c>
      <c r="C29" s="185"/>
      <c r="D29" s="182"/>
    </row>
    <row r="30" spans="1:5" ht="13.5" customHeight="1" x14ac:dyDescent="0.2">
      <c r="A30" s="225"/>
      <c r="B30" s="211" t="s">
        <v>279</v>
      </c>
      <c r="C30" s="45">
        <v>68163597</v>
      </c>
      <c r="D30" s="127">
        <v>196357650</v>
      </c>
    </row>
    <row r="31" spans="1:5" ht="12" customHeight="1" x14ac:dyDescent="0.2">
      <c r="A31" s="225"/>
      <c r="B31" s="211"/>
      <c r="C31" s="45"/>
      <c r="D31" s="127"/>
    </row>
    <row r="32" spans="1:5" ht="12" customHeight="1" x14ac:dyDescent="0.2">
      <c r="A32" s="225" t="s">
        <v>28</v>
      </c>
      <c r="B32" s="211" t="s">
        <v>29</v>
      </c>
      <c r="C32" s="45">
        <v>29246</v>
      </c>
      <c r="D32" s="127">
        <v>60944</v>
      </c>
    </row>
    <row r="33" spans="1:4" ht="12" customHeight="1" x14ac:dyDescent="0.2">
      <c r="A33" s="225"/>
      <c r="B33" s="211"/>
      <c r="C33" s="185"/>
      <c r="D33" s="182"/>
    </row>
    <row r="34" spans="1:4" ht="12" customHeight="1" x14ac:dyDescent="0.2">
      <c r="A34" s="225" t="s">
        <v>34</v>
      </c>
      <c r="B34" s="211" t="s">
        <v>442</v>
      </c>
      <c r="C34" s="185"/>
      <c r="D34" s="182"/>
    </row>
    <row r="35" spans="1:4" ht="12" customHeight="1" x14ac:dyDescent="0.2">
      <c r="A35" s="225"/>
      <c r="B35" s="211" t="s">
        <v>36</v>
      </c>
      <c r="C35" s="45">
        <v>26934937</v>
      </c>
      <c r="D35" s="127">
        <v>48273813</v>
      </c>
    </row>
    <row r="36" spans="1:4" ht="12" customHeight="1" x14ac:dyDescent="0.2">
      <c r="A36" s="225"/>
      <c r="B36" s="211"/>
      <c r="C36" s="45"/>
      <c r="D36" s="127"/>
    </row>
    <row r="37" spans="1:4" ht="12" customHeight="1" x14ac:dyDescent="0.2">
      <c r="A37" s="225" t="s">
        <v>443</v>
      </c>
      <c r="B37" s="211" t="s">
        <v>281</v>
      </c>
      <c r="C37" s="125"/>
      <c r="D37" s="126"/>
    </row>
    <row r="38" spans="1:4" ht="12" customHeight="1" x14ac:dyDescent="0.2">
      <c r="A38" s="225"/>
      <c r="B38" s="211" t="s">
        <v>215</v>
      </c>
      <c r="C38" s="45">
        <v>11144405</v>
      </c>
      <c r="D38" s="127">
        <v>33004130</v>
      </c>
    </row>
    <row r="39" spans="1:4" ht="12" customHeight="1" x14ac:dyDescent="0.2">
      <c r="A39" s="225"/>
      <c r="B39" s="211"/>
      <c r="C39" s="45"/>
      <c r="D39" s="127"/>
    </row>
    <row r="40" spans="1:4" ht="12" customHeight="1" x14ac:dyDescent="0.2">
      <c r="A40" s="225" t="s">
        <v>60</v>
      </c>
      <c r="B40" s="211" t="s">
        <v>282</v>
      </c>
      <c r="C40" s="125"/>
      <c r="D40" s="126"/>
    </row>
    <row r="41" spans="1:4" ht="12" customHeight="1" x14ac:dyDescent="0.2">
      <c r="A41" s="225"/>
      <c r="B41" s="211" t="s">
        <v>444</v>
      </c>
      <c r="C41" s="125"/>
      <c r="D41" s="126"/>
    </row>
    <row r="42" spans="1:4" ht="12" customHeight="1" x14ac:dyDescent="0.2">
      <c r="A42" s="225"/>
      <c r="B42" s="211" t="s">
        <v>219</v>
      </c>
      <c r="C42" s="125"/>
      <c r="D42" s="126"/>
    </row>
    <row r="43" spans="1:4" ht="12" customHeight="1" x14ac:dyDescent="0.2">
      <c r="A43" s="225"/>
      <c r="B43" s="211" t="s">
        <v>284</v>
      </c>
      <c r="C43" s="125">
        <v>94086</v>
      </c>
      <c r="D43" s="126">
        <v>496320</v>
      </c>
    </row>
    <row r="44" spans="1:4" ht="12" customHeight="1" x14ac:dyDescent="0.2">
      <c r="A44" s="225"/>
      <c r="B44" s="211"/>
      <c r="C44" s="125"/>
      <c r="D44" s="126"/>
    </row>
    <row r="45" spans="1:4" ht="12" customHeight="1" x14ac:dyDescent="0.2">
      <c r="A45" s="225" t="s">
        <v>445</v>
      </c>
      <c r="B45" s="211" t="s">
        <v>368</v>
      </c>
      <c r="C45" s="125"/>
      <c r="D45" s="126"/>
    </row>
    <row r="46" spans="1:4" ht="12" customHeight="1" x14ac:dyDescent="0.2">
      <c r="A46" s="225"/>
      <c r="B46" s="211" t="s">
        <v>286</v>
      </c>
      <c r="C46" s="185"/>
      <c r="D46" s="182"/>
    </row>
    <row r="47" spans="1:4" ht="12" customHeight="1" x14ac:dyDescent="0.2">
      <c r="A47" s="225"/>
      <c r="B47" s="211" t="s">
        <v>287</v>
      </c>
      <c r="C47" s="125">
        <v>206517</v>
      </c>
      <c r="D47" s="126">
        <v>337890</v>
      </c>
    </row>
    <row r="48" spans="1:4" ht="12" customHeight="1" x14ac:dyDescent="0.2">
      <c r="A48" s="225"/>
      <c r="B48" s="211"/>
      <c r="C48" s="125"/>
      <c r="D48" s="126"/>
    </row>
    <row r="49" spans="1:4" ht="12" customHeight="1" x14ac:dyDescent="0.2">
      <c r="A49" s="225" t="s">
        <v>73</v>
      </c>
      <c r="B49" s="211" t="s">
        <v>372</v>
      </c>
      <c r="C49" s="125"/>
      <c r="D49" s="126"/>
    </row>
    <row r="50" spans="1:4" ht="12" customHeight="1" x14ac:dyDescent="0.2">
      <c r="A50" s="225"/>
      <c r="B50" s="211" t="s">
        <v>373</v>
      </c>
      <c r="C50" s="185"/>
      <c r="D50" s="182"/>
    </row>
    <row r="51" spans="1:4" ht="12" customHeight="1" x14ac:dyDescent="0.2">
      <c r="A51" s="225"/>
      <c r="B51" s="211" t="s">
        <v>226</v>
      </c>
      <c r="C51" s="45">
        <v>36261695</v>
      </c>
      <c r="D51" s="127">
        <v>54159571</v>
      </c>
    </row>
    <row r="52" spans="1:4" ht="12" customHeight="1" x14ac:dyDescent="0.2">
      <c r="A52" s="225"/>
      <c r="B52" s="211"/>
      <c r="C52" s="45"/>
      <c r="D52" s="127"/>
    </row>
    <row r="53" spans="1:4" ht="12" customHeight="1" x14ac:dyDescent="0.2">
      <c r="A53" s="225" t="s">
        <v>79</v>
      </c>
      <c r="B53" s="211" t="s">
        <v>228</v>
      </c>
      <c r="C53" s="45">
        <v>8160084</v>
      </c>
      <c r="D53" s="127">
        <v>33564656</v>
      </c>
    </row>
    <row r="54" spans="1:4" ht="12" customHeight="1" x14ac:dyDescent="0.2">
      <c r="A54" s="661"/>
      <c r="B54" s="675"/>
      <c r="C54" s="17"/>
      <c r="D54" s="488"/>
    </row>
    <row r="55" spans="1:4" ht="12" customHeight="1" x14ac:dyDescent="0.2">
      <c r="A55" s="236"/>
      <c r="B55" s="237"/>
      <c r="C55" s="214"/>
      <c r="D55" s="215"/>
    </row>
    <row r="56" spans="1:4" ht="12" customHeight="1" x14ac:dyDescent="0.2">
      <c r="A56" s="677" t="s">
        <v>105</v>
      </c>
      <c r="B56" s="678" t="s">
        <v>230</v>
      </c>
      <c r="C56" s="263"/>
      <c r="D56" s="252"/>
    </row>
    <row r="57" spans="1:4" ht="12" customHeight="1" x14ac:dyDescent="0.2">
      <c r="A57" s="661"/>
      <c r="B57" s="271" t="s">
        <v>388</v>
      </c>
      <c r="C57" s="125"/>
      <c r="D57" s="126"/>
    </row>
    <row r="58" spans="1:4" ht="12" customHeight="1" x14ac:dyDescent="0.2">
      <c r="A58" s="661"/>
      <c r="B58" s="271" t="s">
        <v>446</v>
      </c>
      <c r="C58" s="125"/>
      <c r="D58" s="126"/>
    </row>
    <row r="59" spans="1:4" ht="12" customHeight="1" x14ac:dyDescent="0.2">
      <c r="A59" s="661"/>
      <c r="B59" s="271" t="s">
        <v>389</v>
      </c>
      <c r="C59" s="125">
        <v>40117</v>
      </c>
      <c r="D59" s="126">
        <v>628170</v>
      </c>
    </row>
    <row r="60" spans="1:4" ht="12" customHeight="1" x14ac:dyDescent="0.2">
      <c r="A60" s="225"/>
      <c r="B60" s="211"/>
      <c r="C60" s="125"/>
      <c r="D60" s="126"/>
    </row>
    <row r="61" spans="1:4" ht="12" customHeight="1" x14ac:dyDescent="0.2">
      <c r="A61" s="225" t="s">
        <v>112</v>
      </c>
      <c r="B61" s="211" t="s">
        <v>289</v>
      </c>
      <c r="C61" s="125"/>
      <c r="D61" s="126"/>
    </row>
    <row r="62" spans="1:4" ht="12" customHeight="1" x14ac:dyDescent="0.2">
      <c r="A62" s="225"/>
      <c r="B62" s="211" t="s">
        <v>236</v>
      </c>
      <c r="C62" s="125"/>
      <c r="D62" s="126"/>
    </row>
    <row r="63" spans="1:4" ht="12" customHeight="1" x14ac:dyDescent="0.2">
      <c r="A63" s="225"/>
      <c r="B63" s="211" t="s">
        <v>237</v>
      </c>
      <c r="C63" s="45">
        <v>19811355</v>
      </c>
      <c r="D63" s="127">
        <v>17130487</v>
      </c>
    </row>
    <row r="64" spans="1:4" ht="12" customHeight="1" x14ac:dyDescent="0.2">
      <c r="A64" s="225"/>
      <c r="B64" s="211"/>
      <c r="C64" s="185"/>
      <c r="D64" s="182"/>
    </row>
    <row r="65" spans="1:4" ht="12" customHeight="1" x14ac:dyDescent="0.2">
      <c r="A65" s="225" t="s">
        <v>447</v>
      </c>
      <c r="B65" s="211" t="s">
        <v>239</v>
      </c>
      <c r="C65" s="185"/>
      <c r="D65" s="182"/>
    </row>
    <row r="66" spans="1:4" ht="12" customHeight="1" x14ac:dyDescent="0.2">
      <c r="A66" s="225"/>
      <c r="B66" s="211" t="s">
        <v>240</v>
      </c>
      <c r="C66" s="185"/>
      <c r="D66" s="182"/>
    </row>
    <row r="67" spans="1:4" ht="12" customHeight="1" x14ac:dyDescent="0.2">
      <c r="A67" s="225"/>
      <c r="B67" s="211" t="s">
        <v>290</v>
      </c>
      <c r="C67" s="185"/>
      <c r="D67" s="182"/>
    </row>
    <row r="68" spans="1:4" ht="12" customHeight="1" x14ac:dyDescent="0.2">
      <c r="A68" s="225"/>
      <c r="B68" s="211" t="s">
        <v>394</v>
      </c>
      <c r="C68" s="185">
        <v>2595</v>
      </c>
      <c r="D68" s="182">
        <v>132762</v>
      </c>
    </row>
    <row r="69" spans="1:4" ht="12" customHeight="1" x14ac:dyDescent="0.2">
      <c r="A69" s="225"/>
      <c r="B69" s="211"/>
      <c r="C69" s="185"/>
      <c r="D69" s="182"/>
    </row>
    <row r="70" spans="1:4" ht="12" customHeight="1" x14ac:dyDescent="0.2">
      <c r="A70" s="225" t="s">
        <v>123</v>
      </c>
      <c r="B70" s="211" t="s">
        <v>291</v>
      </c>
      <c r="C70" s="45">
        <v>57529330</v>
      </c>
      <c r="D70" s="127">
        <v>54016146</v>
      </c>
    </row>
    <row r="71" spans="1:4" ht="12" customHeight="1" x14ac:dyDescent="0.2">
      <c r="A71" s="225"/>
      <c r="B71" s="211"/>
      <c r="C71" s="125"/>
      <c r="D71" s="126"/>
    </row>
    <row r="72" spans="1:4" ht="12" customHeight="1" x14ac:dyDescent="0.2">
      <c r="A72" s="225" t="s">
        <v>144</v>
      </c>
      <c r="B72" s="211" t="s">
        <v>448</v>
      </c>
      <c r="C72" s="125"/>
      <c r="D72" s="126"/>
    </row>
    <row r="73" spans="1:4" ht="12" customHeight="1" x14ac:dyDescent="0.2">
      <c r="A73" s="225"/>
      <c r="B73" s="211" t="s">
        <v>408</v>
      </c>
      <c r="C73" s="125"/>
      <c r="D73" s="126"/>
    </row>
    <row r="74" spans="1:4" ht="12" customHeight="1" x14ac:dyDescent="0.2">
      <c r="A74" s="225"/>
      <c r="B74" s="211" t="s">
        <v>247</v>
      </c>
      <c r="C74" s="125"/>
      <c r="D74" s="126"/>
    </row>
    <row r="75" spans="1:4" ht="12" customHeight="1" x14ac:dyDescent="0.2">
      <c r="A75" s="225"/>
      <c r="B75" s="211" t="s">
        <v>294</v>
      </c>
      <c r="C75" s="125"/>
      <c r="D75" s="126"/>
    </row>
    <row r="76" spans="1:4" ht="12" customHeight="1" x14ac:dyDescent="0.2">
      <c r="A76" s="225"/>
      <c r="B76" s="211" t="s">
        <v>295</v>
      </c>
      <c r="C76" s="45">
        <v>4401162</v>
      </c>
      <c r="D76" s="127">
        <v>31155938</v>
      </c>
    </row>
    <row r="77" spans="1:4" ht="12" customHeight="1" x14ac:dyDescent="0.2">
      <c r="A77" s="225"/>
      <c r="B77" s="211"/>
      <c r="C77" s="125"/>
      <c r="D77" s="126"/>
    </row>
    <row r="78" spans="1:4" ht="12" customHeight="1" x14ac:dyDescent="0.2">
      <c r="A78" s="225" t="s">
        <v>449</v>
      </c>
      <c r="B78" s="211" t="s">
        <v>250</v>
      </c>
      <c r="C78" s="45">
        <v>64185</v>
      </c>
      <c r="D78" s="127">
        <v>470660</v>
      </c>
    </row>
    <row r="79" spans="1:4" ht="12" customHeight="1" x14ac:dyDescent="0.2">
      <c r="A79" s="225"/>
      <c r="B79" s="211"/>
      <c r="C79" s="125"/>
      <c r="D79" s="126"/>
    </row>
    <row r="80" spans="1:4" ht="12" customHeight="1" x14ac:dyDescent="0.2">
      <c r="A80" s="225" t="s">
        <v>157</v>
      </c>
      <c r="B80" s="211" t="s">
        <v>252</v>
      </c>
      <c r="C80" s="125"/>
      <c r="D80" s="126"/>
    </row>
    <row r="81" spans="1:4" ht="12" customHeight="1" x14ac:dyDescent="0.2">
      <c r="A81" s="225"/>
      <c r="B81" s="211" t="s">
        <v>296</v>
      </c>
      <c r="C81" s="185"/>
      <c r="D81" s="182"/>
    </row>
    <row r="82" spans="1:4" ht="12" customHeight="1" x14ac:dyDescent="0.2">
      <c r="A82" s="225"/>
      <c r="B82" s="211" t="s">
        <v>423</v>
      </c>
      <c r="C82" s="125"/>
      <c r="D82" s="126"/>
    </row>
    <row r="83" spans="1:4" ht="12" customHeight="1" x14ac:dyDescent="0.2">
      <c r="A83" s="225"/>
      <c r="B83" s="211" t="s">
        <v>255</v>
      </c>
      <c r="C83" s="125"/>
      <c r="D83" s="126"/>
    </row>
    <row r="84" spans="1:4" ht="12" customHeight="1" x14ac:dyDescent="0.2">
      <c r="A84" s="225"/>
      <c r="B84" s="211" t="s">
        <v>450</v>
      </c>
      <c r="C84" s="45">
        <v>79485</v>
      </c>
      <c r="D84" s="127">
        <v>3743915</v>
      </c>
    </row>
    <row r="85" spans="1:4" ht="12" customHeight="1" x14ac:dyDescent="0.2">
      <c r="A85" s="225"/>
      <c r="B85" s="211"/>
      <c r="C85" s="125"/>
      <c r="D85" s="126"/>
    </row>
    <row r="86" spans="1:4" ht="12" customHeight="1" x14ac:dyDescent="0.2">
      <c r="A86" s="225" t="s">
        <v>451</v>
      </c>
      <c r="B86" s="211" t="s">
        <v>165</v>
      </c>
      <c r="C86" s="125">
        <v>0</v>
      </c>
      <c r="D86" s="126">
        <v>0</v>
      </c>
    </row>
    <row r="87" spans="1:4" ht="12" customHeight="1" x14ac:dyDescent="0.2">
      <c r="A87" s="225"/>
      <c r="B87" s="211"/>
      <c r="C87" s="125"/>
      <c r="D87" s="126"/>
    </row>
    <row r="88" spans="1:4" ht="12" customHeight="1" x14ac:dyDescent="0.2">
      <c r="A88" s="225" t="s">
        <v>168</v>
      </c>
      <c r="B88" s="211" t="s">
        <v>169</v>
      </c>
      <c r="C88" s="125">
        <v>574153</v>
      </c>
      <c r="D88" s="126">
        <v>2620301</v>
      </c>
    </row>
    <row r="89" spans="1:4" ht="12" customHeight="1" x14ac:dyDescent="0.2">
      <c r="A89" s="225"/>
      <c r="B89" s="211"/>
      <c r="C89" s="185"/>
      <c r="D89" s="182"/>
    </row>
    <row r="90" spans="1:4" ht="15" customHeight="1" thickBot="1" x14ac:dyDescent="0.25">
      <c r="A90" s="240" t="s">
        <v>452</v>
      </c>
      <c r="B90" s="241" t="s">
        <v>434</v>
      </c>
      <c r="C90" s="242">
        <v>1651</v>
      </c>
      <c r="D90" s="243">
        <v>7502</v>
      </c>
    </row>
    <row r="91" spans="1:4" x14ac:dyDescent="0.2">
      <c r="A91" s="244"/>
      <c r="B91" s="244"/>
      <c r="C91" s="140"/>
      <c r="D91" s="140"/>
    </row>
  </sheetData>
  <mergeCells count="10">
    <mergeCell ref="A5:D5"/>
    <mergeCell ref="A6:D6"/>
    <mergeCell ref="A7:D7"/>
    <mergeCell ref="A8:D8"/>
    <mergeCell ref="A11:A16"/>
    <mergeCell ref="B11:B16"/>
    <mergeCell ref="C11:D12"/>
    <mergeCell ref="C13:D14"/>
    <mergeCell ref="C15:C16"/>
    <mergeCell ref="D15:D16"/>
  </mergeCells>
  <phoneticPr fontId="3" type="noConversion"/>
  <pageMargins left="1.1811023622047245" right="0.70866141732283472" top="0.98425196850393704" bottom="1.1811023622047245" header="0.39370078740157483" footer="0"/>
  <pageSetup paperSize="153" scale="95" firstPageNumber="328" orientation="portrait" useFirstPageNumber="1" r:id="rId1"/>
  <headerFooter alignWithMargins="0">
    <oddHeader>&amp;L                              &amp;G&amp;R&amp;P</oddHeader>
  </headerFooter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workbookViewId="0"/>
  </sheetViews>
  <sheetFormatPr baseColWidth="10" defaultColWidth="12.5703125" defaultRowHeight="12.75" x14ac:dyDescent="0.2"/>
  <cols>
    <col min="1" max="1" width="14.42578125" style="393" customWidth="1"/>
    <col min="2" max="2" width="46.42578125" style="393" customWidth="1"/>
    <col min="3" max="3" width="11.5703125" style="393" bestFit="1" customWidth="1"/>
    <col min="4" max="4" width="12" style="393" customWidth="1"/>
    <col min="5" max="16384" width="12.5703125" style="393"/>
  </cols>
  <sheetData>
    <row r="1" spans="1:4" ht="18" x14ac:dyDescent="0.2">
      <c r="A1" s="320" t="s">
        <v>521</v>
      </c>
      <c r="B1" s="321"/>
      <c r="C1" s="322"/>
      <c r="D1" s="555"/>
    </row>
    <row r="2" spans="1:4" x14ac:dyDescent="0.2">
      <c r="A2" s="323"/>
      <c r="B2" s="321"/>
      <c r="C2" s="322"/>
      <c r="D2" s="322"/>
    </row>
    <row r="3" spans="1:4" x14ac:dyDescent="0.2">
      <c r="A3" s="324"/>
      <c r="B3" s="321"/>
      <c r="C3" s="322"/>
      <c r="D3" s="322"/>
    </row>
    <row r="4" spans="1:4" x14ac:dyDescent="0.2">
      <c r="A4" s="325"/>
      <c r="B4" s="326"/>
      <c r="C4" s="325"/>
      <c r="D4" s="325"/>
    </row>
    <row r="5" spans="1:4" x14ac:dyDescent="0.2">
      <c r="A5" s="983" t="s">
        <v>473</v>
      </c>
      <c r="B5" s="983"/>
      <c r="C5" s="983"/>
      <c r="D5" s="983"/>
    </row>
    <row r="6" spans="1:4" x14ac:dyDescent="0.2">
      <c r="A6" s="983" t="s">
        <v>474</v>
      </c>
      <c r="B6" s="983"/>
      <c r="C6" s="983"/>
      <c r="D6" s="983"/>
    </row>
    <row r="7" spans="1:4" x14ac:dyDescent="0.2">
      <c r="A7" s="983" t="s">
        <v>636</v>
      </c>
      <c r="B7" s="983"/>
      <c r="C7" s="983"/>
      <c r="D7" s="983"/>
    </row>
    <row r="8" spans="1:4" x14ac:dyDescent="0.2">
      <c r="A8" s="983" t="s">
        <v>757</v>
      </c>
      <c r="B8" s="983"/>
      <c r="C8" s="983"/>
      <c r="D8" s="983"/>
    </row>
    <row r="9" spans="1:4" x14ac:dyDescent="0.2">
      <c r="A9" s="453"/>
      <c r="B9" s="453"/>
      <c r="C9" s="453"/>
      <c r="D9" s="453"/>
    </row>
    <row r="10" spans="1:4" ht="13.5" thickBot="1" x14ac:dyDescent="0.25">
      <c r="A10" s="327" t="s">
        <v>507</v>
      </c>
      <c r="B10" s="327"/>
      <c r="C10" s="327"/>
      <c r="D10" s="327"/>
    </row>
    <row r="11" spans="1:4" x14ac:dyDescent="0.2">
      <c r="A11" s="900" t="s">
        <v>196</v>
      </c>
      <c r="B11" s="903" t="s">
        <v>272</v>
      </c>
      <c r="C11" s="984" t="s">
        <v>640</v>
      </c>
      <c r="D11" s="985"/>
    </row>
    <row r="12" spans="1:4" ht="13.5" thickBot="1" x14ac:dyDescent="0.25">
      <c r="A12" s="901"/>
      <c r="B12" s="904"/>
      <c r="C12" s="986"/>
      <c r="D12" s="986"/>
    </row>
    <row r="13" spans="1:4" x14ac:dyDescent="0.2">
      <c r="A13" s="901"/>
      <c r="B13" s="904"/>
      <c r="C13" s="987" t="s">
        <v>477</v>
      </c>
      <c r="D13" s="988"/>
    </row>
    <row r="14" spans="1:4" ht="13.5" thickBot="1" x14ac:dyDescent="0.25">
      <c r="A14" s="901"/>
      <c r="B14" s="904"/>
      <c r="C14" s="986"/>
      <c r="D14" s="986"/>
    </row>
    <row r="15" spans="1:4" x14ac:dyDescent="0.2">
      <c r="A15" s="901"/>
      <c r="B15" s="904"/>
      <c r="C15" s="989" t="s">
        <v>476</v>
      </c>
      <c r="D15" s="991" t="s">
        <v>518</v>
      </c>
    </row>
    <row r="16" spans="1:4" ht="13.5" thickBot="1" x14ac:dyDescent="0.25">
      <c r="A16" s="902"/>
      <c r="B16" s="905"/>
      <c r="C16" s="990"/>
      <c r="D16" s="992"/>
    </row>
    <row r="17" spans="1:4" x14ac:dyDescent="0.2">
      <c r="A17" s="328"/>
      <c r="B17" s="329"/>
      <c r="C17" s="330"/>
      <c r="D17" s="331"/>
    </row>
    <row r="18" spans="1:4" x14ac:dyDescent="0.2">
      <c r="A18" s="332" t="s">
        <v>550</v>
      </c>
      <c r="B18" s="452"/>
      <c r="C18" s="333">
        <f>SUM(C20:C89)</f>
        <v>16599440</v>
      </c>
      <c r="D18" s="196">
        <f>SUM(D20:D89)</f>
        <v>4012934</v>
      </c>
    </row>
    <row r="19" spans="1:4" x14ac:dyDescent="0.2">
      <c r="A19" s="332"/>
      <c r="B19" s="452"/>
      <c r="C19" s="212"/>
      <c r="D19" s="213"/>
    </row>
    <row r="20" spans="1:4" x14ac:dyDescent="0.2">
      <c r="A20" s="334" t="s">
        <v>438</v>
      </c>
      <c r="B20" s="335" t="s">
        <v>201</v>
      </c>
      <c r="C20" s="181">
        <v>48352</v>
      </c>
      <c r="D20" s="336">
        <v>228794</v>
      </c>
    </row>
    <row r="21" spans="1:4" x14ac:dyDescent="0.2">
      <c r="A21" s="334"/>
      <c r="B21" s="335"/>
      <c r="C21" s="181"/>
      <c r="D21" s="336"/>
    </row>
    <row r="22" spans="1:4" x14ac:dyDescent="0.2">
      <c r="A22" s="334" t="s">
        <v>439</v>
      </c>
      <c r="B22" s="335" t="s">
        <v>562</v>
      </c>
      <c r="C22" s="181">
        <v>3168910</v>
      </c>
      <c r="D22" s="336">
        <v>826476</v>
      </c>
    </row>
    <row r="23" spans="1:4" x14ac:dyDescent="0.2">
      <c r="A23" s="334"/>
      <c r="B23" s="335"/>
      <c r="C23" s="181"/>
      <c r="D23" s="336"/>
    </row>
    <row r="24" spans="1:4" x14ac:dyDescent="0.2">
      <c r="A24" s="334" t="s">
        <v>440</v>
      </c>
      <c r="B24" s="335" t="s">
        <v>323</v>
      </c>
      <c r="C24" s="181"/>
      <c r="D24" s="336"/>
    </row>
    <row r="25" spans="1:4" x14ac:dyDescent="0.2">
      <c r="A25" s="334"/>
      <c r="B25" s="335" t="s">
        <v>277</v>
      </c>
      <c r="C25" s="181"/>
      <c r="D25" s="336"/>
    </row>
    <row r="26" spans="1:4" x14ac:dyDescent="0.2">
      <c r="A26" s="334"/>
      <c r="B26" s="335" t="s">
        <v>278</v>
      </c>
      <c r="C26" s="181">
        <v>0</v>
      </c>
      <c r="D26" s="336">
        <v>0</v>
      </c>
    </row>
    <row r="27" spans="1:4" x14ac:dyDescent="0.2">
      <c r="A27" s="334"/>
      <c r="B27" s="335"/>
      <c r="C27" s="181"/>
      <c r="D27" s="336"/>
    </row>
    <row r="28" spans="1:4" x14ac:dyDescent="0.2">
      <c r="A28" s="334" t="s">
        <v>441</v>
      </c>
      <c r="B28" s="335" t="s">
        <v>11</v>
      </c>
      <c r="C28" s="181"/>
      <c r="D28" s="336"/>
    </row>
    <row r="29" spans="1:4" x14ac:dyDescent="0.2">
      <c r="A29" s="334"/>
      <c r="B29" s="335" t="s">
        <v>12</v>
      </c>
      <c r="C29" s="181"/>
      <c r="D29" s="336"/>
    </row>
    <row r="30" spans="1:4" x14ac:dyDescent="0.2">
      <c r="A30" s="334"/>
      <c r="B30" s="335" t="s">
        <v>279</v>
      </c>
      <c r="C30" s="337">
        <v>7360589</v>
      </c>
      <c r="D30" s="338">
        <v>1241196</v>
      </c>
    </row>
    <row r="31" spans="1:4" x14ac:dyDescent="0.2">
      <c r="A31" s="334"/>
      <c r="B31" s="335"/>
      <c r="C31" s="337"/>
      <c r="D31" s="338"/>
    </row>
    <row r="32" spans="1:4" x14ac:dyDescent="0.2">
      <c r="A32" s="334" t="s">
        <v>28</v>
      </c>
      <c r="B32" s="335" t="s">
        <v>29</v>
      </c>
      <c r="C32" s="337">
        <v>331541</v>
      </c>
      <c r="D32" s="338">
        <v>45890</v>
      </c>
    </row>
    <row r="33" spans="1:4" x14ac:dyDescent="0.2">
      <c r="A33" s="334"/>
      <c r="B33" s="335"/>
      <c r="C33" s="181"/>
      <c r="D33" s="336"/>
    </row>
    <row r="34" spans="1:4" x14ac:dyDescent="0.2">
      <c r="A34" s="334" t="s">
        <v>34</v>
      </c>
      <c r="B34" s="335" t="s">
        <v>442</v>
      </c>
      <c r="C34" s="181"/>
      <c r="D34" s="336"/>
    </row>
    <row r="35" spans="1:4" x14ac:dyDescent="0.2">
      <c r="A35" s="334"/>
      <c r="B35" s="335" t="s">
        <v>36</v>
      </c>
      <c r="C35" s="337">
        <v>2025</v>
      </c>
      <c r="D35" s="338">
        <v>16178</v>
      </c>
    </row>
    <row r="36" spans="1:4" x14ac:dyDescent="0.2">
      <c r="A36" s="334"/>
      <c r="B36" s="335"/>
      <c r="C36" s="337"/>
      <c r="D36" s="338"/>
    </row>
    <row r="37" spans="1:4" x14ac:dyDescent="0.2">
      <c r="A37" s="334" t="s">
        <v>443</v>
      </c>
      <c r="B37" s="335" t="s">
        <v>281</v>
      </c>
      <c r="C37" s="212"/>
      <c r="D37" s="213"/>
    </row>
    <row r="38" spans="1:4" x14ac:dyDescent="0.2">
      <c r="A38" s="334"/>
      <c r="B38" s="335" t="s">
        <v>215</v>
      </c>
      <c r="C38" s="337">
        <v>99137</v>
      </c>
      <c r="D38" s="338">
        <v>52198</v>
      </c>
    </row>
    <row r="39" spans="1:4" x14ac:dyDescent="0.2">
      <c r="A39" s="334"/>
      <c r="B39" s="335"/>
      <c r="C39" s="337"/>
      <c r="D39" s="338"/>
    </row>
    <row r="40" spans="1:4" x14ac:dyDescent="0.2">
      <c r="A40" s="334" t="s">
        <v>60</v>
      </c>
      <c r="B40" s="335" t="s">
        <v>282</v>
      </c>
      <c r="C40" s="212"/>
      <c r="D40" s="213"/>
    </row>
    <row r="41" spans="1:4" x14ac:dyDescent="0.2">
      <c r="A41" s="334"/>
      <c r="B41" s="335" t="s">
        <v>444</v>
      </c>
      <c r="C41" s="212"/>
      <c r="D41" s="213"/>
    </row>
    <row r="42" spans="1:4" x14ac:dyDescent="0.2">
      <c r="A42" s="334"/>
      <c r="B42" s="335" t="s">
        <v>219</v>
      </c>
      <c r="C42" s="212"/>
      <c r="D42" s="213"/>
    </row>
    <row r="43" spans="1:4" x14ac:dyDescent="0.2">
      <c r="A43" s="334"/>
      <c r="B43" s="335" t="s">
        <v>284</v>
      </c>
      <c r="C43" s="212">
        <v>6905</v>
      </c>
      <c r="D43" s="213">
        <v>1916</v>
      </c>
    </row>
    <row r="44" spans="1:4" x14ac:dyDescent="0.2">
      <c r="A44" s="334"/>
      <c r="B44" s="335"/>
      <c r="C44" s="212"/>
      <c r="D44" s="213"/>
    </row>
    <row r="45" spans="1:4" x14ac:dyDescent="0.2">
      <c r="A45" s="334" t="s">
        <v>445</v>
      </c>
      <c r="B45" s="335" t="s">
        <v>368</v>
      </c>
      <c r="C45" s="212"/>
      <c r="D45" s="213"/>
    </row>
    <row r="46" spans="1:4" x14ac:dyDescent="0.2">
      <c r="A46" s="334"/>
      <c r="B46" s="335" t="s">
        <v>286</v>
      </c>
      <c r="C46" s="181"/>
      <c r="D46" s="336"/>
    </row>
    <row r="47" spans="1:4" x14ac:dyDescent="0.2">
      <c r="A47" s="334"/>
      <c r="B47" s="335" t="s">
        <v>287</v>
      </c>
      <c r="C47" s="212">
        <v>47310</v>
      </c>
      <c r="D47" s="213">
        <v>69482</v>
      </c>
    </row>
    <row r="48" spans="1:4" x14ac:dyDescent="0.2">
      <c r="A48" s="334"/>
      <c r="B48" s="335"/>
      <c r="C48" s="212"/>
      <c r="D48" s="213"/>
    </row>
    <row r="49" spans="1:4" x14ac:dyDescent="0.2">
      <c r="A49" s="334" t="s">
        <v>73</v>
      </c>
      <c r="B49" s="335" t="s">
        <v>372</v>
      </c>
      <c r="C49" s="212"/>
      <c r="D49" s="213"/>
    </row>
    <row r="50" spans="1:4" x14ac:dyDescent="0.2">
      <c r="A50" s="334"/>
      <c r="B50" s="335" t="s">
        <v>373</v>
      </c>
      <c r="C50" s="181"/>
      <c r="D50" s="336"/>
    </row>
    <row r="51" spans="1:4" x14ac:dyDescent="0.2">
      <c r="A51" s="679"/>
      <c r="B51" s="552" t="s">
        <v>226</v>
      </c>
      <c r="C51" s="288">
        <v>117978</v>
      </c>
      <c r="D51" s="546">
        <v>64480</v>
      </c>
    </row>
    <row r="52" spans="1:4" x14ac:dyDescent="0.2">
      <c r="A52" s="679"/>
      <c r="B52" s="552"/>
      <c r="C52" s="288"/>
      <c r="D52" s="546"/>
    </row>
    <row r="53" spans="1:4" x14ac:dyDescent="0.2">
      <c r="A53" s="341" t="s">
        <v>79</v>
      </c>
      <c r="B53" s="342" t="s">
        <v>228</v>
      </c>
      <c r="C53" s="648">
        <v>9679</v>
      </c>
      <c r="D53" s="639">
        <v>14066</v>
      </c>
    </row>
    <row r="54" spans="1:4" x14ac:dyDescent="0.2">
      <c r="A54" s="339"/>
      <c r="B54" s="340"/>
      <c r="C54" s="199"/>
      <c r="D54" s="200"/>
    </row>
    <row r="55" spans="1:4" x14ac:dyDescent="0.2">
      <c r="A55" s="679" t="s">
        <v>105</v>
      </c>
      <c r="B55" s="552" t="s">
        <v>230</v>
      </c>
      <c r="C55" s="553"/>
      <c r="D55" s="554"/>
    </row>
    <row r="56" spans="1:4" x14ac:dyDescent="0.2">
      <c r="A56" s="334"/>
      <c r="B56" s="335" t="s">
        <v>388</v>
      </c>
      <c r="C56" s="212"/>
      <c r="D56" s="213"/>
    </row>
    <row r="57" spans="1:4" x14ac:dyDescent="0.2">
      <c r="A57" s="334"/>
      <c r="B57" s="335" t="s">
        <v>446</v>
      </c>
      <c r="C57" s="212"/>
      <c r="D57" s="213"/>
    </row>
    <row r="58" spans="1:4" x14ac:dyDescent="0.2">
      <c r="A58" s="334"/>
      <c r="B58" s="335" t="s">
        <v>389</v>
      </c>
      <c r="C58" s="212">
        <v>3243</v>
      </c>
      <c r="D58" s="213">
        <v>5535</v>
      </c>
    </row>
    <row r="59" spans="1:4" x14ac:dyDescent="0.2">
      <c r="A59" s="334"/>
      <c r="B59" s="335"/>
      <c r="C59" s="212"/>
      <c r="D59" s="213"/>
    </row>
    <row r="60" spans="1:4" x14ac:dyDescent="0.2">
      <c r="A60" s="334" t="s">
        <v>112</v>
      </c>
      <c r="B60" s="335" t="s">
        <v>289</v>
      </c>
      <c r="C60" s="212"/>
      <c r="D60" s="213"/>
    </row>
    <row r="61" spans="1:4" x14ac:dyDescent="0.2">
      <c r="A61" s="334"/>
      <c r="B61" s="335" t="s">
        <v>236</v>
      </c>
      <c r="C61" s="212"/>
      <c r="D61" s="213"/>
    </row>
    <row r="62" spans="1:4" x14ac:dyDescent="0.2">
      <c r="A62" s="334"/>
      <c r="B62" s="335" t="s">
        <v>237</v>
      </c>
      <c r="C62" s="337">
        <v>1165479</v>
      </c>
      <c r="D62" s="338">
        <v>205904</v>
      </c>
    </row>
    <row r="63" spans="1:4" x14ac:dyDescent="0.2">
      <c r="A63" s="334"/>
      <c r="B63" s="335"/>
      <c r="C63" s="181"/>
      <c r="D63" s="336"/>
    </row>
    <row r="64" spans="1:4" x14ac:dyDescent="0.2">
      <c r="A64" s="334" t="s">
        <v>447</v>
      </c>
      <c r="B64" s="335" t="s">
        <v>239</v>
      </c>
      <c r="C64" s="181"/>
      <c r="D64" s="336"/>
    </row>
    <row r="65" spans="1:4" x14ac:dyDescent="0.2">
      <c r="A65" s="334"/>
      <c r="B65" s="335" t="s">
        <v>240</v>
      </c>
      <c r="C65" s="181"/>
      <c r="D65" s="336"/>
    </row>
    <row r="66" spans="1:4" x14ac:dyDescent="0.2">
      <c r="A66" s="334"/>
      <c r="B66" s="335" t="s">
        <v>290</v>
      </c>
      <c r="C66" s="181"/>
      <c r="D66" s="336"/>
    </row>
    <row r="67" spans="1:4" x14ac:dyDescent="0.2">
      <c r="A67" s="334"/>
      <c r="B67" s="335" t="s">
        <v>394</v>
      </c>
      <c r="C67" s="181">
        <v>0</v>
      </c>
      <c r="D67" s="336">
        <v>0</v>
      </c>
    </row>
    <row r="68" spans="1:4" x14ac:dyDescent="0.2">
      <c r="A68" s="334"/>
      <c r="B68" s="335"/>
      <c r="C68" s="181"/>
      <c r="D68" s="336"/>
    </row>
    <row r="69" spans="1:4" x14ac:dyDescent="0.2">
      <c r="A69" s="334" t="s">
        <v>123</v>
      </c>
      <c r="B69" s="335" t="s">
        <v>291</v>
      </c>
      <c r="C69" s="337">
        <v>4062339</v>
      </c>
      <c r="D69" s="338">
        <v>1026765</v>
      </c>
    </row>
    <row r="70" spans="1:4" x14ac:dyDescent="0.2">
      <c r="A70" s="334"/>
      <c r="B70" s="335"/>
      <c r="C70" s="212"/>
      <c r="D70" s="213"/>
    </row>
    <row r="71" spans="1:4" x14ac:dyDescent="0.2">
      <c r="A71" s="334" t="s">
        <v>144</v>
      </c>
      <c r="B71" s="335" t="s">
        <v>448</v>
      </c>
      <c r="C71" s="212"/>
      <c r="D71" s="213"/>
    </row>
    <row r="72" spans="1:4" x14ac:dyDescent="0.2">
      <c r="A72" s="334"/>
      <c r="B72" s="335" t="s">
        <v>408</v>
      </c>
      <c r="C72" s="212"/>
      <c r="D72" s="213"/>
    </row>
    <row r="73" spans="1:4" x14ac:dyDescent="0.2">
      <c r="A73" s="334"/>
      <c r="B73" s="335" t="s">
        <v>247</v>
      </c>
      <c r="C73" s="212"/>
      <c r="D73" s="213"/>
    </row>
    <row r="74" spans="1:4" x14ac:dyDescent="0.2">
      <c r="A74" s="334"/>
      <c r="B74" s="335" t="s">
        <v>294</v>
      </c>
      <c r="C74" s="212"/>
      <c r="D74" s="213"/>
    </row>
    <row r="75" spans="1:4" x14ac:dyDescent="0.2">
      <c r="A75" s="334"/>
      <c r="B75" s="335" t="s">
        <v>295</v>
      </c>
      <c r="C75" s="337">
        <v>125465</v>
      </c>
      <c r="D75" s="338">
        <v>98770</v>
      </c>
    </row>
    <row r="76" spans="1:4" x14ac:dyDescent="0.2">
      <c r="A76" s="334"/>
      <c r="B76" s="335"/>
      <c r="C76" s="212"/>
      <c r="D76" s="213"/>
    </row>
    <row r="77" spans="1:4" x14ac:dyDescent="0.2">
      <c r="A77" s="334" t="s">
        <v>449</v>
      </c>
      <c r="B77" s="335" t="s">
        <v>250</v>
      </c>
      <c r="C77" s="337">
        <v>46571</v>
      </c>
      <c r="D77" s="338">
        <v>67936</v>
      </c>
    </row>
    <row r="78" spans="1:4" x14ac:dyDescent="0.2">
      <c r="A78" s="334"/>
      <c r="B78" s="335"/>
      <c r="C78" s="212"/>
      <c r="D78" s="213"/>
    </row>
    <row r="79" spans="1:4" x14ac:dyDescent="0.2">
      <c r="A79" s="334" t="s">
        <v>157</v>
      </c>
      <c r="B79" s="335" t="s">
        <v>252</v>
      </c>
      <c r="C79" s="212"/>
      <c r="D79" s="213"/>
    </row>
    <row r="80" spans="1:4" x14ac:dyDescent="0.2">
      <c r="A80" s="334"/>
      <c r="B80" s="335" t="s">
        <v>296</v>
      </c>
      <c r="C80" s="181"/>
      <c r="D80" s="336"/>
    </row>
    <row r="81" spans="1:4" x14ac:dyDescent="0.2">
      <c r="A81" s="334"/>
      <c r="B81" s="335" t="s">
        <v>423</v>
      </c>
      <c r="C81" s="212"/>
      <c r="D81" s="213"/>
    </row>
    <row r="82" spans="1:4" x14ac:dyDescent="0.2">
      <c r="A82" s="334"/>
      <c r="B82" s="335" t="s">
        <v>255</v>
      </c>
      <c r="C82" s="212"/>
      <c r="D82" s="213"/>
    </row>
    <row r="83" spans="1:4" x14ac:dyDescent="0.2">
      <c r="A83" s="334"/>
      <c r="B83" s="335" t="s">
        <v>450</v>
      </c>
      <c r="C83" s="337">
        <v>24</v>
      </c>
      <c r="D83" s="338">
        <v>2023</v>
      </c>
    </row>
    <row r="84" spans="1:4" x14ac:dyDescent="0.2">
      <c r="A84" s="334"/>
      <c r="B84" s="335"/>
      <c r="C84" s="212"/>
      <c r="D84" s="213"/>
    </row>
    <row r="85" spans="1:4" x14ac:dyDescent="0.2">
      <c r="A85" s="334" t="s">
        <v>451</v>
      </c>
      <c r="B85" s="335" t="s">
        <v>165</v>
      </c>
      <c r="C85" s="212">
        <v>300</v>
      </c>
      <c r="D85" s="213">
        <v>36720</v>
      </c>
    </row>
    <row r="86" spans="1:4" x14ac:dyDescent="0.2">
      <c r="A86" s="334"/>
      <c r="B86" s="335"/>
      <c r="C86" s="212"/>
      <c r="D86" s="213"/>
    </row>
    <row r="87" spans="1:4" x14ac:dyDescent="0.2">
      <c r="A87" s="334" t="s">
        <v>168</v>
      </c>
      <c r="B87" s="335" t="s">
        <v>169</v>
      </c>
      <c r="C87" s="212">
        <v>3593</v>
      </c>
      <c r="D87" s="213">
        <v>8605</v>
      </c>
    </row>
    <row r="88" spans="1:4" x14ac:dyDescent="0.2">
      <c r="A88" s="334"/>
      <c r="B88" s="335"/>
      <c r="C88" s="181"/>
      <c r="D88" s="336"/>
    </row>
    <row r="89" spans="1:4" ht="13.5" thickBot="1" x14ac:dyDescent="0.25">
      <c r="A89" s="343" t="s">
        <v>452</v>
      </c>
      <c r="B89" s="344" t="s">
        <v>434</v>
      </c>
      <c r="C89" s="345">
        <v>0</v>
      </c>
      <c r="D89" s="346">
        <v>0</v>
      </c>
    </row>
    <row r="90" spans="1:4" x14ac:dyDescent="0.2">
      <c r="A90" s="347"/>
      <c r="B90" s="347"/>
      <c r="C90" s="327"/>
      <c r="D90" s="327"/>
    </row>
  </sheetData>
  <mergeCells count="10">
    <mergeCell ref="A5:D5"/>
    <mergeCell ref="A6:D6"/>
    <mergeCell ref="A7:D7"/>
    <mergeCell ref="A8:D8"/>
    <mergeCell ref="A11:A16"/>
    <mergeCell ref="B11:B16"/>
    <mergeCell ref="C11:D12"/>
    <mergeCell ref="C13:D14"/>
    <mergeCell ref="C15:C16"/>
    <mergeCell ref="D15:D16"/>
  </mergeCells>
  <pageMargins left="1.1811023622047245" right="0.70866141732283472" top="0.98425196850393704" bottom="1.1811023622047245" header="0.39370078740157483" footer="0"/>
  <pageSetup paperSize="153" scale="95" firstPageNumber="330" orientation="portrait" useFirstPageNumber="1" r:id="rId1"/>
  <headerFooter>
    <oddHeader>&amp;L&amp;G&amp;R&amp;P</oddHeader>
  </headerFooter>
  <legacyDrawingHF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workbookViewId="0"/>
  </sheetViews>
  <sheetFormatPr baseColWidth="10" defaultColWidth="12.5703125" defaultRowHeight="12.75" x14ac:dyDescent="0.2"/>
  <cols>
    <col min="1" max="1" width="14.42578125" style="393" customWidth="1"/>
    <col min="2" max="2" width="46.42578125" style="393" customWidth="1"/>
    <col min="3" max="3" width="11.5703125" style="393" bestFit="1" customWidth="1"/>
    <col min="4" max="4" width="12" style="393" customWidth="1"/>
    <col min="5" max="16384" width="12.5703125" style="393"/>
  </cols>
  <sheetData>
    <row r="1" spans="1:4" ht="18" x14ac:dyDescent="0.2">
      <c r="A1" s="320" t="s">
        <v>521</v>
      </c>
      <c r="B1" s="321"/>
      <c r="C1" s="322"/>
      <c r="D1" s="555"/>
    </row>
    <row r="2" spans="1:4" x14ac:dyDescent="0.2">
      <c r="A2" s="323"/>
      <c r="B2" s="321"/>
      <c r="C2" s="322"/>
      <c r="D2" s="322"/>
    </row>
    <row r="3" spans="1:4" x14ac:dyDescent="0.2">
      <c r="A3" s="324"/>
      <c r="B3" s="321"/>
      <c r="C3" s="322"/>
      <c r="D3" s="322"/>
    </row>
    <row r="4" spans="1:4" x14ac:dyDescent="0.2">
      <c r="A4" s="325"/>
      <c r="B4" s="326"/>
      <c r="C4" s="325"/>
      <c r="D4" s="325"/>
    </row>
    <row r="5" spans="1:4" x14ac:dyDescent="0.2">
      <c r="A5" s="983" t="s">
        <v>473</v>
      </c>
      <c r="B5" s="983"/>
      <c r="C5" s="983"/>
      <c r="D5" s="983"/>
    </row>
    <row r="6" spans="1:4" x14ac:dyDescent="0.2">
      <c r="A6" s="983" t="s">
        <v>474</v>
      </c>
      <c r="B6" s="983"/>
      <c r="C6" s="983"/>
      <c r="D6" s="983"/>
    </row>
    <row r="7" spans="1:4" x14ac:dyDescent="0.2">
      <c r="A7" s="983" t="s">
        <v>636</v>
      </c>
      <c r="B7" s="983"/>
      <c r="C7" s="983"/>
      <c r="D7" s="983"/>
    </row>
    <row r="8" spans="1:4" x14ac:dyDescent="0.2">
      <c r="A8" s="983" t="s">
        <v>757</v>
      </c>
      <c r="B8" s="983"/>
      <c r="C8" s="983"/>
      <c r="D8" s="983"/>
    </row>
    <row r="9" spans="1:4" x14ac:dyDescent="0.2">
      <c r="A9" s="453"/>
      <c r="B9" s="453"/>
      <c r="C9" s="453"/>
      <c r="D9" s="453"/>
    </row>
    <row r="10" spans="1:4" ht="13.5" thickBot="1" x14ac:dyDescent="0.25">
      <c r="A10" s="327" t="s">
        <v>507</v>
      </c>
      <c r="B10" s="327"/>
      <c r="C10" s="327"/>
      <c r="D10" s="327"/>
    </row>
    <row r="11" spans="1:4" x14ac:dyDescent="0.2">
      <c r="A11" s="900" t="s">
        <v>196</v>
      </c>
      <c r="B11" s="903" t="s">
        <v>272</v>
      </c>
      <c r="C11" s="984" t="s">
        <v>641</v>
      </c>
      <c r="D11" s="985"/>
    </row>
    <row r="12" spans="1:4" ht="13.5" thickBot="1" x14ac:dyDescent="0.25">
      <c r="A12" s="901"/>
      <c r="B12" s="904"/>
      <c r="C12" s="986"/>
      <c r="D12" s="986"/>
    </row>
    <row r="13" spans="1:4" x14ac:dyDescent="0.2">
      <c r="A13" s="901"/>
      <c r="B13" s="904"/>
      <c r="C13" s="987" t="s">
        <v>477</v>
      </c>
      <c r="D13" s="988"/>
    </row>
    <row r="14" spans="1:4" ht="13.5" thickBot="1" x14ac:dyDescent="0.25">
      <c r="A14" s="901"/>
      <c r="B14" s="904"/>
      <c r="C14" s="986"/>
      <c r="D14" s="986"/>
    </row>
    <row r="15" spans="1:4" x14ac:dyDescent="0.2">
      <c r="A15" s="901"/>
      <c r="B15" s="904"/>
      <c r="C15" s="989" t="s">
        <v>476</v>
      </c>
      <c r="D15" s="991" t="s">
        <v>518</v>
      </c>
    </row>
    <row r="16" spans="1:4" ht="13.5" thickBot="1" x14ac:dyDescent="0.25">
      <c r="A16" s="902"/>
      <c r="B16" s="905"/>
      <c r="C16" s="990"/>
      <c r="D16" s="992"/>
    </row>
    <row r="17" spans="1:4" x14ac:dyDescent="0.2">
      <c r="A17" s="328"/>
      <c r="B17" s="329"/>
      <c r="C17" s="330"/>
      <c r="D17" s="331"/>
    </row>
    <row r="18" spans="1:4" x14ac:dyDescent="0.2">
      <c r="A18" s="332" t="s">
        <v>550</v>
      </c>
      <c r="B18" s="452"/>
      <c r="C18" s="333">
        <f>SUM(C20:C89)</f>
        <v>72003035</v>
      </c>
      <c r="D18" s="196">
        <f>SUM(D20:D89)</f>
        <v>81989295</v>
      </c>
    </row>
    <row r="19" spans="1:4" x14ac:dyDescent="0.2">
      <c r="A19" s="332"/>
      <c r="B19" s="452"/>
      <c r="C19" s="212"/>
      <c r="D19" s="213"/>
    </row>
    <row r="20" spans="1:4" x14ac:dyDescent="0.2">
      <c r="A20" s="334" t="s">
        <v>438</v>
      </c>
      <c r="B20" s="335" t="s">
        <v>201</v>
      </c>
      <c r="C20" s="181">
        <v>3108720</v>
      </c>
      <c r="D20" s="336">
        <v>8067044</v>
      </c>
    </row>
    <row r="21" spans="1:4" x14ac:dyDescent="0.2">
      <c r="A21" s="334"/>
      <c r="B21" s="335"/>
      <c r="C21" s="181"/>
      <c r="D21" s="336"/>
    </row>
    <row r="22" spans="1:4" x14ac:dyDescent="0.2">
      <c r="A22" s="334" t="s">
        <v>439</v>
      </c>
      <c r="B22" s="335" t="s">
        <v>562</v>
      </c>
      <c r="C22" s="181">
        <v>5227</v>
      </c>
      <c r="D22" s="336">
        <v>23548</v>
      </c>
    </row>
    <row r="23" spans="1:4" x14ac:dyDescent="0.2">
      <c r="A23" s="334"/>
      <c r="B23" s="335"/>
      <c r="C23" s="181"/>
      <c r="D23" s="336"/>
    </row>
    <row r="24" spans="1:4" x14ac:dyDescent="0.2">
      <c r="A24" s="334" t="s">
        <v>440</v>
      </c>
      <c r="B24" s="335" t="s">
        <v>323</v>
      </c>
      <c r="C24" s="181"/>
      <c r="D24" s="336"/>
    </row>
    <row r="25" spans="1:4" x14ac:dyDescent="0.2">
      <c r="A25" s="334"/>
      <c r="B25" s="335" t="s">
        <v>277</v>
      </c>
      <c r="C25" s="181"/>
      <c r="D25" s="336"/>
    </row>
    <row r="26" spans="1:4" x14ac:dyDescent="0.2">
      <c r="A26" s="334"/>
      <c r="B26" s="335" t="s">
        <v>278</v>
      </c>
      <c r="C26" s="181">
        <v>20383</v>
      </c>
      <c r="D26" s="336">
        <v>24506</v>
      </c>
    </row>
    <row r="27" spans="1:4" x14ac:dyDescent="0.2">
      <c r="A27" s="334"/>
      <c r="B27" s="335"/>
      <c r="C27" s="181"/>
      <c r="D27" s="336"/>
    </row>
    <row r="28" spans="1:4" x14ac:dyDescent="0.2">
      <c r="A28" s="334" t="s">
        <v>441</v>
      </c>
      <c r="B28" s="335" t="s">
        <v>11</v>
      </c>
      <c r="C28" s="181"/>
      <c r="D28" s="336"/>
    </row>
    <row r="29" spans="1:4" x14ac:dyDescent="0.2">
      <c r="A29" s="334"/>
      <c r="B29" s="335" t="s">
        <v>12</v>
      </c>
      <c r="C29" s="181"/>
      <c r="D29" s="336"/>
    </row>
    <row r="30" spans="1:4" x14ac:dyDescent="0.2">
      <c r="A30" s="334"/>
      <c r="B30" s="335" t="s">
        <v>279</v>
      </c>
      <c r="C30" s="337">
        <v>310948</v>
      </c>
      <c r="D30" s="338">
        <v>819687</v>
      </c>
    </row>
    <row r="31" spans="1:4" ht="6" customHeight="1" x14ac:dyDescent="0.2">
      <c r="A31" s="334"/>
      <c r="B31" s="335"/>
      <c r="C31" s="337"/>
      <c r="D31" s="338"/>
    </row>
    <row r="32" spans="1:4" x14ac:dyDescent="0.2">
      <c r="A32" s="334" t="s">
        <v>28</v>
      </c>
      <c r="B32" s="335" t="s">
        <v>29</v>
      </c>
      <c r="C32" s="337">
        <v>48123365</v>
      </c>
      <c r="D32" s="338">
        <v>17779425</v>
      </c>
    </row>
    <row r="33" spans="1:4" x14ac:dyDescent="0.2">
      <c r="A33" s="334"/>
      <c r="B33" s="335"/>
      <c r="C33" s="181"/>
      <c r="D33" s="336"/>
    </row>
    <row r="34" spans="1:4" x14ac:dyDescent="0.2">
      <c r="A34" s="334" t="s">
        <v>34</v>
      </c>
      <c r="B34" s="335" t="s">
        <v>442</v>
      </c>
      <c r="C34" s="181"/>
      <c r="D34" s="336"/>
    </row>
    <row r="35" spans="1:4" x14ac:dyDescent="0.2">
      <c r="A35" s="334"/>
      <c r="B35" s="335" t="s">
        <v>36</v>
      </c>
      <c r="C35" s="337">
        <v>2530392</v>
      </c>
      <c r="D35" s="338">
        <v>11800961</v>
      </c>
    </row>
    <row r="36" spans="1:4" x14ac:dyDescent="0.2">
      <c r="A36" s="334"/>
      <c r="B36" s="335"/>
      <c r="C36" s="337"/>
      <c r="D36" s="338"/>
    </row>
    <row r="37" spans="1:4" x14ac:dyDescent="0.2">
      <c r="A37" s="334" t="s">
        <v>443</v>
      </c>
      <c r="B37" s="335" t="s">
        <v>281</v>
      </c>
      <c r="C37" s="212"/>
      <c r="D37" s="213"/>
    </row>
    <row r="38" spans="1:4" x14ac:dyDescent="0.2">
      <c r="A38" s="334"/>
      <c r="B38" s="335" t="s">
        <v>215</v>
      </c>
      <c r="C38" s="337">
        <v>715794</v>
      </c>
      <c r="D38" s="338">
        <v>1554754</v>
      </c>
    </row>
    <row r="39" spans="1:4" x14ac:dyDescent="0.2">
      <c r="A39" s="334"/>
      <c r="B39" s="335"/>
      <c r="C39" s="337"/>
      <c r="D39" s="338"/>
    </row>
    <row r="40" spans="1:4" x14ac:dyDescent="0.2">
      <c r="A40" s="334" t="s">
        <v>60</v>
      </c>
      <c r="B40" s="335" t="s">
        <v>282</v>
      </c>
      <c r="C40" s="212"/>
      <c r="D40" s="213"/>
    </row>
    <row r="41" spans="1:4" x14ac:dyDescent="0.2">
      <c r="A41" s="334"/>
      <c r="B41" s="335" t="s">
        <v>444</v>
      </c>
      <c r="C41" s="212"/>
      <c r="D41" s="213"/>
    </row>
    <row r="42" spans="1:4" x14ac:dyDescent="0.2">
      <c r="A42" s="334"/>
      <c r="B42" s="335" t="s">
        <v>219</v>
      </c>
      <c r="C42" s="212"/>
      <c r="D42" s="213"/>
    </row>
    <row r="43" spans="1:4" x14ac:dyDescent="0.2">
      <c r="A43" s="334"/>
      <c r="B43" s="335" t="s">
        <v>284</v>
      </c>
      <c r="C43" s="212">
        <v>533426</v>
      </c>
      <c r="D43" s="213">
        <v>388096</v>
      </c>
    </row>
    <row r="44" spans="1:4" x14ac:dyDescent="0.2">
      <c r="A44" s="334"/>
      <c r="B44" s="335"/>
      <c r="C44" s="212"/>
      <c r="D44" s="213"/>
    </row>
    <row r="45" spans="1:4" x14ac:dyDescent="0.2">
      <c r="A45" s="334" t="s">
        <v>445</v>
      </c>
      <c r="B45" s="335" t="s">
        <v>368</v>
      </c>
      <c r="C45" s="212"/>
      <c r="D45" s="213"/>
    </row>
    <row r="46" spans="1:4" x14ac:dyDescent="0.2">
      <c r="A46" s="334"/>
      <c r="B46" s="335" t="s">
        <v>286</v>
      </c>
      <c r="C46" s="181"/>
      <c r="D46" s="336"/>
    </row>
    <row r="47" spans="1:4" x14ac:dyDescent="0.2">
      <c r="A47" s="334"/>
      <c r="B47" s="335" t="s">
        <v>287</v>
      </c>
      <c r="C47" s="212">
        <v>1587</v>
      </c>
      <c r="D47" s="213">
        <v>7649</v>
      </c>
    </row>
    <row r="48" spans="1:4" x14ac:dyDescent="0.2">
      <c r="A48" s="334"/>
      <c r="B48" s="335"/>
      <c r="C48" s="212"/>
      <c r="D48" s="213"/>
    </row>
    <row r="49" spans="1:4" x14ac:dyDescent="0.2">
      <c r="A49" s="679" t="s">
        <v>73</v>
      </c>
      <c r="B49" s="552" t="s">
        <v>372</v>
      </c>
      <c r="C49" s="553"/>
      <c r="D49" s="554"/>
    </row>
    <row r="50" spans="1:4" x14ac:dyDescent="0.2">
      <c r="A50" s="679"/>
      <c r="B50" s="552" t="s">
        <v>373</v>
      </c>
      <c r="C50" s="291"/>
      <c r="D50" s="680"/>
    </row>
    <row r="51" spans="1:4" x14ac:dyDescent="0.2">
      <c r="A51" s="679"/>
      <c r="B51" s="552" t="s">
        <v>226</v>
      </c>
      <c r="C51" s="288">
        <v>12004586</v>
      </c>
      <c r="D51" s="546">
        <v>8793616</v>
      </c>
    </row>
    <row r="52" spans="1:4" x14ac:dyDescent="0.2">
      <c r="A52" s="679"/>
      <c r="B52" s="552"/>
      <c r="C52" s="288"/>
      <c r="D52" s="546"/>
    </row>
    <row r="53" spans="1:4" x14ac:dyDescent="0.2">
      <c r="A53" s="341" t="s">
        <v>79</v>
      </c>
      <c r="B53" s="342" t="s">
        <v>228</v>
      </c>
      <c r="C53" s="648">
        <v>1015420</v>
      </c>
      <c r="D53" s="639">
        <v>3440526</v>
      </c>
    </row>
    <row r="54" spans="1:4" x14ac:dyDescent="0.2">
      <c r="A54" s="545"/>
      <c r="B54" s="552"/>
      <c r="C54" s="288"/>
      <c r="D54" s="546"/>
    </row>
    <row r="55" spans="1:4" x14ac:dyDescent="0.2">
      <c r="A55" s="545" t="s">
        <v>105</v>
      </c>
      <c r="B55" s="552" t="s">
        <v>230</v>
      </c>
      <c r="C55" s="553"/>
      <c r="D55" s="554"/>
    </row>
    <row r="56" spans="1:4" x14ac:dyDescent="0.2">
      <c r="A56" s="334"/>
      <c r="B56" s="335" t="s">
        <v>388</v>
      </c>
      <c r="C56" s="212"/>
      <c r="D56" s="213"/>
    </row>
    <row r="57" spans="1:4" x14ac:dyDescent="0.2">
      <c r="A57" s="334"/>
      <c r="B57" s="335" t="s">
        <v>446</v>
      </c>
      <c r="C57" s="212"/>
      <c r="D57" s="213"/>
    </row>
    <row r="58" spans="1:4" x14ac:dyDescent="0.2">
      <c r="A58" s="334"/>
      <c r="B58" s="335" t="s">
        <v>389</v>
      </c>
      <c r="C58" s="212">
        <v>13445</v>
      </c>
      <c r="D58" s="213">
        <v>296676</v>
      </c>
    </row>
    <row r="59" spans="1:4" x14ac:dyDescent="0.2">
      <c r="A59" s="334"/>
      <c r="B59" s="335"/>
      <c r="C59" s="212"/>
      <c r="D59" s="213"/>
    </row>
    <row r="60" spans="1:4" x14ac:dyDescent="0.2">
      <c r="A60" s="334" t="s">
        <v>112</v>
      </c>
      <c r="B60" s="335" t="s">
        <v>289</v>
      </c>
      <c r="C60" s="212"/>
      <c r="D60" s="213"/>
    </row>
    <row r="61" spans="1:4" x14ac:dyDescent="0.2">
      <c r="A61" s="334"/>
      <c r="B61" s="335" t="s">
        <v>236</v>
      </c>
      <c r="C61" s="212"/>
      <c r="D61" s="213"/>
    </row>
    <row r="62" spans="1:4" x14ac:dyDescent="0.2">
      <c r="A62" s="334"/>
      <c r="B62" s="335" t="s">
        <v>237</v>
      </c>
      <c r="C62" s="337">
        <v>1524662</v>
      </c>
      <c r="D62" s="338">
        <v>325124</v>
      </c>
    </row>
    <row r="63" spans="1:4" x14ac:dyDescent="0.2">
      <c r="A63" s="334"/>
      <c r="B63" s="335"/>
      <c r="C63" s="181"/>
      <c r="D63" s="336"/>
    </row>
    <row r="64" spans="1:4" x14ac:dyDescent="0.2">
      <c r="A64" s="334" t="s">
        <v>447</v>
      </c>
      <c r="B64" s="335" t="s">
        <v>239</v>
      </c>
      <c r="C64" s="181"/>
      <c r="D64" s="336"/>
    </row>
    <row r="65" spans="1:4" x14ac:dyDescent="0.2">
      <c r="A65" s="334"/>
      <c r="B65" s="335" t="s">
        <v>240</v>
      </c>
      <c r="C65" s="181"/>
      <c r="D65" s="336"/>
    </row>
    <row r="66" spans="1:4" x14ac:dyDescent="0.2">
      <c r="A66" s="334"/>
      <c r="B66" s="335" t="s">
        <v>290</v>
      </c>
      <c r="C66" s="181"/>
      <c r="D66" s="336"/>
    </row>
    <row r="67" spans="1:4" x14ac:dyDescent="0.2">
      <c r="A67" s="334"/>
      <c r="B67" s="335" t="s">
        <v>394</v>
      </c>
      <c r="C67" s="181">
        <v>9542</v>
      </c>
      <c r="D67" s="336">
        <v>2886678</v>
      </c>
    </row>
    <row r="68" spans="1:4" x14ac:dyDescent="0.2">
      <c r="A68" s="334"/>
      <c r="B68" s="335"/>
      <c r="C68" s="181"/>
      <c r="D68" s="336"/>
    </row>
    <row r="69" spans="1:4" x14ac:dyDescent="0.2">
      <c r="A69" s="334" t="s">
        <v>123</v>
      </c>
      <c r="B69" s="335" t="s">
        <v>291</v>
      </c>
      <c r="C69" s="337">
        <v>1671173</v>
      </c>
      <c r="D69" s="338">
        <v>6652505</v>
      </c>
    </row>
    <row r="70" spans="1:4" x14ac:dyDescent="0.2">
      <c r="A70" s="334"/>
      <c r="B70" s="335"/>
      <c r="C70" s="212"/>
      <c r="D70" s="213"/>
    </row>
    <row r="71" spans="1:4" x14ac:dyDescent="0.2">
      <c r="A71" s="334" t="s">
        <v>144</v>
      </c>
      <c r="B71" s="335" t="s">
        <v>448</v>
      </c>
      <c r="C71" s="212"/>
      <c r="D71" s="213"/>
    </row>
    <row r="72" spans="1:4" x14ac:dyDescent="0.2">
      <c r="A72" s="334"/>
      <c r="B72" s="335" t="s">
        <v>408</v>
      </c>
      <c r="C72" s="212"/>
      <c r="D72" s="213"/>
    </row>
    <row r="73" spans="1:4" x14ac:dyDescent="0.2">
      <c r="A73" s="334"/>
      <c r="B73" s="335" t="s">
        <v>247</v>
      </c>
      <c r="C73" s="212"/>
      <c r="D73" s="213"/>
    </row>
    <row r="74" spans="1:4" x14ac:dyDescent="0.2">
      <c r="A74" s="334"/>
      <c r="B74" s="335" t="s">
        <v>294</v>
      </c>
      <c r="C74" s="212"/>
      <c r="D74" s="213"/>
    </row>
    <row r="75" spans="1:4" x14ac:dyDescent="0.2">
      <c r="A75" s="334"/>
      <c r="B75" s="335" t="s">
        <v>295</v>
      </c>
      <c r="C75" s="337">
        <v>253103</v>
      </c>
      <c r="D75" s="338">
        <v>17296653</v>
      </c>
    </row>
    <row r="76" spans="1:4" x14ac:dyDescent="0.2">
      <c r="A76" s="334"/>
      <c r="B76" s="335"/>
      <c r="C76" s="212"/>
      <c r="D76" s="213"/>
    </row>
    <row r="77" spans="1:4" x14ac:dyDescent="0.2">
      <c r="A77" s="334" t="s">
        <v>449</v>
      </c>
      <c r="B77" s="335" t="s">
        <v>250</v>
      </c>
      <c r="C77" s="337">
        <v>44245</v>
      </c>
      <c r="D77" s="338">
        <v>312167</v>
      </c>
    </row>
    <row r="78" spans="1:4" x14ac:dyDescent="0.2">
      <c r="A78" s="334"/>
      <c r="B78" s="335"/>
      <c r="C78" s="212"/>
      <c r="D78" s="213"/>
    </row>
    <row r="79" spans="1:4" x14ac:dyDescent="0.2">
      <c r="A79" s="334" t="s">
        <v>157</v>
      </c>
      <c r="B79" s="335" t="s">
        <v>252</v>
      </c>
      <c r="C79" s="212"/>
      <c r="D79" s="213"/>
    </row>
    <row r="80" spans="1:4" x14ac:dyDescent="0.2">
      <c r="A80" s="334"/>
      <c r="B80" s="335" t="s">
        <v>296</v>
      </c>
      <c r="C80" s="181"/>
      <c r="D80" s="336"/>
    </row>
    <row r="81" spans="1:4" x14ac:dyDescent="0.2">
      <c r="A81" s="334"/>
      <c r="B81" s="335" t="s">
        <v>423</v>
      </c>
      <c r="C81" s="212"/>
      <c r="D81" s="213"/>
    </row>
    <row r="82" spans="1:4" x14ac:dyDescent="0.2">
      <c r="A82" s="334"/>
      <c r="B82" s="335" t="s">
        <v>255</v>
      </c>
      <c r="C82" s="212"/>
      <c r="D82" s="213"/>
    </row>
    <row r="83" spans="1:4" x14ac:dyDescent="0.2">
      <c r="A83" s="334"/>
      <c r="B83" s="335" t="s">
        <v>450</v>
      </c>
      <c r="C83" s="337">
        <v>19487</v>
      </c>
      <c r="D83" s="338">
        <v>725521</v>
      </c>
    </row>
    <row r="84" spans="1:4" x14ac:dyDescent="0.2">
      <c r="A84" s="334"/>
      <c r="B84" s="335"/>
      <c r="C84" s="212"/>
      <c r="D84" s="213"/>
    </row>
    <row r="85" spans="1:4" x14ac:dyDescent="0.2">
      <c r="A85" s="334" t="s">
        <v>451</v>
      </c>
      <c r="B85" s="335" t="s">
        <v>165</v>
      </c>
      <c r="C85" s="212">
        <v>3</v>
      </c>
      <c r="D85" s="213">
        <v>120</v>
      </c>
    </row>
    <row r="86" spans="1:4" x14ac:dyDescent="0.2">
      <c r="A86" s="334"/>
      <c r="B86" s="335"/>
      <c r="C86" s="212"/>
      <c r="D86" s="213"/>
    </row>
    <row r="87" spans="1:4" x14ac:dyDescent="0.2">
      <c r="A87" s="334" t="s">
        <v>168</v>
      </c>
      <c r="B87" s="335" t="s">
        <v>169</v>
      </c>
      <c r="C87" s="212">
        <v>96118</v>
      </c>
      <c r="D87" s="213">
        <v>788904</v>
      </c>
    </row>
    <row r="88" spans="1:4" x14ac:dyDescent="0.2">
      <c r="A88" s="334"/>
      <c r="B88" s="335"/>
      <c r="C88" s="181"/>
      <c r="D88" s="336"/>
    </row>
    <row r="89" spans="1:4" ht="13.5" thickBot="1" x14ac:dyDescent="0.25">
      <c r="A89" s="343" t="s">
        <v>452</v>
      </c>
      <c r="B89" s="344" t="s">
        <v>434</v>
      </c>
      <c r="C89" s="345">
        <v>1409</v>
      </c>
      <c r="D89" s="346">
        <v>5135</v>
      </c>
    </row>
    <row r="90" spans="1:4" x14ac:dyDescent="0.2">
      <c r="A90" s="434" t="s">
        <v>569</v>
      </c>
      <c r="B90" s="347"/>
      <c r="C90" s="327"/>
      <c r="D90" s="327"/>
    </row>
  </sheetData>
  <mergeCells count="10">
    <mergeCell ref="A5:D5"/>
    <mergeCell ref="A6:D6"/>
    <mergeCell ref="A7:D7"/>
    <mergeCell ref="A8:D8"/>
    <mergeCell ref="A11:A16"/>
    <mergeCell ref="B11:B16"/>
    <mergeCell ref="C11:D12"/>
    <mergeCell ref="C13:D14"/>
    <mergeCell ref="C15:C16"/>
    <mergeCell ref="D15:D16"/>
  </mergeCells>
  <pageMargins left="1.1811023622047245" right="0.70866141732283472" top="0.98425196850393704" bottom="1.1811023622047245" header="0.39370078740157483" footer="0"/>
  <pageSetup paperSize="153" scale="95" firstPageNumber="332" orientation="portrait" useFirstPageNumber="1" r:id="rId1"/>
  <headerFooter>
    <oddHeader>&amp;L&amp;G&amp;R&amp;P</oddHeader>
  </headerFooter>
  <legacyDrawingHF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/>
  <dimension ref="A1:K104"/>
  <sheetViews>
    <sheetView showGridLines="0" workbookViewId="0">
      <selection activeCell="B1" sqref="B1"/>
    </sheetView>
  </sheetViews>
  <sheetFormatPr baseColWidth="10" defaultColWidth="12.5703125" defaultRowHeight="12.75" x14ac:dyDescent="0.2"/>
  <cols>
    <col min="1" max="1" width="22.140625" style="55" customWidth="1"/>
    <col min="2" max="2" width="10.5703125" style="55" customWidth="1"/>
    <col min="3" max="3" width="11.7109375" style="55" customWidth="1"/>
    <col min="4" max="4" width="10" style="55" customWidth="1"/>
    <col min="5" max="5" width="11.5703125" style="55" customWidth="1"/>
    <col min="6" max="6" width="11.42578125" style="55" customWidth="1"/>
    <col min="7" max="7" width="10.28515625" style="55" customWidth="1"/>
    <col min="8" max="8" width="11.42578125" style="55"/>
    <col min="9" max="9" width="10.5703125" style="55" customWidth="1"/>
    <col min="10" max="11" width="11.42578125" style="55"/>
    <col min="12" max="16384" width="12.5703125" style="55"/>
  </cols>
  <sheetData>
    <row r="1" spans="1:11" ht="18" x14ac:dyDescent="0.2">
      <c r="A1" s="26" t="s">
        <v>521</v>
      </c>
      <c r="B1" s="27"/>
      <c r="C1" s="28"/>
      <c r="D1" s="28"/>
      <c r="E1" s="28"/>
      <c r="F1" s="29"/>
      <c r="K1" s="724"/>
    </row>
    <row r="2" spans="1:11" x14ac:dyDescent="0.2">
      <c r="A2" s="171"/>
      <c r="B2" s="27"/>
      <c r="C2" s="28"/>
      <c r="D2" s="28"/>
      <c r="E2" s="28"/>
      <c r="F2" s="29"/>
    </row>
    <row r="3" spans="1:11" x14ac:dyDescent="0.2">
      <c r="A3" s="58"/>
      <c r="B3" s="27"/>
      <c r="C3" s="28"/>
      <c r="D3" s="28"/>
      <c r="E3" s="28"/>
      <c r="F3" s="29"/>
    </row>
    <row r="4" spans="1:11" x14ac:dyDescent="0.2">
      <c r="A4" s="111"/>
      <c r="B4" s="112"/>
      <c r="C4" s="112"/>
      <c r="D4" s="112"/>
      <c r="E4" s="112"/>
      <c r="F4" s="112"/>
    </row>
    <row r="5" spans="1:11" x14ac:dyDescent="0.2">
      <c r="A5" s="111"/>
      <c r="B5" s="112"/>
      <c r="C5" s="112"/>
      <c r="D5" s="112"/>
      <c r="E5" s="112"/>
      <c r="F5" s="112"/>
    </row>
    <row r="6" spans="1:11" x14ac:dyDescent="0.2">
      <c r="A6" s="993" t="s">
        <v>480</v>
      </c>
      <c r="B6" s="993"/>
      <c r="C6" s="993"/>
      <c r="D6" s="993"/>
      <c r="E6" s="993"/>
      <c r="F6" s="993"/>
      <c r="G6" s="993"/>
      <c r="H6" s="993"/>
      <c r="I6" s="993"/>
      <c r="J6" s="993"/>
      <c r="K6" s="993"/>
    </row>
    <row r="7" spans="1:11" ht="12.75" customHeight="1" x14ac:dyDescent="0.2">
      <c r="A7" s="994" t="s">
        <v>481</v>
      </c>
      <c r="B7" s="994"/>
      <c r="C7" s="994"/>
      <c r="D7" s="994"/>
      <c r="E7" s="994"/>
      <c r="F7" s="994"/>
      <c r="G7" s="994"/>
      <c r="H7" s="994"/>
      <c r="I7" s="994"/>
      <c r="J7" s="994"/>
      <c r="K7" s="994"/>
    </row>
    <row r="8" spans="1:11" x14ac:dyDescent="0.2">
      <c r="A8" s="749" t="s">
        <v>760</v>
      </c>
      <c r="B8" s="749"/>
      <c r="C8" s="749"/>
      <c r="D8" s="749"/>
      <c r="E8" s="749"/>
      <c r="F8" s="749"/>
      <c r="G8" s="749"/>
      <c r="H8" s="749"/>
      <c r="I8" s="749"/>
      <c r="J8" s="749"/>
      <c r="K8" s="749"/>
    </row>
    <row r="9" spans="1:11" x14ac:dyDescent="0.2">
      <c r="A9" s="749" t="s">
        <v>482</v>
      </c>
      <c r="B9" s="749"/>
      <c r="C9" s="749"/>
      <c r="D9" s="749"/>
      <c r="E9" s="749"/>
      <c r="F9" s="749"/>
      <c r="G9" s="749"/>
      <c r="H9" s="749"/>
      <c r="I9" s="749"/>
      <c r="J9" s="749"/>
      <c r="K9" s="749"/>
    </row>
    <row r="10" spans="1:11" ht="13.5" thickBot="1" x14ac:dyDescent="0.25">
      <c r="A10" s="245"/>
      <c r="B10" s="246"/>
      <c r="C10" s="246"/>
      <c r="D10" s="246"/>
      <c r="E10" s="246"/>
      <c r="F10" s="246"/>
      <c r="G10" s="22"/>
    </row>
    <row r="11" spans="1:11" ht="12.75" customHeight="1" x14ac:dyDescent="0.2">
      <c r="A11" s="996" t="s">
        <v>260</v>
      </c>
      <c r="B11" s="858" t="s">
        <v>483</v>
      </c>
      <c r="C11" s="858" t="s">
        <v>590</v>
      </c>
      <c r="D11" s="862" t="s">
        <v>680</v>
      </c>
      <c r="E11" s="862" t="s">
        <v>735</v>
      </c>
      <c r="F11" s="862" t="s">
        <v>637</v>
      </c>
      <c r="G11" s="858" t="s">
        <v>1053</v>
      </c>
      <c r="H11" s="858" t="s">
        <v>638</v>
      </c>
      <c r="I11" s="858" t="s">
        <v>1054</v>
      </c>
      <c r="J11" s="862" t="s">
        <v>1055</v>
      </c>
      <c r="K11" s="862" t="s">
        <v>1056</v>
      </c>
    </row>
    <row r="12" spans="1:11" ht="12.75" customHeight="1" x14ac:dyDescent="0.2">
      <c r="A12" s="997"/>
      <c r="B12" s="838"/>
      <c r="C12" s="838"/>
      <c r="D12" s="832"/>
      <c r="E12" s="832"/>
      <c r="F12" s="832"/>
      <c r="G12" s="838"/>
      <c r="H12" s="838"/>
      <c r="I12" s="838"/>
      <c r="J12" s="832"/>
      <c r="K12" s="832"/>
    </row>
    <row r="13" spans="1:11" ht="12.75" customHeight="1" x14ac:dyDescent="0.2">
      <c r="A13" s="997"/>
      <c r="B13" s="838"/>
      <c r="C13" s="838"/>
      <c r="D13" s="832"/>
      <c r="E13" s="832"/>
      <c r="F13" s="832"/>
      <c r="G13" s="838"/>
      <c r="H13" s="838"/>
      <c r="I13" s="838"/>
      <c r="J13" s="832"/>
      <c r="K13" s="832"/>
    </row>
    <row r="14" spans="1:11" ht="13.5" customHeight="1" thickBot="1" x14ac:dyDescent="0.25">
      <c r="A14" s="998"/>
      <c r="B14" s="953"/>
      <c r="C14" s="953"/>
      <c r="D14" s="995"/>
      <c r="E14" s="995"/>
      <c r="F14" s="995"/>
      <c r="G14" s="953"/>
      <c r="H14" s="953"/>
      <c r="I14" s="953"/>
      <c r="J14" s="995"/>
      <c r="K14" s="995"/>
    </row>
    <row r="15" spans="1:11" ht="12" customHeight="1" x14ac:dyDescent="0.2">
      <c r="A15" s="292"/>
      <c r="B15" s="454"/>
      <c r="C15" s="454"/>
      <c r="D15" s="454"/>
      <c r="E15" s="454"/>
      <c r="F15" s="454"/>
      <c r="G15" s="455"/>
      <c r="H15" s="455"/>
      <c r="I15" s="455"/>
      <c r="J15" s="455"/>
      <c r="K15" s="296"/>
    </row>
    <row r="16" spans="1:11" ht="12" customHeight="1" x14ac:dyDescent="0.2">
      <c r="A16" s="293" t="s">
        <v>508</v>
      </c>
      <c r="B16" s="456">
        <f t="shared" ref="B16:K16" si="0">SUM(B18:B103)</f>
        <v>1115120830</v>
      </c>
      <c r="C16" s="456">
        <f t="shared" si="0"/>
        <v>1066321263</v>
      </c>
      <c r="D16" s="456">
        <f t="shared" si="0"/>
        <v>518267700</v>
      </c>
      <c r="E16" s="456">
        <f t="shared" si="0"/>
        <v>391960920</v>
      </c>
      <c r="F16" s="456">
        <f t="shared" si="0"/>
        <v>283372941</v>
      </c>
      <c r="G16" s="456">
        <f t="shared" si="0"/>
        <v>219165341</v>
      </c>
      <c r="H16" s="456">
        <f t="shared" si="0"/>
        <v>202370076</v>
      </c>
      <c r="I16" s="456">
        <f t="shared" si="0"/>
        <v>180033016</v>
      </c>
      <c r="J16" s="456">
        <f t="shared" si="0"/>
        <v>179130198</v>
      </c>
      <c r="K16" s="426">
        <f t="shared" si="0"/>
        <v>167173865</v>
      </c>
    </row>
    <row r="17" spans="1:11" ht="15.75" customHeight="1" x14ac:dyDescent="0.2">
      <c r="A17" s="294"/>
      <c r="B17" s="457"/>
      <c r="C17" s="457"/>
      <c r="D17" s="458"/>
      <c r="E17" s="458"/>
      <c r="F17" s="457"/>
      <c r="G17" s="458"/>
      <c r="H17" s="457"/>
      <c r="I17" s="458"/>
      <c r="J17" s="458"/>
      <c r="K17" s="459"/>
    </row>
    <row r="18" spans="1:11" ht="16.5" customHeight="1" x14ac:dyDescent="0.2">
      <c r="A18" s="743" t="s">
        <v>762</v>
      </c>
      <c r="B18" s="712"/>
      <c r="C18" s="712"/>
      <c r="D18" s="714">
        <v>5728</v>
      </c>
      <c r="E18" s="714">
        <v>7316664</v>
      </c>
      <c r="F18" s="712"/>
      <c r="G18" s="714"/>
      <c r="H18" s="712"/>
      <c r="I18" s="714">
        <v>4470</v>
      </c>
      <c r="J18" s="714">
        <v>15690299</v>
      </c>
      <c r="K18" s="742"/>
    </row>
    <row r="19" spans="1:11" s="112" customFormat="1" ht="15.75" customHeight="1" x14ac:dyDescent="0.2">
      <c r="A19" s="743" t="s">
        <v>763</v>
      </c>
      <c r="B19" s="663">
        <v>1045011055</v>
      </c>
      <c r="C19" s="663">
        <v>1038849686</v>
      </c>
      <c r="D19" s="712">
        <v>16953483</v>
      </c>
      <c r="E19" s="712">
        <v>15704993</v>
      </c>
      <c r="F19" s="663">
        <v>283371729</v>
      </c>
      <c r="G19" s="712"/>
      <c r="H19" s="663">
        <v>201548963</v>
      </c>
      <c r="I19" s="712">
        <v>250630</v>
      </c>
      <c r="J19" s="712">
        <v>23044919</v>
      </c>
      <c r="K19" s="664">
        <v>167173865</v>
      </c>
    </row>
    <row r="20" spans="1:11" s="112" customFormat="1" ht="15.75" customHeight="1" x14ac:dyDescent="0.2">
      <c r="A20" s="743" t="s">
        <v>764</v>
      </c>
      <c r="B20" s="663"/>
      <c r="C20" s="663"/>
      <c r="D20" s="712">
        <v>8499</v>
      </c>
      <c r="E20" s="712">
        <v>20381957</v>
      </c>
      <c r="F20" s="663"/>
      <c r="G20" s="712"/>
      <c r="H20" s="663"/>
      <c r="I20" s="712">
        <v>23003521</v>
      </c>
      <c r="J20" s="712">
        <v>28620416</v>
      </c>
      <c r="K20" s="664"/>
    </row>
    <row r="21" spans="1:11" s="112" customFormat="1" ht="15.75" customHeight="1" x14ac:dyDescent="0.2">
      <c r="A21" s="743" t="s">
        <v>540</v>
      </c>
      <c r="B21" s="663"/>
      <c r="C21" s="663"/>
      <c r="D21" s="712">
        <v>10158</v>
      </c>
      <c r="E21" s="712">
        <v>3993025</v>
      </c>
      <c r="F21" s="663"/>
      <c r="G21" s="712"/>
      <c r="H21" s="663"/>
      <c r="I21" s="712">
        <v>2506</v>
      </c>
      <c r="J21" s="712"/>
      <c r="K21" s="664"/>
    </row>
    <row r="22" spans="1:11" s="112" customFormat="1" ht="15.75" customHeight="1" x14ac:dyDescent="0.2">
      <c r="A22" s="743" t="s">
        <v>541</v>
      </c>
      <c r="B22" s="663"/>
      <c r="C22" s="663"/>
      <c r="D22" s="712"/>
      <c r="E22" s="712">
        <v>28125839</v>
      </c>
      <c r="F22" s="663"/>
      <c r="G22" s="712"/>
      <c r="H22" s="663"/>
      <c r="I22" s="712"/>
      <c r="J22" s="712"/>
      <c r="K22" s="664"/>
    </row>
    <row r="23" spans="1:11" s="112" customFormat="1" ht="15.75" customHeight="1" x14ac:dyDescent="0.2">
      <c r="A23" s="743" t="s">
        <v>542</v>
      </c>
      <c r="B23" s="663"/>
      <c r="C23" s="663"/>
      <c r="D23" s="712">
        <v>204268</v>
      </c>
      <c r="E23" s="712">
        <v>1014478</v>
      </c>
      <c r="F23" s="663"/>
      <c r="G23" s="712"/>
      <c r="H23" s="663"/>
      <c r="I23" s="712"/>
      <c r="J23" s="712"/>
      <c r="K23" s="664"/>
    </row>
    <row r="24" spans="1:11" s="112" customFormat="1" ht="14.25" customHeight="1" x14ac:dyDescent="0.2">
      <c r="A24" s="743" t="s">
        <v>543</v>
      </c>
      <c r="B24" s="663"/>
      <c r="C24" s="663"/>
      <c r="D24" s="712"/>
      <c r="E24" s="712">
        <v>325356</v>
      </c>
      <c r="F24" s="663"/>
      <c r="G24" s="712"/>
      <c r="H24" s="663"/>
      <c r="I24" s="712">
        <v>2566</v>
      </c>
      <c r="J24" s="712">
        <v>9122</v>
      </c>
      <c r="K24" s="664"/>
    </row>
    <row r="25" spans="1:11" s="112" customFormat="1" ht="15.75" customHeight="1" x14ac:dyDescent="0.2">
      <c r="A25" s="743" t="s">
        <v>640</v>
      </c>
      <c r="B25" s="663"/>
      <c r="C25" s="663"/>
      <c r="D25" s="712"/>
      <c r="E25" s="712">
        <v>4257</v>
      </c>
      <c r="F25" s="663"/>
      <c r="G25" s="712"/>
      <c r="H25" s="663">
        <v>821113</v>
      </c>
      <c r="I25" s="712">
        <v>27512</v>
      </c>
      <c r="J25" s="712"/>
      <c r="K25" s="664"/>
    </row>
    <row r="26" spans="1:11" s="112" customFormat="1" ht="15.75" customHeight="1" x14ac:dyDescent="0.2">
      <c r="A26" s="743" t="s">
        <v>641</v>
      </c>
      <c r="B26" s="665"/>
      <c r="C26" s="665"/>
      <c r="D26" s="712">
        <v>74409</v>
      </c>
      <c r="E26" s="712">
        <v>7804219</v>
      </c>
      <c r="F26" s="663"/>
      <c r="G26" s="712"/>
      <c r="H26" s="665"/>
      <c r="I26" s="712"/>
      <c r="J26" s="712"/>
      <c r="K26" s="666"/>
    </row>
    <row r="27" spans="1:11" s="112" customFormat="1" ht="15.75" customHeight="1" x14ac:dyDescent="0.2">
      <c r="A27" s="743" t="s">
        <v>769</v>
      </c>
      <c r="B27" s="665"/>
      <c r="C27" s="665"/>
      <c r="D27" s="712"/>
      <c r="E27" s="712"/>
      <c r="F27" s="663"/>
      <c r="G27" s="712"/>
      <c r="H27" s="665"/>
      <c r="I27" s="712"/>
      <c r="J27" s="712">
        <v>1408</v>
      </c>
      <c r="K27" s="666"/>
    </row>
    <row r="28" spans="1:11" s="112" customFormat="1" ht="15.75" customHeight="1" x14ac:dyDescent="0.2">
      <c r="A28" s="743" t="s">
        <v>770</v>
      </c>
      <c r="B28" s="665"/>
      <c r="C28" s="665"/>
      <c r="D28" s="712"/>
      <c r="E28" s="712">
        <v>6206606</v>
      </c>
      <c r="F28" s="663"/>
      <c r="G28" s="712"/>
      <c r="H28" s="665"/>
      <c r="I28" s="712"/>
      <c r="J28" s="712"/>
      <c r="K28" s="666"/>
    </row>
    <row r="29" spans="1:11" s="112" customFormat="1" ht="15.75" customHeight="1" x14ac:dyDescent="0.2">
      <c r="A29" s="743" t="s">
        <v>773</v>
      </c>
      <c r="B29" s="665"/>
      <c r="C29" s="665"/>
      <c r="D29" s="712"/>
      <c r="E29" s="712">
        <v>1558</v>
      </c>
      <c r="F29" s="663"/>
      <c r="G29" s="712"/>
      <c r="H29" s="665"/>
      <c r="I29" s="712"/>
      <c r="J29" s="712"/>
      <c r="K29" s="666"/>
    </row>
    <row r="30" spans="1:11" s="112" customFormat="1" ht="15.75" customHeight="1" x14ac:dyDescent="0.2">
      <c r="A30" s="743" t="s">
        <v>779</v>
      </c>
      <c r="B30" s="665"/>
      <c r="C30" s="665"/>
      <c r="D30" s="712"/>
      <c r="E30" s="712"/>
      <c r="F30" s="663"/>
      <c r="G30" s="712"/>
      <c r="H30" s="665"/>
      <c r="I30" s="712"/>
      <c r="J30" s="712">
        <v>2419</v>
      </c>
      <c r="K30" s="666"/>
    </row>
    <row r="31" spans="1:11" s="112" customFormat="1" ht="15.75" customHeight="1" x14ac:dyDescent="0.2">
      <c r="A31" s="743" t="s">
        <v>1058</v>
      </c>
      <c r="B31" s="665"/>
      <c r="C31" s="665"/>
      <c r="D31" s="712">
        <v>194</v>
      </c>
      <c r="E31" s="712"/>
      <c r="F31" s="663"/>
      <c r="G31" s="712"/>
      <c r="H31" s="665"/>
      <c r="I31" s="712"/>
      <c r="J31" s="712"/>
      <c r="K31" s="666"/>
    </row>
    <row r="32" spans="1:11" s="112" customFormat="1" ht="15.75" customHeight="1" x14ac:dyDescent="0.2">
      <c r="A32" s="743" t="s">
        <v>1059</v>
      </c>
      <c r="B32" s="665"/>
      <c r="C32" s="665"/>
      <c r="D32" s="712"/>
      <c r="E32" s="712">
        <v>7143125</v>
      </c>
      <c r="F32" s="663"/>
      <c r="G32" s="712"/>
      <c r="H32" s="665"/>
      <c r="I32" s="712"/>
      <c r="J32" s="712"/>
      <c r="K32" s="666"/>
    </row>
    <row r="33" spans="1:11" s="112" customFormat="1" ht="15.75" customHeight="1" x14ac:dyDescent="0.2">
      <c r="A33" s="743" t="s">
        <v>794</v>
      </c>
      <c r="B33" s="665"/>
      <c r="C33" s="665"/>
      <c r="D33" s="712">
        <v>2181</v>
      </c>
      <c r="E33" s="712">
        <v>11138458</v>
      </c>
      <c r="F33" s="663"/>
      <c r="G33" s="712">
        <v>219165341</v>
      </c>
      <c r="H33" s="665"/>
      <c r="I33" s="712"/>
      <c r="J33" s="712">
        <v>1232855</v>
      </c>
      <c r="K33" s="666"/>
    </row>
    <row r="34" spans="1:11" s="112" customFormat="1" ht="15.75" customHeight="1" x14ac:dyDescent="0.2">
      <c r="A34" s="743" t="s">
        <v>795</v>
      </c>
      <c r="B34" s="665"/>
      <c r="C34" s="665"/>
      <c r="D34" s="712"/>
      <c r="E34" s="712">
        <v>2488979</v>
      </c>
      <c r="F34" s="663"/>
      <c r="G34" s="712"/>
      <c r="H34" s="665"/>
      <c r="I34" s="712"/>
      <c r="J34" s="712"/>
      <c r="K34" s="666"/>
    </row>
    <row r="35" spans="1:11" s="112" customFormat="1" ht="15.75" customHeight="1" x14ac:dyDescent="0.2">
      <c r="A35" s="743" t="s">
        <v>798</v>
      </c>
      <c r="B35" s="665"/>
      <c r="C35" s="665">
        <v>40244</v>
      </c>
      <c r="D35" s="712"/>
      <c r="E35" s="712">
        <v>416</v>
      </c>
      <c r="F35" s="663"/>
      <c r="G35" s="712"/>
      <c r="H35" s="665"/>
      <c r="I35" s="712"/>
      <c r="J35" s="712"/>
      <c r="K35" s="666"/>
    </row>
    <row r="36" spans="1:11" s="112" customFormat="1" ht="15.75" customHeight="1" x14ac:dyDescent="0.2">
      <c r="A36" s="743" t="s">
        <v>799</v>
      </c>
      <c r="B36" s="665">
        <v>459</v>
      </c>
      <c r="C36" s="665"/>
      <c r="D36" s="712">
        <v>4131</v>
      </c>
      <c r="E36" s="712">
        <v>13364053</v>
      </c>
      <c r="F36" s="663"/>
      <c r="G36" s="712"/>
      <c r="H36" s="665"/>
      <c r="I36" s="712"/>
      <c r="J36" s="712">
        <v>2271469</v>
      </c>
      <c r="K36" s="666"/>
    </row>
    <row r="37" spans="1:11" s="112" customFormat="1" ht="15.75" customHeight="1" x14ac:dyDescent="0.2">
      <c r="A37" s="743" t="s">
        <v>800</v>
      </c>
      <c r="B37" s="665"/>
      <c r="C37" s="665"/>
      <c r="D37" s="712"/>
      <c r="E37" s="712">
        <v>25552720</v>
      </c>
      <c r="F37" s="663"/>
      <c r="G37" s="712"/>
      <c r="H37" s="665"/>
      <c r="I37" s="712">
        <v>80472679</v>
      </c>
      <c r="J37" s="712"/>
      <c r="K37" s="666"/>
    </row>
    <row r="38" spans="1:11" s="112" customFormat="1" ht="15.75" customHeight="1" x14ac:dyDescent="0.2">
      <c r="A38" s="743" t="s">
        <v>802</v>
      </c>
      <c r="B38" s="665"/>
      <c r="C38" s="665"/>
      <c r="D38" s="712"/>
      <c r="E38" s="712">
        <v>13127673</v>
      </c>
      <c r="F38" s="663"/>
      <c r="G38" s="712"/>
      <c r="H38" s="665"/>
      <c r="I38" s="712"/>
      <c r="J38" s="712"/>
      <c r="K38" s="666"/>
    </row>
    <row r="39" spans="1:11" s="112" customFormat="1" ht="15.75" customHeight="1" x14ac:dyDescent="0.2">
      <c r="A39" s="743" t="s">
        <v>804</v>
      </c>
      <c r="B39" s="665"/>
      <c r="C39" s="665"/>
      <c r="D39" s="712"/>
      <c r="E39" s="712">
        <v>526</v>
      </c>
      <c r="F39" s="663"/>
      <c r="G39" s="712"/>
      <c r="H39" s="665"/>
      <c r="I39" s="712"/>
      <c r="J39" s="712"/>
      <c r="K39" s="666"/>
    </row>
    <row r="40" spans="1:11" s="112" customFormat="1" ht="15.75" customHeight="1" x14ac:dyDescent="0.2">
      <c r="A40" s="743" t="s">
        <v>805</v>
      </c>
      <c r="B40" s="665"/>
      <c r="C40" s="665"/>
      <c r="D40" s="712"/>
      <c r="E40" s="712">
        <v>4125119</v>
      </c>
      <c r="F40" s="663"/>
      <c r="G40" s="712"/>
      <c r="H40" s="665"/>
      <c r="I40" s="712"/>
      <c r="J40" s="712"/>
      <c r="K40" s="666"/>
    </row>
    <row r="41" spans="1:11" s="112" customFormat="1" ht="15.75" customHeight="1" x14ac:dyDescent="0.2">
      <c r="A41" s="743" t="s">
        <v>806</v>
      </c>
      <c r="B41" s="665"/>
      <c r="C41" s="665"/>
      <c r="D41" s="712">
        <v>704</v>
      </c>
      <c r="E41" s="712">
        <v>734095</v>
      </c>
      <c r="F41" s="663"/>
      <c r="G41" s="712"/>
      <c r="H41" s="665"/>
      <c r="I41" s="712"/>
      <c r="J41" s="712"/>
      <c r="K41" s="666"/>
    </row>
    <row r="42" spans="1:11" s="112" customFormat="1" ht="15.75" customHeight="1" x14ac:dyDescent="0.2">
      <c r="A42" s="743" t="s">
        <v>807</v>
      </c>
      <c r="B42" s="665"/>
      <c r="C42" s="665"/>
      <c r="D42" s="712"/>
      <c r="E42" s="712">
        <v>926252</v>
      </c>
      <c r="F42" s="663"/>
      <c r="G42" s="712"/>
      <c r="H42" s="665"/>
      <c r="I42" s="712"/>
      <c r="J42" s="712"/>
      <c r="K42" s="666"/>
    </row>
    <row r="43" spans="1:11" s="112" customFormat="1" ht="15.75" customHeight="1" x14ac:dyDescent="0.2">
      <c r="A43" s="743" t="s">
        <v>809</v>
      </c>
      <c r="B43" s="665">
        <v>4214</v>
      </c>
      <c r="C43" s="665">
        <v>7269</v>
      </c>
      <c r="D43" s="712">
        <v>801</v>
      </c>
      <c r="E43" s="712">
        <v>36550682</v>
      </c>
      <c r="F43" s="663"/>
      <c r="G43" s="712"/>
      <c r="H43" s="665"/>
      <c r="I43" s="712"/>
      <c r="J43" s="712">
        <v>15507669</v>
      </c>
      <c r="K43" s="666"/>
    </row>
    <row r="44" spans="1:11" s="112" customFormat="1" ht="15.75" customHeight="1" x14ac:dyDescent="0.2">
      <c r="A44" s="743" t="s">
        <v>810</v>
      </c>
      <c r="B44" s="665"/>
      <c r="C44" s="665"/>
      <c r="D44" s="712"/>
      <c r="E44" s="712">
        <v>1129235</v>
      </c>
      <c r="F44" s="663"/>
      <c r="G44" s="712"/>
      <c r="H44" s="665"/>
      <c r="I44" s="712"/>
      <c r="J44" s="712">
        <v>6481</v>
      </c>
      <c r="K44" s="666"/>
    </row>
    <row r="45" spans="1:11" s="112" customFormat="1" ht="15.75" customHeight="1" x14ac:dyDescent="0.2">
      <c r="A45" s="743" t="s">
        <v>811</v>
      </c>
      <c r="B45" s="665">
        <v>15657219</v>
      </c>
      <c r="C45" s="665">
        <v>15348</v>
      </c>
      <c r="D45" s="712">
        <v>375</v>
      </c>
      <c r="E45" s="712">
        <v>1317884</v>
      </c>
      <c r="F45" s="663"/>
      <c r="G45" s="712"/>
      <c r="H45" s="665"/>
      <c r="I45" s="712"/>
      <c r="J45" s="712">
        <v>1511134</v>
      </c>
      <c r="K45" s="666"/>
    </row>
    <row r="46" spans="1:11" s="112" customFormat="1" ht="15.75" customHeight="1" x14ac:dyDescent="0.2">
      <c r="A46" s="743" t="s">
        <v>813</v>
      </c>
      <c r="B46" s="665"/>
      <c r="C46" s="665"/>
      <c r="D46" s="712"/>
      <c r="E46" s="712">
        <v>3433571</v>
      </c>
      <c r="F46" s="663"/>
      <c r="G46" s="712"/>
      <c r="H46" s="665"/>
      <c r="I46" s="712"/>
      <c r="J46" s="712"/>
      <c r="K46" s="666"/>
    </row>
    <row r="47" spans="1:11" s="112" customFormat="1" ht="15.75" customHeight="1" x14ac:dyDescent="0.2">
      <c r="A47" s="743" t="s">
        <v>814</v>
      </c>
      <c r="B47" s="665"/>
      <c r="C47" s="665"/>
      <c r="D47" s="712">
        <v>1396</v>
      </c>
      <c r="E47" s="712">
        <v>34153585</v>
      </c>
      <c r="F47" s="663"/>
      <c r="G47" s="712"/>
      <c r="H47" s="665"/>
      <c r="I47" s="712"/>
      <c r="J47" s="712">
        <v>26600</v>
      </c>
      <c r="K47" s="666"/>
    </row>
    <row r="48" spans="1:11" s="112" customFormat="1" ht="15.75" customHeight="1" x14ac:dyDescent="0.2">
      <c r="A48" s="743" t="s">
        <v>815</v>
      </c>
      <c r="B48" s="665">
        <v>599</v>
      </c>
      <c r="C48" s="665"/>
      <c r="D48" s="712">
        <v>596</v>
      </c>
      <c r="E48" s="712">
        <v>19976005</v>
      </c>
      <c r="F48" s="663"/>
      <c r="G48" s="712"/>
      <c r="H48" s="665"/>
      <c r="I48" s="712"/>
      <c r="J48" s="712">
        <v>1726508</v>
      </c>
      <c r="K48" s="666"/>
    </row>
    <row r="49" spans="1:11" s="112" customFormat="1" ht="15.75" customHeight="1" x14ac:dyDescent="0.2">
      <c r="A49" s="743" t="s">
        <v>817</v>
      </c>
      <c r="B49" s="665"/>
      <c r="C49" s="665"/>
      <c r="D49" s="712"/>
      <c r="E49" s="712">
        <v>6689504</v>
      </c>
      <c r="F49" s="663"/>
      <c r="G49" s="712"/>
      <c r="H49" s="665"/>
      <c r="I49" s="712"/>
      <c r="J49" s="712"/>
      <c r="K49" s="666"/>
    </row>
    <row r="50" spans="1:11" s="112" customFormat="1" ht="15.75" customHeight="1" x14ac:dyDescent="0.2">
      <c r="A50" s="743" t="s">
        <v>819</v>
      </c>
      <c r="B50" s="665"/>
      <c r="C50" s="665"/>
      <c r="D50" s="712">
        <v>142</v>
      </c>
      <c r="E50" s="712">
        <v>12177843</v>
      </c>
      <c r="F50" s="663"/>
      <c r="G50" s="712"/>
      <c r="H50" s="665"/>
      <c r="I50" s="712"/>
      <c r="J50" s="712">
        <v>25478</v>
      </c>
      <c r="K50" s="666"/>
    </row>
    <row r="51" spans="1:11" s="112" customFormat="1" ht="15.75" customHeight="1" x14ac:dyDescent="0.2">
      <c r="A51" s="743" t="s">
        <v>820</v>
      </c>
      <c r="B51" s="665"/>
      <c r="C51" s="665"/>
      <c r="D51" s="712"/>
      <c r="E51" s="712">
        <v>6069</v>
      </c>
      <c r="F51" s="663"/>
      <c r="G51" s="712"/>
      <c r="H51" s="665"/>
      <c r="I51" s="712"/>
      <c r="J51" s="712"/>
      <c r="K51" s="666"/>
    </row>
    <row r="52" spans="1:11" s="112" customFormat="1" ht="15.75" customHeight="1" x14ac:dyDescent="0.2">
      <c r="A52" s="743" t="s">
        <v>822</v>
      </c>
      <c r="B52" s="665"/>
      <c r="C52" s="665"/>
      <c r="D52" s="712"/>
      <c r="E52" s="712">
        <v>218982</v>
      </c>
      <c r="F52" s="663"/>
      <c r="G52" s="712"/>
      <c r="H52" s="665"/>
      <c r="I52" s="712"/>
      <c r="J52" s="712"/>
      <c r="K52" s="666"/>
    </row>
    <row r="53" spans="1:11" s="112" customFormat="1" ht="15.75" customHeight="1" x14ac:dyDescent="0.2">
      <c r="A53" s="743" t="s">
        <v>823</v>
      </c>
      <c r="B53" s="665"/>
      <c r="C53" s="665"/>
      <c r="D53" s="712">
        <v>753</v>
      </c>
      <c r="E53" s="712">
        <v>446896</v>
      </c>
      <c r="F53" s="663"/>
      <c r="G53" s="712"/>
      <c r="H53" s="665"/>
      <c r="I53" s="712"/>
      <c r="J53" s="712"/>
      <c r="K53" s="666"/>
    </row>
    <row r="54" spans="1:11" s="112" customFormat="1" ht="15.75" customHeight="1" x14ac:dyDescent="0.2">
      <c r="A54" s="743" t="s">
        <v>824</v>
      </c>
      <c r="B54" s="665"/>
      <c r="C54" s="665"/>
      <c r="D54" s="712"/>
      <c r="E54" s="712">
        <v>590794</v>
      </c>
      <c r="F54" s="663"/>
      <c r="G54" s="712"/>
      <c r="H54" s="665"/>
      <c r="I54" s="712"/>
      <c r="J54" s="712"/>
      <c r="K54" s="666"/>
    </row>
    <row r="55" spans="1:11" s="112" customFormat="1" ht="15.75" customHeight="1" x14ac:dyDescent="0.2">
      <c r="A55" s="743" t="s">
        <v>825</v>
      </c>
      <c r="B55" s="665">
        <v>28031184</v>
      </c>
      <c r="C55" s="665"/>
      <c r="D55" s="712">
        <v>2907</v>
      </c>
      <c r="E55" s="712">
        <v>8424421</v>
      </c>
      <c r="F55" s="663"/>
      <c r="G55" s="712"/>
      <c r="H55" s="665"/>
      <c r="I55" s="712"/>
      <c r="J55" s="712">
        <v>6129293</v>
      </c>
      <c r="K55" s="666"/>
    </row>
    <row r="56" spans="1:11" s="112" customFormat="1" ht="15.75" customHeight="1" x14ac:dyDescent="0.2">
      <c r="A56" s="743" t="s">
        <v>826</v>
      </c>
      <c r="B56" s="665"/>
      <c r="C56" s="665"/>
      <c r="D56" s="712"/>
      <c r="E56" s="712">
        <v>9622453</v>
      </c>
      <c r="F56" s="663"/>
      <c r="G56" s="712"/>
      <c r="H56" s="665"/>
      <c r="I56" s="712">
        <v>7363</v>
      </c>
      <c r="J56" s="712">
        <v>1262722</v>
      </c>
      <c r="K56" s="666"/>
    </row>
    <row r="57" spans="1:11" s="112" customFormat="1" ht="15.75" customHeight="1" x14ac:dyDescent="0.2">
      <c r="A57" s="743" t="s">
        <v>827</v>
      </c>
      <c r="B57" s="665"/>
      <c r="C57" s="665"/>
      <c r="D57" s="712">
        <v>3547</v>
      </c>
      <c r="E57" s="712">
        <v>17643625</v>
      </c>
      <c r="F57" s="663"/>
      <c r="G57" s="712"/>
      <c r="H57" s="665"/>
      <c r="I57" s="712"/>
      <c r="J57" s="712">
        <v>14130</v>
      </c>
      <c r="K57" s="666"/>
    </row>
    <row r="58" spans="1:11" s="112" customFormat="1" ht="15.75" customHeight="1" x14ac:dyDescent="0.2">
      <c r="A58" s="743" t="s">
        <v>829</v>
      </c>
      <c r="B58" s="665"/>
      <c r="C58" s="665"/>
      <c r="D58" s="712"/>
      <c r="E58" s="712">
        <v>32119</v>
      </c>
      <c r="F58" s="663"/>
      <c r="G58" s="712"/>
      <c r="H58" s="665"/>
      <c r="I58" s="712"/>
      <c r="J58" s="712"/>
      <c r="K58" s="666"/>
    </row>
    <row r="59" spans="1:11" s="112" customFormat="1" ht="15.75" customHeight="1" x14ac:dyDescent="0.2">
      <c r="A59" s="743" t="s">
        <v>830</v>
      </c>
      <c r="B59" s="665"/>
      <c r="C59" s="665"/>
      <c r="D59" s="712"/>
      <c r="E59" s="712">
        <v>12323</v>
      </c>
      <c r="F59" s="663"/>
      <c r="G59" s="712"/>
      <c r="H59" s="665"/>
      <c r="I59" s="712"/>
      <c r="J59" s="712"/>
      <c r="K59" s="666"/>
    </row>
    <row r="60" spans="1:11" s="112" customFormat="1" ht="15.75" customHeight="1" x14ac:dyDescent="0.2">
      <c r="A60" s="743" t="s">
        <v>831</v>
      </c>
      <c r="B60" s="665"/>
      <c r="C60" s="665"/>
      <c r="D60" s="712"/>
      <c r="E60" s="712">
        <v>2054</v>
      </c>
      <c r="F60" s="663"/>
      <c r="G60" s="712"/>
      <c r="H60" s="665"/>
      <c r="I60" s="712"/>
      <c r="J60" s="712"/>
      <c r="K60" s="666"/>
    </row>
    <row r="61" spans="1:11" s="112" customFormat="1" ht="15.75" customHeight="1" x14ac:dyDescent="0.2">
      <c r="A61" s="743" t="s">
        <v>832</v>
      </c>
      <c r="B61" s="665"/>
      <c r="C61" s="665"/>
      <c r="D61" s="712"/>
      <c r="E61" s="712">
        <v>137195</v>
      </c>
      <c r="F61" s="663"/>
      <c r="G61" s="712"/>
      <c r="H61" s="665"/>
      <c r="I61" s="712"/>
      <c r="J61" s="712"/>
      <c r="K61" s="666"/>
    </row>
    <row r="62" spans="1:11" s="112" customFormat="1" ht="15.75" customHeight="1" x14ac:dyDescent="0.2">
      <c r="A62" s="743" t="s">
        <v>833</v>
      </c>
      <c r="B62" s="665"/>
      <c r="C62" s="665"/>
      <c r="D62" s="712"/>
      <c r="E62" s="712">
        <v>234719</v>
      </c>
      <c r="F62" s="663"/>
      <c r="G62" s="712"/>
      <c r="H62" s="665"/>
      <c r="I62" s="712"/>
      <c r="J62" s="712"/>
      <c r="K62" s="666"/>
    </row>
    <row r="63" spans="1:11" s="112" customFormat="1" ht="15.75" customHeight="1" x14ac:dyDescent="0.2">
      <c r="A63" s="743" t="s">
        <v>834</v>
      </c>
      <c r="B63" s="665"/>
      <c r="C63" s="665"/>
      <c r="D63" s="712"/>
      <c r="E63" s="712">
        <v>404965</v>
      </c>
      <c r="F63" s="663"/>
      <c r="G63" s="712"/>
      <c r="H63" s="665"/>
      <c r="I63" s="712"/>
      <c r="J63" s="712">
        <v>946547</v>
      </c>
      <c r="K63" s="666"/>
    </row>
    <row r="64" spans="1:11" s="112" customFormat="1" ht="15.75" customHeight="1" x14ac:dyDescent="0.2">
      <c r="A64" s="743" t="s">
        <v>835</v>
      </c>
      <c r="B64" s="665"/>
      <c r="C64" s="665"/>
      <c r="D64" s="712">
        <v>98</v>
      </c>
      <c r="E64" s="712">
        <v>336606</v>
      </c>
      <c r="F64" s="663"/>
      <c r="G64" s="712"/>
      <c r="H64" s="665"/>
      <c r="I64" s="712"/>
      <c r="J64" s="712"/>
      <c r="K64" s="666"/>
    </row>
    <row r="65" spans="1:11" s="112" customFormat="1" ht="15.75" customHeight="1" x14ac:dyDescent="0.2">
      <c r="A65" s="743" t="s">
        <v>836</v>
      </c>
      <c r="B65" s="665"/>
      <c r="C65" s="665"/>
      <c r="D65" s="712"/>
      <c r="E65" s="712">
        <v>91146</v>
      </c>
      <c r="F65" s="663"/>
      <c r="G65" s="712"/>
      <c r="H65" s="665"/>
      <c r="I65" s="712"/>
      <c r="J65" s="712"/>
      <c r="K65" s="666"/>
    </row>
    <row r="66" spans="1:11" s="112" customFormat="1" ht="15.75" customHeight="1" x14ac:dyDescent="0.2">
      <c r="A66" s="743" t="s">
        <v>838</v>
      </c>
      <c r="B66" s="665"/>
      <c r="C66" s="665"/>
      <c r="D66" s="712"/>
      <c r="E66" s="712">
        <v>931</v>
      </c>
      <c r="F66" s="665"/>
      <c r="G66" s="712"/>
      <c r="H66" s="665"/>
      <c r="I66" s="712"/>
      <c r="J66" s="712"/>
      <c r="K66" s="666"/>
    </row>
    <row r="67" spans="1:11" s="112" customFormat="1" ht="15.75" customHeight="1" x14ac:dyDescent="0.2">
      <c r="A67" s="743" t="s">
        <v>839</v>
      </c>
      <c r="B67" s="665"/>
      <c r="C67" s="665"/>
      <c r="D67" s="712"/>
      <c r="E67" s="712">
        <v>871303</v>
      </c>
      <c r="F67" s="665"/>
      <c r="G67" s="712"/>
      <c r="H67" s="665"/>
      <c r="I67" s="712"/>
      <c r="J67" s="712"/>
      <c r="K67" s="666"/>
    </row>
    <row r="68" spans="1:11" s="112" customFormat="1" ht="15.75" customHeight="1" x14ac:dyDescent="0.2">
      <c r="A68" s="743" t="s">
        <v>843</v>
      </c>
      <c r="B68" s="665"/>
      <c r="C68" s="665"/>
      <c r="D68" s="712">
        <v>244</v>
      </c>
      <c r="E68" s="712"/>
      <c r="F68" s="665"/>
      <c r="G68" s="712"/>
      <c r="H68" s="665"/>
      <c r="I68" s="712"/>
      <c r="J68" s="712"/>
      <c r="K68" s="666"/>
    </row>
    <row r="69" spans="1:11" ht="15.75" customHeight="1" x14ac:dyDescent="0.2">
      <c r="A69" s="743" t="s">
        <v>844</v>
      </c>
      <c r="B69" s="714"/>
      <c r="C69" s="714"/>
      <c r="D69" s="714"/>
      <c r="E69" s="714">
        <v>6317</v>
      </c>
      <c r="F69" s="714"/>
      <c r="G69" s="714"/>
      <c r="H69" s="714"/>
      <c r="I69" s="714"/>
      <c r="J69" s="714"/>
      <c r="K69" s="715"/>
    </row>
    <row r="70" spans="1:11" ht="15.75" customHeight="1" x14ac:dyDescent="0.2">
      <c r="A70" s="743" t="s">
        <v>846</v>
      </c>
      <c r="B70" s="714"/>
      <c r="C70" s="714"/>
      <c r="D70" s="714"/>
      <c r="E70" s="714">
        <v>16604</v>
      </c>
      <c r="F70" s="714"/>
      <c r="G70" s="714"/>
      <c r="H70" s="714"/>
      <c r="I70" s="714"/>
      <c r="J70" s="714">
        <v>33531</v>
      </c>
      <c r="K70" s="715"/>
    </row>
    <row r="71" spans="1:11" ht="15.75" customHeight="1" x14ac:dyDescent="0.2">
      <c r="A71" s="743" t="s">
        <v>1060</v>
      </c>
      <c r="B71" s="714"/>
      <c r="C71" s="714"/>
      <c r="D71" s="714"/>
      <c r="E71" s="714">
        <v>443</v>
      </c>
      <c r="F71" s="714"/>
      <c r="G71" s="714"/>
      <c r="H71" s="714"/>
      <c r="I71" s="714"/>
      <c r="J71" s="714"/>
      <c r="K71" s="715"/>
    </row>
    <row r="72" spans="1:11" ht="15.75" customHeight="1" x14ac:dyDescent="0.2">
      <c r="A72" s="743" t="s">
        <v>851</v>
      </c>
      <c r="B72" s="714"/>
      <c r="C72" s="714"/>
      <c r="D72" s="714"/>
      <c r="E72" s="714">
        <v>136</v>
      </c>
      <c r="F72" s="714"/>
      <c r="G72" s="714"/>
      <c r="H72" s="714"/>
      <c r="I72" s="714"/>
      <c r="J72" s="714"/>
      <c r="K72" s="715"/>
    </row>
    <row r="73" spans="1:11" ht="15.75" customHeight="1" x14ac:dyDescent="0.2">
      <c r="A73" s="743" t="s">
        <v>855</v>
      </c>
      <c r="B73" s="714"/>
      <c r="C73" s="714"/>
      <c r="D73" s="714"/>
      <c r="E73" s="714">
        <v>5281</v>
      </c>
      <c r="F73" s="714"/>
      <c r="G73" s="714"/>
      <c r="H73" s="714"/>
      <c r="I73" s="714"/>
      <c r="J73" s="714"/>
      <c r="K73" s="715"/>
    </row>
    <row r="74" spans="1:11" ht="15.75" customHeight="1" x14ac:dyDescent="0.2">
      <c r="A74" s="743" t="s">
        <v>856</v>
      </c>
      <c r="B74" s="714"/>
      <c r="C74" s="714"/>
      <c r="D74" s="714"/>
      <c r="E74" s="714"/>
      <c r="F74" s="714"/>
      <c r="G74" s="714"/>
      <c r="H74" s="714"/>
      <c r="I74" s="714"/>
      <c r="J74" s="714">
        <v>6189</v>
      </c>
      <c r="K74" s="715"/>
    </row>
    <row r="75" spans="1:11" ht="15.75" customHeight="1" x14ac:dyDescent="0.2">
      <c r="A75" s="743" t="s">
        <v>858</v>
      </c>
      <c r="B75" s="714"/>
      <c r="C75" s="714"/>
      <c r="D75" s="714"/>
      <c r="E75" s="714">
        <v>10524</v>
      </c>
      <c r="F75" s="714"/>
      <c r="G75" s="714"/>
      <c r="H75" s="714"/>
      <c r="I75" s="714"/>
      <c r="J75" s="714"/>
      <c r="K75" s="715"/>
    </row>
    <row r="76" spans="1:11" ht="15.75" customHeight="1" x14ac:dyDescent="0.2">
      <c r="A76" s="743" t="s">
        <v>859</v>
      </c>
      <c r="B76" s="714"/>
      <c r="C76" s="714"/>
      <c r="D76" s="714">
        <v>94126</v>
      </c>
      <c r="E76" s="714">
        <v>44397</v>
      </c>
      <c r="F76" s="714"/>
      <c r="G76" s="714"/>
      <c r="H76" s="714"/>
      <c r="I76" s="714"/>
      <c r="J76" s="714"/>
      <c r="K76" s="715"/>
    </row>
    <row r="77" spans="1:11" ht="15.75" customHeight="1" x14ac:dyDescent="0.2">
      <c r="A77" s="743" t="s">
        <v>866</v>
      </c>
      <c r="B77" s="714"/>
      <c r="C77" s="714"/>
      <c r="D77" s="714"/>
      <c r="E77" s="714">
        <v>2178809</v>
      </c>
      <c r="F77" s="714"/>
      <c r="G77" s="714"/>
      <c r="H77" s="714"/>
      <c r="I77" s="714"/>
      <c r="J77" s="714">
        <v>224562</v>
      </c>
      <c r="K77" s="715"/>
    </row>
    <row r="78" spans="1:11" ht="15.75" customHeight="1" x14ac:dyDescent="0.2">
      <c r="A78" s="743" t="s">
        <v>871</v>
      </c>
      <c r="B78" s="714"/>
      <c r="C78" s="714"/>
      <c r="D78" s="714"/>
      <c r="E78" s="714">
        <v>1353</v>
      </c>
      <c r="F78" s="714"/>
      <c r="G78" s="714"/>
      <c r="H78" s="714"/>
      <c r="I78" s="714"/>
      <c r="J78" s="714"/>
      <c r="K78" s="715"/>
    </row>
    <row r="79" spans="1:11" ht="15.75" customHeight="1" x14ac:dyDescent="0.2">
      <c r="A79" s="743" t="s">
        <v>874</v>
      </c>
      <c r="B79" s="714"/>
      <c r="C79" s="714"/>
      <c r="D79" s="714">
        <v>1396</v>
      </c>
      <c r="E79" s="714">
        <v>46914859</v>
      </c>
      <c r="F79" s="714"/>
      <c r="G79" s="714"/>
      <c r="H79" s="714"/>
      <c r="I79" s="714">
        <v>204682</v>
      </c>
      <c r="J79" s="714">
        <v>5408839</v>
      </c>
      <c r="K79" s="715"/>
    </row>
    <row r="80" spans="1:11" ht="15.75" customHeight="1" x14ac:dyDescent="0.2">
      <c r="A80" s="743" t="s">
        <v>877</v>
      </c>
      <c r="B80" s="714"/>
      <c r="C80" s="714"/>
      <c r="D80" s="714"/>
      <c r="E80" s="714">
        <v>376404</v>
      </c>
      <c r="F80" s="714"/>
      <c r="G80" s="714"/>
      <c r="H80" s="714"/>
      <c r="I80" s="714"/>
      <c r="J80" s="714"/>
      <c r="K80" s="715"/>
    </row>
    <row r="81" spans="1:11" ht="15.75" customHeight="1" x14ac:dyDescent="0.2">
      <c r="A81" s="743" t="s">
        <v>878</v>
      </c>
      <c r="B81" s="714"/>
      <c r="C81" s="714"/>
      <c r="D81" s="714">
        <v>560</v>
      </c>
      <c r="E81" s="714">
        <v>1667715</v>
      </c>
      <c r="F81" s="714"/>
      <c r="G81" s="714"/>
      <c r="H81" s="714"/>
      <c r="I81" s="714"/>
      <c r="J81" s="714"/>
      <c r="K81" s="715"/>
    </row>
    <row r="82" spans="1:11" ht="15.75" customHeight="1" x14ac:dyDescent="0.2">
      <c r="A82" s="743" t="s">
        <v>888</v>
      </c>
      <c r="B82" s="714"/>
      <c r="C82" s="714"/>
      <c r="D82" s="714"/>
      <c r="E82" s="714">
        <v>317347</v>
      </c>
      <c r="F82" s="714"/>
      <c r="G82" s="714"/>
      <c r="H82" s="714"/>
      <c r="I82" s="714"/>
      <c r="J82" s="714"/>
      <c r="K82" s="715"/>
    </row>
    <row r="83" spans="1:11" x14ac:dyDescent="0.2">
      <c r="A83" s="743" t="s">
        <v>890</v>
      </c>
      <c r="B83" s="714">
        <v>14001934</v>
      </c>
      <c r="C83" s="714"/>
      <c r="D83" s="714"/>
      <c r="E83" s="714"/>
      <c r="F83" s="714"/>
      <c r="G83" s="714"/>
      <c r="H83" s="714"/>
      <c r="I83" s="714"/>
      <c r="J83" s="714"/>
      <c r="K83" s="715"/>
    </row>
    <row r="84" spans="1:11" x14ac:dyDescent="0.2">
      <c r="A84" s="743" t="s">
        <v>892</v>
      </c>
      <c r="B84" s="714"/>
      <c r="C84" s="714"/>
      <c r="D84" s="714">
        <v>2835</v>
      </c>
      <c r="E84" s="714">
        <v>4121876</v>
      </c>
      <c r="F84" s="714"/>
      <c r="G84" s="714"/>
      <c r="H84" s="714"/>
      <c r="I84" s="714"/>
      <c r="J84" s="714"/>
      <c r="K84" s="715"/>
    </row>
    <row r="85" spans="1:11" x14ac:dyDescent="0.2">
      <c r="A85" s="743" t="s">
        <v>893</v>
      </c>
      <c r="B85" s="714"/>
      <c r="C85" s="714"/>
      <c r="D85" s="714">
        <v>308</v>
      </c>
      <c r="E85" s="714">
        <v>386</v>
      </c>
      <c r="F85" s="714"/>
      <c r="G85" s="714"/>
      <c r="H85" s="714"/>
      <c r="I85" s="714">
        <v>52970274</v>
      </c>
      <c r="J85" s="714">
        <v>28181</v>
      </c>
      <c r="K85" s="715"/>
    </row>
    <row r="86" spans="1:11" x14ac:dyDescent="0.2">
      <c r="A86" s="743" t="s">
        <v>894</v>
      </c>
      <c r="B86" s="714"/>
      <c r="C86" s="714"/>
      <c r="D86" s="714">
        <v>98346473</v>
      </c>
      <c r="E86" s="714">
        <v>128</v>
      </c>
      <c r="F86" s="714"/>
      <c r="G86" s="714"/>
      <c r="H86" s="714"/>
      <c r="I86" s="714"/>
      <c r="J86" s="714"/>
      <c r="K86" s="715"/>
    </row>
    <row r="87" spans="1:11" x14ac:dyDescent="0.2">
      <c r="A87" s="743" t="s">
        <v>895</v>
      </c>
      <c r="B87" s="714"/>
      <c r="C87" s="714"/>
      <c r="D87" s="714"/>
      <c r="E87" s="714">
        <v>40639</v>
      </c>
      <c r="F87" s="714"/>
      <c r="G87" s="714"/>
      <c r="H87" s="714"/>
      <c r="I87" s="714"/>
      <c r="J87" s="714">
        <v>1568</v>
      </c>
      <c r="K87" s="715"/>
    </row>
    <row r="88" spans="1:11" x14ac:dyDescent="0.2">
      <c r="A88" s="743" t="s">
        <v>896</v>
      </c>
      <c r="B88" s="714">
        <v>12414093</v>
      </c>
      <c r="C88" s="714"/>
      <c r="D88" s="714">
        <v>753800</v>
      </c>
      <c r="E88" s="714">
        <v>2307294</v>
      </c>
      <c r="F88" s="714"/>
      <c r="G88" s="714"/>
      <c r="H88" s="714"/>
      <c r="I88" s="714">
        <v>14163231</v>
      </c>
      <c r="J88" s="714">
        <v>16292204</v>
      </c>
      <c r="K88" s="715"/>
    </row>
    <row r="89" spans="1:11" x14ac:dyDescent="0.2">
      <c r="A89" s="743" t="s">
        <v>897</v>
      </c>
      <c r="B89" s="714">
        <v>73</v>
      </c>
      <c r="C89" s="714">
        <v>10947042</v>
      </c>
      <c r="D89" s="714">
        <v>394525808</v>
      </c>
      <c r="E89" s="714">
        <v>8025728</v>
      </c>
      <c r="F89" s="714">
        <v>1212</v>
      </c>
      <c r="G89" s="714"/>
      <c r="H89" s="714"/>
      <c r="I89" s="714">
        <v>906788</v>
      </c>
      <c r="J89" s="714">
        <v>275597</v>
      </c>
      <c r="K89" s="715"/>
    </row>
    <row r="90" spans="1:11" x14ac:dyDescent="0.2">
      <c r="A90" s="743" t="s">
        <v>898</v>
      </c>
      <c r="B90" s="714"/>
      <c r="C90" s="714"/>
      <c r="D90" s="714">
        <v>2822</v>
      </c>
      <c r="E90" s="714">
        <v>192468</v>
      </c>
      <c r="F90" s="714"/>
      <c r="G90" s="714"/>
      <c r="H90" s="714"/>
      <c r="I90" s="714">
        <v>1222</v>
      </c>
      <c r="J90" s="714">
        <v>7834</v>
      </c>
      <c r="K90" s="715"/>
    </row>
    <row r="91" spans="1:11" x14ac:dyDescent="0.2">
      <c r="A91" s="743" t="s">
        <v>899</v>
      </c>
      <c r="B91" s="714"/>
      <c r="C91" s="714"/>
      <c r="D91" s="714">
        <v>7261242</v>
      </c>
      <c r="E91" s="714">
        <v>161</v>
      </c>
      <c r="F91" s="714"/>
      <c r="G91" s="714"/>
      <c r="H91" s="714"/>
      <c r="I91" s="714"/>
      <c r="J91" s="714"/>
      <c r="K91" s="715"/>
    </row>
    <row r="92" spans="1:11" x14ac:dyDescent="0.2">
      <c r="A92" s="743" t="s">
        <v>900</v>
      </c>
      <c r="B92" s="714"/>
      <c r="C92" s="714">
        <v>16461674</v>
      </c>
      <c r="D92" s="714">
        <v>3716</v>
      </c>
      <c r="E92" s="714">
        <v>894489</v>
      </c>
      <c r="F92" s="714"/>
      <c r="G92" s="714"/>
      <c r="H92" s="714"/>
      <c r="I92" s="714">
        <v>4027023</v>
      </c>
      <c r="J92" s="714">
        <v>58786025</v>
      </c>
      <c r="K92" s="715"/>
    </row>
    <row r="93" spans="1:11" x14ac:dyDescent="0.2">
      <c r="A93" s="743" t="s">
        <v>903</v>
      </c>
      <c r="B93" s="714"/>
      <c r="C93" s="714"/>
      <c r="D93" s="714"/>
      <c r="E93" s="714">
        <v>218</v>
      </c>
      <c r="F93" s="714"/>
      <c r="G93" s="714"/>
      <c r="H93" s="714"/>
      <c r="I93" s="714"/>
      <c r="J93" s="714"/>
      <c r="K93" s="715"/>
    </row>
    <row r="94" spans="1:11" x14ac:dyDescent="0.2">
      <c r="A94" s="743" t="s">
        <v>906</v>
      </c>
      <c r="B94" s="714"/>
      <c r="C94" s="714"/>
      <c r="D94" s="714"/>
      <c r="E94" s="714">
        <v>748</v>
      </c>
      <c r="F94" s="714"/>
      <c r="G94" s="714"/>
      <c r="H94" s="714"/>
      <c r="I94" s="714"/>
      <c r="J94" s="714"/>
      <c r="K94" s="715"/>
    </row>
    <row r="95" spans="1:11" x14ac:dyDescent="0.2">
      <c r="A95" s="743" t="s">
        <v>907</v>
      </c>
      <c r="B95" s="714"/>
      <c r="C95" s="714"/>
      <c r="D95" s="714"/>
      <c r="E95" s="714">
        <v>6414</v>
      </c>
      <c r="F95" s="714"/>
      <c r="G95" s="714"/>
      <c r="H95" s="714"/>
      <c r="I95" s="714"/>
      <c r="J95" s="714"/>
      <c r="K95" s="715"/>
    </row>
    <row r="96" spans="1:11" x14ac:dyDescent="0.2">
      <c r="A96" s="743" t="s">
        <v>910</v>
      </c>
      <c r="B96" s="714"/>
      <c r="C96" s="714"/>
      <c r="D96" s="714"/>
      <c r="E96" s="714">
        <v>166</v>
      </c>
      <c r="F96" s="714"/>
      <c r="G96" s="714"/>
      <c r="H96" s="714"/>
      <c r="I96" s="714"/>
      <c r="J96" s="714"/>
      <c r="K96" s="715"/>
    </row>
    <row r="97" spans="1:11" x14ac:dyDescent="0.2">
      <c r="A97" s="743" t="s">
        <v>913</v>
      </c>
      <c r="B97" s="714"/>
      <c r="C97" s="714"/>
      <c r="D97" s="714"/>
      <c r="E97" s="714"/>
      <c r="F97" s="714"/>
      <c r="G97" s="714"/>
      <c r="H97" s="714"/>
      <c r="I97" s="714"/>
      <c r="J97" s="714">
        <v>2173</v>
      </c>
      <c r="K97" s="715"/>
    </row>
    <row r="98" spans="1:11" x14ac:dyDescent="0.2">
      <c r="A98" s="743" t="s">
        <v>938</v>
      </c>
      <c r="B98" s="714"/>
      <c r="C98" s="714"/>
      <c r="D98" s="714"/>
      <c r="E98" s="714"/>
      <c r="F98" s="714"/>
      <c r="G98" s="714"/>
      <c r="H98" s="714"/>
      <c r="I98" s="714"/>
      <c r="J98" s="714">
        <v>5226</v>
      </c>
      <c r="K98" s="715"/>
    </row>
    <row r="99" spans="1:11" x14ac:dyDescent="0.2">
      <c r="A99" s="743" t="s">
        <v>941</v>
      </c>
      <c r="B99" s="714"/>
      <c r="C99" s="714"/>
      <c r="D99" s="714"/>
      <c r="E99" s="714"/>
      <c r="F99" s="714"/>
      <c r="G99" s="714"/>
      <c r="H99" s="714"/>
      <c r="I99" s="714"/>
      <c r="J99" s="714">
        <v>3720</v>
      </c>
      <c r="K99" s="715"/>
    </row>
    <row r="100" spans="1:11" x14ac:dyDescent="0.2">
      <c r="A100" s="743" t="s">
        <v>944</v>
      </c>
      <c r="B100" s="714"/>
      <c r="C100" s="714"/>
      <c r="D100" s="714"/>
      <c r="E100" s="714"/>
      <c r="F100" s="714"/>
      <c r="G100" s="714"/>
      <c r="H100" s="714"/>
      <c r="I100" s="714"/>
      <c r="J100" s="714">
        <v>6330</v>
      </c>
      <c r="K100" s="715"/>
    </row>
    <row r="101" spans="1:11" x14ac:dyDescent="0.2">
      <c r="A101" s="743" t="s">
        <v>954</v>
      </c>
      <c r="B101" s="740"/>
      <c r="C101" s="740"/>
      <c r="D101" s="740"/>
      <c r="E101" s="740">
        <v>201818</v>
      </c>
      <c r="F101" s="740"/>
      <c r="G101" s="740"/>
      <c r="H101" s="740"/>
      <c r="I101" s="740">
        <v>3988549</v>
      </c>
      <c r="J101" s="740"/>
      <c r="K101" s="738"/>
    </row>
    <row r="102" spans="1:11" x14ac:dyDescent="0.2">
      <c r="A102" s="743" t="s">
        <v>958</v>
      </c>
      <c r="B102" s="740"/>
      <c r="C102" s="740"/>
      <c r="D102" s="740"/>
      <c r="E102" s="740">
        <v>640770</v>
      </c>
      <c r="F102" s="740"/>
      <c r="G102" s="740"/>
      <c r="H102" s="740"/>
      <c r="I102" s="740"/>
      <c r="J102" s="740">
        <v>18750</v>
      </c>
      <c r="K102" s="738"/>
    </row>
    <row r="103" spans="1:11" ht="13.5" thickBot="1" x14ac:dyDescent="0.25">
      <c r="A103" s="744" t="s">
        <v>979</v>
      </c>
      <c r="B103" s="732"/>
      <c r="C103" s="732"/>
      <c r="D103" s="732"/>
      <c r="E103" s="732">
        <v>2150</v>
      </c>
      <c r="F103" s="732"/>
      <c r="G103" s="732"/>
      <c r="H103" s="732"/>
      <c r="I103" s="732"/>
      <c r="J103" s="732"/>
      <c r="K103" s="582"/>
    </row>
    <row r="104" spans="1:11" x14ac:dyDescent="0.2">
      <c r="A104" s="434" t="s">
        <v>569</v>
      </c>
    </row>
  </sheetData>
  <sortState columnSort="1" ref="A16:K103">
    <sortCondition descending="1" ref="A16:K16"/>
  </sortState>
  <mergeCells count="15">
    <mergeCell ref="A6:K6"/>
    <mergeCell ref="A7:K7"/>
    <mergeCell ref="A8:K8"/>
    <mergeCell ref="A9:K9"/>
    <mergeCell ref="G11:G14"/>
    <mergeCell ref="H11:H14"/>
    <mergeCell ref="I11:I14"/>
    <mergeCell ref="J11:J14"/>
    <mergeCell ref="K11:K14"/>
    <mergeCell ref="A11:A14"/>
    <mergeCell ref="F11:F14"/>
    <mergeCell ref="C11:C14"/>
    <mergeCell ref="B11:B14"/>
    <mergeCell ref="E11:E14"/>
    <mergeCell ref="D11:D14"/>
  </mergeCells>
  <phoneticPr fontId="3" type="noConversion"/>
  <pageMargins left="1.3779527559055118" right="0.59055118110236227" top="1.5354330708661419" bottom="0.78740157480314965" header="0.39370078740157483" footer="0"/>
  <pageSetup paperSize="9" scale="90" firstPageNumber="334" orientation="landscape" useFirstPageNumber="1" r:id="rId1"/>
  <headerFooter alignWithMargins="0">
    <oddHeader>&amp;L                            &amp;G&amp;R&amp;P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D215"/>
  <sheetViews>
    <sheetView showGridLines="0" zoomScaleSheetLayoutView="100" workbookViewId="0"/>
  </sheetViews>
  <sheetFormatPr baseColWidth="10" defaultColWidth="12.5703125" defaultRowHeight="12.75" x14ac:dyDescent="0.2"/>
  <cols>
    <col min="1" max="1" width="13.7109375" style="55" customWidth="1"/>
    <col min="2" max="2" width="47.28515625" style="55" customWidth="1"/>
    <col min="3" max="3" width="13.85546875" style="87" customWidth="1"/>
    <col min="4" max="4" width="15.42578125" style="87" customWidth="1"/>
    <col min="5" max="16384" width="12.5703125" style="55"/>
  </cols>
  <sheetData>
    <row r="1" spans="1:4" ht="18" x14ac:dyDescent="0.2">
      <c r="A1" s="26" t="s">
        <v>521</v>
      </c>
      <c r="B1" s="27"/>
      <c r="C1" s="57"/>
      <c r="D1" s="555"/>
    </row>
    <row r="2" spans="1:4" ht="15.75" x14ac:dyDescent="0.2">
      <c r="A2" s="30"/>
      <c r="B2" s="27"/>
      <c r="C2" s="57"/>
      <c r="D2" s="57"/>
    </row>
    <row r="3" spans="1:4" x14ac:dyDescent="0.2">
      <c r="A3" s="58"/>
      <c r="B3" s="29"/>
      <c r="C3" s="59"/>
      <c r="D3" s="59"/>
    </row>
    <row r="4" spans="1:4" x14ac:dyDescent="0.2">
      <c r="A4" s="29"/>
      <c r="B4" s="29"/>
      <c r="C4" s="59"/>
      <c r="D4" s="59"/>
    </row>
    <row r="5" spans="1:4" x14ac:dyDescent="0.2">
      <c r="A5" s="784" t="s">
        <v>502</v>
      </c>
      <c r="B5" s="784"/>
      <c r="C5" s="784"/>
      <c r="D5" s="784"/>
    </row>
    <row r="6" spans="1:4" x14ac:dyDescent="0.2">
      <c r="A6" s="785" t="s">
        <v>503</v>
      </c>
      <c r="B6" s="785"/>
      <c r="C6" s="785"/>
      <c r="D6" s="785"/>
    </row>
    <row r="7" spans="1:4" x14ac:dyDescent="0.2">
      <c r="A7" s="785" t="s">
        <v>601</v>
      </c>
      <c r="B7" s="785"/>
      <c r="C7" s="785"/>
      <c r="D7" s="785"/>
    </row>
    <row r="8" spans="1:4" x14ac:dyDescent="0.2">
      <c r="A8" s="785" t="s">
        <v>751</v>
      </c>
      <c r="B8" s="785"/>
      <c r="C8" s="785"/>
      <c r="D8" s="785"/>
    </row>
    <row r="9" spans="1:4" ht="13.5" x14ac:dyDescent="0.25">
      <c r="A9" s="762" t="s">
        <v>515</v>
      </c>
      <c r="B9" s="762"/>
      <c r="C9" s="762"/>
      <c r="D9" s="762"/>
    </row>
    <row r="10" spans="1:4" ht="13.5" thickBot="1" x14ac:dyDescent="0.25">
      <c r="A10" s="29"/>
      <c r="B10" s="29"/>
      <c r="C10" s="59"/>
      <c r="D10" s="59"/>
    </row>
    <row r="11" spans="1:4" x14ac:dyDescent="0.2">
      <c r="A11" s="786" t="s">
        <v>547</v>
      </c>
      <c r="B11" s="789" t="s">
        <v>548</v>
      </c>
      <c r="C11" s="780" t="s">
        <v>549</v>
      </c>
      <c r="D11" s="774" t="s">
        <v>682</v>
      </c>
    </row>
    <row r="12" spans="1:4" x14ac:dyDescent="0.2">
      <c r="A12" s="787"/>
      <c r="B12" s="790"/>
      <c r="C12" s="781"/>
      <c r="D12" s="775"/>
    </row>
    <row r="13" spans="1:4" ht="13.5" thickBot="1" x14ac:dyDescent="0.25">
      <c r="A13" s="788"/>
      <c r="B13" s="791"/>
      <c r="C13" s="782"/>
      <c r="D13" s="776"/>
    </row>
    <row r="14" spans="1:4" x14ac:dyDescent="0.2">
      <c r="A14" s="60"/>
      <c r="B14" s="61"/>
      <c r="C14" s="62"/>
      <c r="D14" s="63"/>
    </row>
    <row r="15" spans="1:4" x14ac:dyDescent="0.2">
      <c r="A15" s="64" t="s">
        <v>550</v>
      </c>
      <c r="B15" s="65"/>
      <c r="C15" s="66">
        <f>SUM(C17,C28,C43,C50,C63,C70,C92,C96,C105,C111,C118,C139,C149,C155,C159,C174,C182,C193,C200,C203,C212)</f>
        <v>11169696314</v>
      </c>
      <c r="D15" s="67">
        <f>SUM(D17,D28,D43,D50,D63,D70,D92,D96,D105,D111,D118,D139,D149,D155,D159,D174,D182,D193,D200,D203,D212)</f>
        <v>19881393579</v>
      </c>
    </row>
    <row r="16" spans="1:4" x14ac:dyDescent="0.2">
      <c r="A16" s="64"/>
      <c r="B16" s="65"/>
      <c r="C16" s="66"/>
      <c r="D16" s="67"/>
    </row>
    <row r="17" spans="1:4" ht="12.75" customHeight="1" x14ac:dyDescent="0.2">
      <c r="A17" s="64" t="s">
        <v>551</v>
      </c>
      <c r="B17" s="68" t="s">
        <v>552</v>
      </c>
      <c r="C17" s="69">
        <f>SUM(C18:C26)</f>
        <v>85592134</v>
      </c>
      <c r="D17" s="308">
        <f>SUM(D18:D26)</f>
        <v>567700120</v>
      </c>
    </row>
    <row r="18" spans="1:4" ht="12.75" customHeight="1" x14ac:dyDescent="0.2">
      <c r="A18" s="70" t="s">
        <v>553</v>
      </c>
      <c r="B18" s="71" t="s">
        <v>554</v>
      </c>
      <c r="C18" s="12">
        <v>1677556</v>
      </c>
      <c r="D18" s="89">
        <v>19134793</v>
      </c>
    </row>
    <row r="19" spans="1:4" ht="12.75" customHeight="1" x14ac:dyDescent="0.2">
      <c r="A19" s="70" t="s">
        <v>555</v>
      </c>
      <c r="B19" s="71" t="s">
        <v>556</v>
      </c>
      <c r="C19" s="12">
        <v>12349756</v>
      </c>
      <c r="D19" s="89">
        <v>255590700</v>
      </c>
    </row>
    <row r="20" spans="1:4" ht="12.75" customHeight="1" x14ac:dyDescent="0.2">
      <c r="A20" s="70" t="s">
        <v>557</v>
      </c>
      <c r="B20" s="777" t="s">
        <v>642</v>
      </c>
      <c r="C20" s="12"/>
      <c r="D20" s="89"/>
    </row>
    <row r="21" spans="1:4" ht="12.75" customHeight="1" x14ac:dyDescent="0.2">
      <c r="A21" s="70"/>
      <c r="B21" s="777"/>
      <c r="C21" s="12">
        <v>63820181</v>
      </c>
      <c r="D21" s="89">
        <v>66336186</v>
      </c>
    </row>
    <row r="22" spans="1:4" ht="12.75" customHeight="1" x14ac:dyDescent="0.2">
      <c r="A22" s="70" t="s">
        <v>558</v>
      </c>
      <c r="B22" s="777" t="s">
        <v>643</v>
      </c>
      <c r="C22" s="12"/>
      <c r="D22" s="89"/>
    </row>
    <row r="23" spans="1:4" ht="12.75" customHeight="1" x14ac:dyDescent="0.2">
      <c r="A23" s="70"/>
      <c r="B23" s="777"/>
      <c r="C23" s="12"/>
      <c r="D23" s="89"/>
    </row>
    <row r="24" spans="1:4" x14ac:dyDescent="0.2">
      <c r="A24" s="70"/>
      <c r="B24" s="777"/>
      <c r="C24" s="12">
        <v>6201106</v>
      </c>
      <c r="D24" s="89">
        <v>222615070</v>
      </c>
    </row>
    <row r="25" spans="1:4" ht="12.75" customHeight="1" x14ac:dyDescent="0.2">
      <c r="A25" s="70" t="s">
        <v>559</v>
      </c>
      <c r="B25" s="71" t="s">
        <v>644</v>
      </c>
      <c r="C25" s="12"/>
      <c r="D25" s="91"/>
    </row>
    <row r="26" spans="1:4" ht="12.75" customHeight="1" x14ac:dyDescent="0.2">
      <c r="A26" s="73"/>
      <c r="B26" s="71" t="s">
        <v>560</v>
      </c>
      <c r="C26" s="12">
        <v>1543535</v>
      </c>
      <c r="D26" s="92">
        <v>4023371</v>
      </c>
    </row>
    <row r="27" spans="1:4" ht="12.75" customHeight="1" x14ac:dyDescent="0.2">
      <c r="A27" s="73"/>
      <c r="B27" s="71"/>
      <c r="C27" s="74"/>
      <c r="D27" s="348"/>
    </row>
    <row r="28" spans="1:4" ht="12.75" customHeight="1" x14ac:dyDescent="0.2">
      <c r="A28" s="64" t="s">
        <v>561</v>
      </c>
      <c r="B28" s="68" t="s">
        <v>562</v>
      </c>
      <c r="C28" s="75">
        <f>SUM(C29:C41)</f>
        <v>3084053372</v>
      </c>
      <c r="D28" s="250">
        <f>SUM(D29:D41)</f>
        <v>821673455</v>
      </c>
    </row>
    <row r="29" spans="1:4" ht="12.75" customHeight="1" x14ac:dyDescent="0.2">
      <c r="A29" s="70" t="s">
        <v>563</v>
      </c>
      <c r="B29" s="71" t="s">
        <v>564</v>
      </c>
      <c r="C29" s="12">
        <v>95390129</v>
      </c>
      <c r="D29" s="89">
        <v>6522573</v>
      </c>
    </row>
    <row r="30" spans="1:4" ht="12.75" customHeight="1" x14ac:dyDescent="0.2">
      <c r="A30" s="70" t="s">
        <v>565</v>
      </c>
      <c r="B30" s="71" t="s">
        <v>645</v>
      </c>
      <c r="C30" s="12">
        <v>338123239</v>
      </c>
      <c r="D30" s="89">
        <v>33503498</v>
      </c>
    </row>
    <row r="31" spans="1:4" ht="12.75" customHeight="1" x14ac:dyDescent="0.2">
      <c r="A31" s="70" t="s">
        <v>566</v>
      </c>
      <c r="B31" s="777" t="s">
        <v>646</v>
      </c>
      <c r="C31" s="12"/>
      <c r="D31" s="89"/>
    </row>
    <row r="32" spans="1:4" ht="12.75" customHeight="1" x14ac:dyDescent="0.2">
      <c r="A32" s="70"/>
      <c r="B32" s="777"/>
      <c r="C32" s="12">
        <v>1239648771</v>
      </c>
      <c r="D32" s="89">
        <v>81081745</v>
      </c>
    </row>
    <row r="33" spans="1:4" ht="12.75" customHeight="1" x14ac:dyDescent="0.2">
      <c r="A33" s="70" t="s">
        <v>567</v>
      </c>
      <c r="B33" s="71" t="s">
        <v>0</v>
      </c>
      <c r="C33" s="12">
        <v>1316873167</v>
      </c>
      <c r="D33" s="89">
        <v>25722394</v>
      </c>
    </row>
    <row r="34" spans="1:4" ht="12.75" customHeight="1" x14ac:dyDescent="0.2">
      <c r="A34" s="70" t="s">
        <v>1</v>
      </c>
      <c r="B34" s="71" t="s">
        <v>2</v>
      </c>
      <c r="C34" s="12">
        <v>1689169</v>
      </c>
      <c r="D34" s="89">
        <v>491474253</v>
      </c>
    </row>
    <row r="35" spans="1:4" ht="12.75" customHeight="1" x14ac:dyDescent="0.2">
      <c r="A35" s="70" t="s">
        <v>3</v>
      </c>
      <c r="B35" s="777" t="s">
        <v>647</v>
      </c>
      <c r="C35" s="12"/>
      <c r="D35" s="89"/>
    </row>
    <row r="36" spans="1:4" ht="12.75" customHeight="1" x14ac:dyDescent="0.2">
      <c r="A36" s="70"/>
      <c r="B36" s="777"/>
      <c r="C36" s="12">
        <v>15889972</v>
      </c>
      <c r="D36" s="89">
        <v>92417833</v>
      </c>
    </row>
    <row r="37" spans="1:4" ht="12.75" customHeight="1" x14ac:dyDescent="0.2">
      <c r="A37" s="70" t="s">
        <v>4</v>
      </c>
      <c r="B37" s="777" t="s">
        <v>648</v>
      </c>
      <c r="C37" s="12"/>
      <c r="D37" s="89"/>
    </row>
    <row r="38" spans="1:4" ht="19.5" customHeight="1" x14ac:dyDescent="0.2">
      <c r="A38" s="70"/>
      <c r="B38" s="777"/>
      <c r="C38" s="12">
        <v>68785648</v>
      </c>
      <c r="D38" s="89">
        <v>81658304</v>
      </c>
    </row>
    <row r="39" spans="1:4" ht="19.5" customHeight="1" x14ac:dyDescent="0.2">
      <c r="A39" s="70" t="s">
        <v>5</v>
      </c>
      <c r="B39" s="71" t="s">
        <v>649</v>
      </c>
      <c r="C39" s="12">
        <v>6146215</v>
      </c>
      <c r="D39" s="89">
        <v>9130970</v>
      </c>
    </row>
    <row r="40" spans="1:4" ht="12.75" customHeight="1" x14ac:dyDescent="0.2">
      <c r="A40" s="70" t="s">
        <v>6</v>
      </c>
      <c r="B40" s="777" t="s">
        <v>650</v>
      </c>
      <c r="C40" s="13"/>
      <c r="D40" s="14"/>
    </row>
    <row r="41" spans="1:4" ht="12.75" customHeight="1" x14ac:dyDescent="0.2">
      <c r="A41" s="73"/>
      <c r="B41" s="777"/>
      <c r="C41" s="12">
        <v>1507062</v>
      </c>
      <c r="D41" s="89">
        <v>161885</v>
      </c>
    </row>
    <row r="42" spans="1:4" x14ac:dyDescent="0.2">
      <c r="A42" s="73"/>
      <c r="B42" s="71"/>
      <c r="C42" s="74"/>
      <c r="D42" s="348"/>
    </row>
    <row r="43" spans="1:4" ht="12.75" customHeight="1" x14ac:dyDescent="0.2">
      <c r="A43" s="78" t="s">
        <v>7</v>
      </c>
      <c r="B43" s="79" t="s">
        <v>8</v>
      </c>
      <c r="C43" s="80">
        <f>SUM(C45)</f>
        <v>491708017</v>
      </c>
      <c r="D43" s="349">
        <f>SUM(D45)</f>
        <v>171438245</v>
      </c>
    </row>
    <row r="44" spans="1:4" ht="12.75" customHeight="1" x14ac:dyDescent="0.2">
      <c r="A44" s="64"/>
      <c r="B44" s="81"/>
      <c r="C44" s="72"/>
      <c r="D44" s="91"/>
    </row>
    <row r="45" spans="1:4" ht="27" customHeight="1" x14ac:dyDescent="0.2">
      <c r="A45" s="70" t="s">
        <v>9</v>
      </c>
      <c r="B45" s="441" t="s">
        <v>651</v>
      </c>
      <c r="C45" s="12">
        <v>491708017</v>
      </c>
      <c r="D45" s="89">
        <v>171438245</v>
      </c>
    </row>
    <row r="46" spans="1:4" ht="12.75" customHeight="1" x14ac:dyDescent="0.2">
      <c r="A46" s="73"/>
      <c r="B46" s="82"/>
      <c r="C46" s="74"/>
      <c r="D46" s="348"/>
    </row>
    <row r="47" spans="1:4" ht="12.75" customHeight="1" x14ac:dyDescent="0.2">
      <c r="A47" s="83"/>
      <c r="B47" s="71"/>
      <c r="C47" s="74"/>
      <c r="D47" s="348"/>
    </row>
    <row r="48" spans="1:4" x14ac:dyDescent="0.2">
      <c r="A48" s="64" t="s">
        <v>10</v>
      </c>
      <c r="B48" s="81" t="s">
        <v>11</v>
      </c>
      <c r="C48" s="75"/>
      <c r="D48" s="250"/>
    </row>
    <row r="49" spans="1:4" x14ac:dyDescent="0.2">
      <c r="A49" s="73"/>
      <c r="B49" s="81" t="s">
        <v>12</v>
      </c>
      <c r="C49" s="74"/>
      <c r="D49" s="348"/>
    </row>
    <row r="50" spans="1:4" x14ac:dyDescent="0.2">
      <c r="A50" s="73"/>
      <c r="B50" s="81" t="s">
        <v>13</v>
      </c>
      <c r="C50" s="84">
        <f>SUM(C51:C61)</f>
        <v>1956806676</v>
      </c>
      <c r="D50" s="350">
        <f>SUM(D51:D61)</f>
        <v>1592038018</v>
      </c>
    </row>
    <row r="51" spans="1:4" x14ac:dyDescent="0.2">
      <c r="A51" s="73"/>
      <c r="B51" s="81"/>
      <c r="C51" s="84"/>
      <c r="D51" s="350"/>
    </row>
    <row r="52" spans="1:4" ht="12.75" customHeight="1" x14ac:dyDescent="0.2">
      <c r="A52" s="88" t="s">
        <v>14</v>
      </c>
      <c r="B52" s="779" t="s">
        <v>652</v>
      </c>
      <c r="C52" s="460"/>
      <c r="D52" s="430"/>
    </row>
    <row r="53" spans="1:4" x14ac:dyDescent="0.2">
      <c r="A53" s="88"/>
      <c r="B53" s="779"/>
      <c r="C53" s="460">
        <v>98909970</v>
      </c>
      <c r="D53" s="430">
        <v>71620068</v>
      </c>
    </row>
    <row r="54" spans="1:4" ht="12.75" customHeight="1" x14ac:dyDescent="0.2">
      <c r="A54" s="85" t="s">
        <v>15</v>
      </c>
      <c r="B54" s="90" t="s">
        <v>16</v>
      </c>
      <c r="C54" s="607">
        <v>818886876</v>
      </c>
      <c r="D54" s="608">
        <v>77768268</v>
      </c>
    </row>
    <row r="55" spans="1:4" ht="12.75" customHeight="1" x14ac:dyDescent="0.2">
      <c r="A55" s="99" t="s">
        <v>17</v>
      </c>
      <c r="B55" s="584" t="s">
        <v>18</v>
      </c>
      <c r="C55" s="585">
        <v>12239648</v>
      </c>
      <c r="D55" s="586">
        <v>43250312</v>
      </c>
    </row>
    <row r="56" spans="1:4" ht="12.75" customHeight="1" x14ac:dyDescent="0.2">
      <c r="A56" s="88" t="s">
        <v>19</v>
      </c>
      <c r="B56" s="587" t="s">
        <v>653</v>
      </c>
      <c r="C56" s="460">
        <v>217164894</v>
      </c>
      <c r="D56" s="430">
        <v>280198028</v>
      </c>
    </row>
    <row r="57" spans="1:4" ht="25.5" x14ac:dyDescent="0.2">
      <c r="A57" s="70" t="s">
        <v>20</v>
      </c>
      <c r="B57" s="82" t="s">
        <v>654</v>
      </c>
      <c r="C57" s="12">
        <v>124645537</v>
      </c>
      <c r="D57" s="89">
        <v>144904577</v>
      </c>
    </row>
    <row r="58" spans="1:4" ht="12.75" customHeight="1" x14ac:dyDescent="0.2">
      <c r="A58" s="70" t="s">
        <v>21</v>
      </c>
      <c r="B58" s="71" t="s">
        <v>22</v>
      </c>
      <c r="C58" s="12">
        <v>210212512</v>
      </c>
      <c r="D58" s="89">
        <v>415572421</v>
      </c>
    </row>
    <row r="59" spans="1:4" ht="12.75" customHeight="1" x14ac:dyDescent="0.2">
      <c r="A59" s="70" t="s">
        <v>23</v>
      </c>
      <c r="B59" s="71" t="s">
        <v>24</v>
      </c>
      <c r="C59" s="12">
        <v>329928544</v>
      </c>
      <c r="D59" s="89">
        <v>243434991</v>
      </c>
    </row>
    <row r="60" spans="1:4" ht="12.75" customHeight="1" x14ac:dyDescent="0.2">
      <c r="A60" s="70" t="s">
        <v>25</v>
      </c>
      <c r="B60" s="82" t="s">
        <v>655</v>
      </c>
      <c r="C60" s="12">
        <v>86637107</v>
      </c>
      <c r="D60" s="89">
        <v>299208448</v>
      </c>
    </row>
    <row r="61" spans="1:4" ht="12.75" customHeight="1" x14ac:dyDescent="0.2">
      <c r="A61" s="70" t="s">
        <v>26</v>
      </c>
      <c r="B61" s="71" t="s">
        <v>27</v>
      </c>
      <c r="C61" s="12">
        <v>58181588</v>
      </c>
      <c r="D61" s="89">
        <v>16080905</v>
      </c>
    </row>
    <row r="62" spans="1:4" ht="12.75" customHeight="1" x14ac:dyDescent="0.2">
      <c r="A62" s="73"/>
      <c r="B62" s="71"/>
      <c r="C62" s="74"/>
      <c r="D62" s="348"/>
    </row>
    <row r="63" spans="1:4" ht="12.75" customHeight="1" x14ac:dyDescent="0.2">
      <c r="A63" s="64" t="s">
        <v>28</v>
      </c>
      <c r="B63" s="68" t="s">
        <v>29</v>
      </c>
      <c r="C63" s="75">
        <f>SUM(C64:C67)</f>
        <v>549389643</v>
      </c>
      <c r="D63" s="250">
        <f>SUM(D64:D67)</f>
        <v>3366738790</v>
      </c>
    </row>
    <row r="64" spans="1:4" ht="12.75" customHeight="1" x14ac:dyDescent="0.2">
      <c r="A64" s="70" t="s">
        <v>30</v>
      </c>
      <c r="B64" s="71" t="s">
        <v>656</v>
      </c>
      <c r="C64" s="12">
        <v>24912540</v>
      </c>
      <c r="D64" s="89">
        <v>93173641</v>
      </c>
    </row>
    <row r="65" spans="1:4" ht="12.75" customHeight="1" x14ac:dyDescent="0.2">
      <c r="A65" s="70" t="s">
        <v>31</v>
      </c>
      <c r="B65" s="71" t="s">
        <v>32</v>
      </c>
      <c r="C65" s="12">
        <v>23900534</v>
      </c>
      <c r="D65" s="89">
        <v>1250979</v>
      </c>
    </row>
    <row r="66" spans="1:4" ht="12.75" customHeight="1" x14ac:dyDescent="0.2">
      <c r="A66" s="70" t="s">
        <v>33</v>
      </c>
      <c r="B66" s="777" t="s">
        <v>657</v>
      </c>
      <c r="D66" s="89"/>
    </row>
    <row r="67" spans="1:4" ht="12.75" customHeight="1" x14ac:dyDescent="0.2">
      <c r="A67" s="70"/>
      <c r="B67" s="777"/>
      <c r="C67" s="12">
        <v>500576569</v>
      </c>
      <c r="D67" s="89">
        <v>3272314170</v>
      </c>
    </row>
    <row r="68" spans="1:4" ht="12.75" customHeight="1" x14ac:dyDescent="0.2">
      <c r="A68" s="70"/>
      <c r="B68" s="441"/>
      <c r="C68" s="86"/>
      <c r="D68" s="100"/>
    </row>
    <row r="69" spans="1:4" ht="15" customHeight="1" x14ac:dyDescent="0.2">
      <c r="A69" s="64" t="s">
        <v>34</v>
      </c>
      <c r="B69" s="81" t="s">
        <v>35</v>
      </c>
      <c r="C69" s="74"/>
      <c r="D69" s="348"/>
    </row>
    <row r="70" spans="1:4" ht="15" customHeight="1" x14ac:dyDescent="0.2">
      <c r="A70" s="5"/>
      <c r="B70" s="81" t="s">
        <v>36</v>
      </c>
      <c r="C70" s="75">
        <f>SUM(C71:C90)</f>
        <v>991332135</v>
      </c>
      <c r="D70" s="250">
        <f>SUM(D71:D90)</f>
        <v>2577226077</v>
      </c>
    </row>
    <row r="71" spans="1:4" ht="15" customHeight="1" x14ac:dyDescent="0.2">
      <c r="A71" s="70" t="s">
        <v>37</v>
      </c>
      <c r="B71" s="82" t="s">
        <v>658</v>
      </c>
      <c r="C71" s="12">
        <v>34865445</v>
      </c>
      <c r="D71" s="89">
        <v>131465299</v>
      </c>
    </row>
    <row r="72" spans="1:4" ht="20.25" customHeight="1" x14ac:dyDescent="0.2">
      <c r="A72" s="70" t="s">
        <v>38</v>
      </c>
      <c r="B72" s="71" t="s">
        <v>39</v>
      </c>
      <c r="C72" s="12">
        <v>42279361</v>
      </c>
      <c r="D72" s="89">
        <v>317286134</v>
      </c>
    </row>
    <row r="73" spans="1:4" ht="12.75" customHeight="1" x14ac:dyDescent="0.2">
      <c r="A73" s="70" t="s">
        <v>40</v>
      </c>
      <c r="B73" s="71" t="s">
        <v>41</v>
      </c>
      <c r="C73" s="12">
        <v>235844154</v>
      </c>
      <c r="D73" s="89">
        <v>665870657</v>
      </c>
    </row>
    <row r="74" spans="1:4" x14ac:dyDescent="0.2">
      <c r="A74" s="70" t="s">
        <v>42</v>
      </c>
      <c r="B74" s="71" t="s">
        <v>43</v>
      </c>
      <c r="C74" s="12"/>
      <c r="D74" s="89"/>
    </row>
    <row r="75" spans="1:4" ht="12.75" customHeight="1" x14ac:dyDescent="0.2">
      <c r="B75" s="778" t="s">
        <v>578</v>
      </c>
      <c r="C75" s="13">
        <v>36104517</v>
      </c>
      <c r="D75" s="100">
        <v>252074947</v>
      </c>
    </row>
    <row r="76" spans="1:4" ht="12.75" customHeight="1" x14ac:dyDescent="0.2">
      <c r="A76" s="70" t="s">
        <v>44</v>
      </c>
      <c r="B76" s="778"/>
      <c r="C76" s="12"/>
      <c r="D76" s="89"/>
    </row>
    <row r="77" spans="1:4" ht="12.75" customHeight="1" x14ac:dyDescent="0.2">
      <c r="A77" s="70"/>
      <c r="B77" s="778"/>
      <c r="C77" s="12">
        <v>60357831</v>
      </c>
      <c r="D77" s="89">
        <v>200013510</v>
      </c>
    </row>
    <row r="78" spans="1:4" ht="12.75" customHeight="1" x14ac:dyDescent="0.2">
      <c r="A78" s="70" t="s">
        <v>45</v>
      </c>
      <c r="B78" s="770" t="s">
        <v>46</v>
      </c>
      <c r="C78" s="86"/>
      <c r="D78" s="100"/>
    </row>
    <row r="79" spans="1:4" x14ac:dyDescent="0.2">
      <c r="A79" s="70"/>
      <c r="B79" s="770"/>
      <c r="C79" s="12">
        <v>153490301</v>
      </c>
      <c r="D79" s="89">
        <v>399541427</v>
      </c>
    </row>
    <row r="80" spans="1:4" x14ac:dyDescent="0.2">
      <c r="A80" s="88"/>
      <c r="B80" s="440"/>
      <c r="C80" s="12"/>
      <c r="D80" s="89"/>
    </row>
    <row r="81" spans="1:4" ht="12.75" customHeight="1" x14ac:dyDescent="0.2">
      <c r="A81" s="70" t="s">
        <v>47</v>
      </c>
      <c r="B81" s="770" t="s">
        <v>659</v>
      </c>
      <c r="C81" s="72"/>
      <c r="D81" s="91"/>
    </row>
    <row r="82" spans="1:4" ht="12.75" customHeight="1" x14ac:dyDescent="0.2">
      <c r="A82" s="70"/>
      <c r="B82" s="770"/>
      <c r="C82" s="86"/>
      <c r="D82" s="100"/>
    </row>
    <row r="83" spans="1:4" ht="12.75" customHeight="1" x14ac:dyDescent="0.2">
      <c r="A83" s="70"/>
      <c r="B83" s="770"/>
      <c r="C83" s="86"/>
      <c r="D83" s="100"/>
    </row>
    <row r="84" spans="1:4" x14ac:dyDescent="0.2">
      <c r="A84" s="70"/>
      <c r="B84" s="770"/>
      <c r="C84" s="12">
        <v>211563685</v>
      </c>
      <c r="D84" s="89">
        <v>185503631</v>
      </c>
    </row>
    <row r="85" spans="1:4" ht="12.75" customHeight="1" x14ac:dyDescent="0.2">
      <c r="A85" s="70" t="s">
        <v>48</v>
      </c>
      <c r="B85" s="770" t="s">
        <v>660</v>
      </c>
      <c r="C85" s="86"/>
      <c r="D85" s="100"/>
    </row>
    <row r="86" spans="1:4" ht="12.75" customHeight="1" x14ac:dyDescent="0.2">
      <c r="A86" s="70"/>
      <c r="B86" s="770"/>
      <c r="C86" s="12">
        <v>11517364</v>
      </c>
      <c r="D86" s="89">
        <v>54889240</v>
      </c>
    </row>
    <row r="87" spans="1:4" ht="12.75" customHeight="1" x14ac:dyDescent="0.2">
      <c r="A87" s="70" t="s">
        <v>49</v>
      </c>
      <c r="B87" s="770" t="s">
        <v>50</v>
      </c>
      <c r="C87" s="72"/>
      <c r="D87" s="100"/>
    </row>
    <row r="88" spans="1:4" x14ac:dyDescent="0.2">
      <c r="A88" s="70"/>
      <c r="B88" s="770"/>
      <c r="C88" s="12">
        <v>6435402</v>
      </c>
      <c r="D88" s="89">
        <v>13104286</v>
      </c>
    </row>
    <row r="89" spans="1:4" ht="12.75" customHeight="1" x14ac:dyDescent="0.2">
      <c r="A89" s="70" t="s">
        <v>51</v>
      </c>
      <c r="B89" s="71" t="s">
        <v>52</v>
      </c>
      <c r="C89" s="12">
        <v>637308</v>
      </c>
      <c r="D89" s="89">
        <v>18909457</v>
      </c>
    </row>
    <row r="90" spans="1:4" ht="12.75" customHeight="1" x14ac:dyDescent="0.2">
      <c r="A90" s="70" t="s">
        <v>53</v>
      </c>
      <c r="B90" s="71" t="s">
        <v>54</v>
      </c>
      <c r="C90" s="12">
        <v>198236767</v>
      </c>
      <c r="D90" s="89">
        <v>338567489</v>
      </c>
    </row>
    <row r="91" spans="1:4" x14ac:dyDescent="0.2">
      <c r="A91" s="73"/>
      <c r="B91" s="71"/>
      <c r="C91" s="74"/>
      <c r="D91" s="348"/>
    </row>
    <row r="92" spans="1:4" ht="12.75" customHeight="1" x14ac:dyDescent="0.2">
      <c r="A92" s="64" t="s">
        <v>55</v>
      </c>
      <c r="B92" s="68" t="s">
        <v>661</v>
      </c>
      <c r="C92" s="75">
        <f>SUM(C93:C94)</f>
        <v>513970024</v>
      </c>
      <c r="D92" s="250">
        <f>SUM(D93:D94)</f>
        <v>1304411781</v>
      </c>
    </row>
    <row r="93" spans="1:4" x14ac:dyDescent="0.2">
      <c r="A93" s="88" t="s">
        <v>57</v>
      </c>
      <c r="B93" s="592" t="s">
        <v>58</v>
      </c>
      <c r="C93" s="460">
        <v>345241314</v>
      </c>
      <c r="D93" s="430">
        <v>1087016012</v>
      </c>
    </row>
    <row r="94" spans="1:4" ht="12.75" customHeight="1" x14ac:dyDescent="0.2">
      <c r="A94" s="88" t="s">
        <v>59</v>
      </c>
      <c r="B94" s="592" t="s">
        <v>56</v>
      </c>
      <c r="C94" s="460">
        <v>168728710</v>
      </c>
      <c r="D94" s="430">
        <v>217395769</v>
      </c>
    </row>
    <row r="95" spans="1:4" ht="12.75" customHeight="1" x14ac:dyDescent="0.2">
      <c r="A95" s="609"/>
      <c r="B95" s="90"/>
      <c r="C95" s="610"/>
      <c r="D95" s="611"/>
    </row>
    <row r="96" spans="1:4" ht="12.75" customHeight="1" x14ac:dyDescent="0.2">
      <c r="A96" s="588" t="s">
        <v>60</v>
      </c>
      <c r="B96" s="589" t="s">
        <v>662</v>
      </c>
      <c r="C96" s="590">
        <f>SUM(C97:C103)</f>
        <v>49604534</v>
      </c>
      <c r="D96" s="591">
        <f>SUM(D97:D103)</f>
        <v>72196852</v>
      </c>
    </row>
    <row r="97" spans="1:4" x14ac:dyDescent="0.2">
      <c r="A97" s="88" t="s">
        <v>61</v>
      </c>
      <c r="B97" s="592" t="s">
        <v>62</v>
      </c>
      <c r="C97" s="460">
        <v>5018502</v>
      </c>
      <c r="D97" s="430">
        <v>20310156</v>
      </c>
    </row>
    <row r="98" spans="1:4" ht="12.75" customHeight="1" x14ac:dyDescent="0.2">
      <c r="A98" s="88"/>
      <c r="B98" s="592"/>
      <c r="C98" s="460"/>
      <c r="D98" s="430"/>
    </row>
    <row r="99" spans="1:4" ht="12.75" customHeight="1" x14ac:dyDescent="0.2">
      <c r="A99" s="88"/>
      <c r="B99" s="592"/>
      <c r="C99" s="460"/>
      <c r="D99" s="430"/>
    </row>
    <row r="100" spans="1:4" ht="12.75" customHeight="1" x14ac:dyDescent="0.2">
      <c r="A100" s="88" t="s">
        <v>63</v>
      </c>
      <c r="B100" s="783" t="s">
        <v>663</v>
      </c>
      <c r="C100" s="72"/>
      <c r="D100" s="91"/>
    </row>
    <row r="101" spans="1:4" ht="12.75" customHeight="1" x14ac:dyDescent="0.2">
      <c r="A101" s="88"/>
      <c r="B101" s="783"/>
      <c r="C101" s="12"/>
      <c r="D101" s="89"/>
    </row>
    <row r="102" spans="1:4" ht="12.75" customHeight="1" x14ac:dyDescent="0.2">
      <c r="A102" s="88"/>
      <c r="B102" s="783"/>
      <c r="C102" s="12">
        <v>44578138</v>
      </c>
      <c r="D102" s="89">
        <v>51810081</v>
      </c>
    </row>
    <row r="103" spans="1:4" x14ac:dyDescent="0.2">
      <c r="A103" s="70" t="s">
        <v>64</v>
      </c>
      <c r="B103" s="440" t="s">
        <v>664</v>
      </c>
      <c r="C103" s="12">
        <v>7894</v>
      </c>
      <c r="D103" s="89">
        <v>76615</v>
      </c>
    </row>
    <row r="104" spans="1:4" ht="12.75" customHeight="1" x14ac:dyDescent="0.2">
      <c r="A104" s="73"/>
      <c r="B104" s="71"/>
      <c r="C104" s="74"/>
      <c r="D104" s="348"/>
    </row>
    <row r="105" spans="1:4" ht="12.75" customHeight="1" x14ac:dyDescent="0.2">
      <c r="A105" s="64" t="s">
        <v>66</v>
      </c>
      <c r="B105" s="93" t="s">
        <v>665</v>
      </c>
      <c r="C105" s="80">
        <f>SUM(C106:C108)</f>
        <v>117630197</v>
      </c>
      <c r="D105" s="349">
        <f>SUM(D106:D108)</f>
        <v>84568109</v>
      </c>
    </row>
    <row r="106" spans="1:4" ht="12.75" customHeight="1" x14ac:dyDescent="0.2">
      <c r="A106" s="70" t="s">
        <v>68</v>
      </c>
      <c r="B106" s="71" t="s">
        <v>69</v>
      </c>
      <c r="C106" s="12">
        <v>117250501</v>
      </c>
      <c r="D106" s="89">
        <v>82720114</v>
      </c>
    </row>
    <row r="107" spans="1:4" ht="12.75" customHeight="1" x14ac:dyDescent="0.2">
      <c r="A107" s="70" t="s">
        <v>70</v>
      </c>
      <c r="B107" s="71" t="s">
        <v>67</v>
      </c>
      <c r="C107" s="12">
        <v>677</v>
      </c>
      <c r="D107" s="89">
        <v>1445302</v>
      </c>
    </row>
    <row r="108" spans="1:4" ht="12.75" customHeight="1" x14ac:dyDescent="0.2">
      <c r="A108" s="70" t="s">
        <v>71</v>
      </c>
      <c r="B108" s="71" t="s">
        <v>72</v>
      </c>
      <c r="C108" s="12">
        <v>379019</v>
      </c>
      <c r="D108" s="89">
        <v>402693</v>
      </c>
    </row>
    <row r="109" spans="1:4" ht="12.75" customHeight="1" x14ac:dyDescent="0.2">
      <c r="A109" s="73"/>
      <c r="B109" s="71"/>
      <c r="C109" s="74"/>
      <c r="D109" s="348"/>
    </row>
    <row r="110" spans="1:4" ht="12.75" customHeight="1" x14ac:dyDescent="0.2">
      <c r="A110" s="73"/>
      <c r="B110" s="71"/>
      <c r="C110" s="74"/>
      <c r="D110" s="348"/>
    </row>
    <row r="111" spans="1:4" ht="12.75" customHeight="1" x14ac:dyDescent="0.2">
      <c r="A111" s="94" t="s">
        <v>73</v>
      </c>
      <c r="B111" s="93" t="s">
        <v>666</v>
      </c>
      <c r="C111" s="80">
        <f>SUM(C112:C116)</f>
        <v>363126904</v>
      </c>
      <c r="D111" s="349">
        <f>SUM(D112:D116)</f>
        <v>839632780</v>
      </c>
    </row>
    <row r="112" spans="1:4" ht="12.75" customHeight="1" x14ac:dyDescent="0.2">
      <c r="A112" s="70" t="s">
        <v>74</v>
      </c>
      <c r="B112" s="82" t="s">
        <v>667</v>
      </c>
      <c r="C112" s="12">
        <v>14026614</v>
      </c>
      <c r="D112" s="89">
        <v>36473006</v>
      </c>
    </row>
    <row r="113" spans="1:4" ht="12.75" customHeight="1" x14ac:dyDescent="0.2">
      <c r="A113" s="70" t="s">
        <v>75</v>
      </c>
      <c r="B113" s="777" t="s">
        <v>76</v>
      </c>
      <c r="C113" s="13"/>
      <c r="D113" s="89"/>
    </row>
    <row r="114" spans="1:4" x14ac:dyDescent="0.2">
      <c r="A114" s="70"/>
      <c r="B114" s="777"/>
      <c r="C114" s="12">
        <v>323642869</v>
      </c>
      <c r="D114" s="89">
        <v>722568103</v>
      </c>
    </row>
    <row r="115" spans="1:4" ht="12.75" customHeight="1" x14ac:dyDescent="0.2">
      <c r="A115" s="70" t="s">
        <v>77</v>
      </c>
      <c r="B115" s="770" t="s">
        <v>78</v>
      </c>
      <c r="C115" s="72"/>
      <c r="D115" s="91"/>
    </row>
    <row r="116" spans="1:4" ht="12.75" customHeight="1" x14ac:dyDescent="0.2">
      <c r="A116" s="70"/>
      <c r="B116" s="770"/>
      <c r="C116" s="12">
        <v>25457421</v>
      </c>
      <c r="D116" s="89">
        <v>80591671</v>
      </c>
    </row>
    <row r="117" spans="1:4" ht="12.75" customHeight="1" x14ac:dyDescent="0.2">
      <c r="A117" s="73"/>
      <c r="B117" s="71"/>
      <c r="C117" s="72"/>
      <c r="D117" s="348"/>
    </row>
    <row r="118" spans="1:4" ht="12.75" customHeight="1" x14ac:dyDescent="0.2">
      <c r="A118" s="64" t="s">
        <v>79</v>
      </c>
      <c r="B118" s="68" t="s">
        <v>228</v>
      </c>
      <c r="C118" s="75">
        <f>SUM(C119:C137)</f>
        <v>1754019976</v>
      </c>
      <c r="D118" s="250">
        <f>SUM(D119:D137)</f>
        <v>1336991575</v>
      </c>
    </row>
    <row r="119" spans="1:4" ht="12.75" customHeight="1" x14ac:dyDescent="0.2">
      <c r="A119" s="70" t="s">
        <v>80</v>
      </c>
      <c r="B119" s="71" t="s">
        <v>81</v>
      </c>
      <c r="C119" s="12">
        <v>360</v>
      </c>
      <c r="D119" s="89">
        <v>208756</v>
      </c>
    </row>
    <row r="120" spans="1:4" ht="12.75" customHeight="1" x14ac:dyDescent="0.2">
      <c r="A120" s="70" t="s">
        <v>82</v>
      </c>
      <c r="B120" s="71" t="s">
        <v>83</v>
      </c>
      <c r="C120" s="12">
        <v>627896</v>
      </c>
      <c r="D120" s="89">
        <v>15461148</v>
      </c>
    </row>
    <row r="121" spans="1:4" ht="12.75" customHeight="1" x14ac:dyDescent="0.2">
      <c r="A121" s="70" t="s">
        <v>84</v>
      </c>
      <c r="B121" s="71" t="s">
        <v>85</v>
      </c>
      <c r="C121" s="12">
        <v>54440427</v>
      </c>
      <c r="D121" s="89">
        <v>292061581</v>
      </c>
    </row>
    <row r="122" spans="1:4" ht="12.75" customHeight="1" x14ac:dyDescent="0.2">
      <c r="A122" s="70" t="s">
        <v>86</v>
      </c>
      <c r="B122" s="770" t="s">
        <v>87</v>
      </c>
      <c r="C122" s="72"/>
      <c r="D122" s="91"/>
    </row>
    <row r="123" spans="1:4" ht="12.75" customHeight="1" x14ac:dyDescent="0.2">
      <c r="A123" s="70"/>
      <c r="B123" s="770"/>
      <c r="C123" s="12">
        <v>2611</v>
      </c>
      <c r="D123" s="89">
        <v>2220145</v>
      </c>
    </row>
    <row r="124" spans="1:4" ht="12.75" customHeight="1" x14ac:dyDescent="0.2">
      <c r="A124" s="70" t="s">
        <v>88</v>
      </c>
      <c r="B124" s="82" t="s">
        <v>668</v>
      </c>
      <c r="C124" s="12">
        <v>46580623</v>
      </c>
      <c r="D124" s="89">
        <v>152434356</v>
      </c>
    </row>
    <row r="125" spans="1:4" ht="12.75" customHeight="1" x14ac:dyDescent="0.2">
      <c r="A125" s="70" t="s">
        <v>89</v>
      </c>
      <c r="B125" s="71" t="s">
        <v>90</v>
      </c>
      <c r="C125" s="12">
        <v>20702112</v>
      </c>
      <c r="D125" s="89">
        <v>150155362</v>
      </c>
    </row>
    <row r="126" spans="1:4" ht="12.75" customHeight="1" x14ac:dyDescent="0.2">
      <c r="A126" s="70" t="s">
        <v>91</v>
      </c>
      <c r="B126" s="770" t="s">
        <v>92</v>
      </c>
      <c r="C126" s="72"/>
      <c r="D126" s="91"/>
    </row>
    <row r="127" spans="1:4" ht="12.75" customHeight="1" x14ac:dyDescent="0.2">
      <c r="A127" s="70"/>
      <c r="B127" s="770"/>
      <c r="C127" s="12">
        <v>15400752</v>
      </c>
      <c r="D127" s="89">
        <v>23601989</v>
      </c>
    </row>
    <row r="128" spans="1:4" ht="12.75" customHeight="1" x14ac:dyDescent="0.2">
      <c r="A128" s="70" t="s">
        <v>93</v>
      </c>
      <c r="B128" s="71" t="s">
        <v>669</v>
      </c>
      <c r="C128" s="12">
        <v>1226771</v>
      </c>
      <c r="D128" s="89">
        <v>8165267</v>
      </c>
    </row>
    <row r="129" spans="1:4" ht="12.75" customHeight="1" x14ac:dyDescent="0.2">
      <c r="A129" s="70" t="s">
        <v>94</v>
      </c>
      <c r="B129" s="82" t="s">
        <v>670</v>
      </c>
      <c r="C129" s="76">
        <v>13914290</v>
      </c>
      <c r="D129" s="89">
        <v>40144123</v>
      </c>
    </row>
    <row r="130" spans="1:4" ht="12.75" customHeight="1" x14ac:dyDescent="0.2">
      <c r="A130" s="70" t="s">
        <v>95</v>
      </c>
      <c r="B130" s="770" t="s">
        <v>96</v>
      </c>
      <c r="C130" s="13"/>
      <c r="D130" s="14"/>
    </row>
    <row r="131" spans="1:4" x14ac:dyDescent="0.2">
      <c r="A131" s="70"/>
      <c r="B131" s="770"/>
      <c r="C131" s="12">
        <v>1811603</v>
      </c>
      <c r="D131" s="89">
        <v>19716796</v>
      </c>
    </row>
    <row r="132" spans="1:4" ht="12.75" customHeight="1" x14ac:dyDescent="0.2">
      <c r="A132" s="70" t="s">
        <v>97</v>
      </c>
      <c r="B132" s="71" t="s">
        <v>98</v>
      </c>
      <c r="C132" s="12">
        <v>163046811</v>
      </c>
      <c r="D132" s="89">
        <v>209903980</v>
      </c>
    </row>
    <row r="133" spans="1:4" ht="12.75" customHeight="1" x14ac:dyDescent="0.2">
      <c r="A133" s="70" t="s">
        <v>99</v>
      </c>
      <c r="B133" s="71" t="s">
        <v>100</v>
      </c>
      <c r="C133" s="12">
        <v>1147377700</v>
      </c>
      <c r="D133" s="89">
        <v>117575719</v>
      </c>
    </row>
    <row r="134" spans="1:4" ht="12.75" customHeight="1" x14ac:dyDescent="0.2">
      <c r="A134" s="95" t="s">
        <v>101</v>
      </c>
      <c r="B134" s="771" t="s">
        <v>102</v>
      </c>
      <c r="C134" s="13"/>
      <c r="D134" s="14"/>
    </row>
    <row r="135" spans="1:4" ht="12.75" customHeight="1" x14ac:dyDescent="0.2">
      <c r="A135" s="95"/>
      <c r="B135" s="771"/>
      <c r="C135" s="12">
        <v>250052772</v>
      </c>
      <c r="D135" s="89">
        <v>139525243</v>
      </c>
    </row>
    <row r="136" spans="1:4" ht="12.75" customHeight="1" x14ac:dyDescent="0.2">
      <c r="A136" s="88" t="s">
        <v>103</v>
      </c>
      <c r="B136" s="772" t="s">
        <v>104</v>
      </c>
      <c r="C136" s="612"/>
      <c r="D136" s="431"/>
    </row>
    <row r="137" spans="1:4" ht="12.75" customHeight="1" x14ac:dyDescent="0.2">
      <c r="A137" s="83"/>
      <c r="B137" s="772"/>
      <c r="C137" s="460">
        <v>38835248</v>
      </c>
      <c r="D137" s="430">
        <v>165817110</v>
      </c>
    </row>
    <row r="138" spans="1:4" ht="12.75" customHeight="1" x14ac:dyDescent="0.2">
      <c r="A138" s="609"/>
      <c r="B138" s="90"/>
      <c r="C138" s="610"/>
      <c r="D138" s="611"/>
    </row>
    <row r="139" spans="1:4" ht="12.75" customHeight="1" x14ac:dyDescent="0.2">
      <c r="A139" s="588" t="s">
        <v>105</v>
      </c>
      <c r="B139" s="593" t="s">
        <v>671</v>
      </c>
      <c r="C139" s="590">
        <f>SUM(C140:C147)</f>
        <v>34454087</v>
      </c>
      <c r="D139" s="591">
        <f>SUM(D140:D147)</f>
        <v>184146996</v>
      </c>
    </row>
    <row r="140" spans="1:4" x14ac:dyDescent="0.2">
      <c r="A140" s="88" t="s">
        <v>106</v>
      </c>
      <c r="B140" s="594" t="s">
        <v>579</v>
      </c>
      <c r="C140" s="460">
        <v>32657374</v>
      </c>
      <c r="D140" s="430">
        <v>164364605</v>
      </c>
    </row>
    <row r="141" spans="1:4" ht="12.75" customHeight="1" x14ac:dyDescent="0.2">
      <c r="A141" s="88" t="s">
        <v>107</v>
      </c>
      <c r="B141" s="592" t="s">
        <v>672</v>
      </c>
      <c r="C141" s="460">
        <v>1301676</v>
      </c>
      <c r="D141" s="430">
        <v>12534872</v>
      </c>
    </row>
    <row r="142" spans="1:4" ht="12.75" customHeight="1" x14ac:dyDescent="0.2">
      <c r="A142" s="88"/>
      <c r="B142" s="592"/>
      <c r="C142" s="595"/>
      <c r="D142" s="596"/>
    </row>
    <row r="143" spans="1:4" ht="12.75" customHeight="1" x14ac:dyDescent="0.2">
      <c r="A143" s="88" t="s">
        <v>108</v>
      </c>
      <c r="B143" s="770" t="s">
        <v>673</v>
      </c>
      <c r="C143" s="13"/>
      <c r="D143" s="14"/>
    </row>
    <row r="144" spans="1:4" ht="12.75" customHeight="1" x14ac:dyDescent="0.2">
      <c r="A144" s="88"/>
      <c r="B144" s="770"/>
      <c r="C144" s="12">
        <v>285419</v>
      </c>
      <c r="D144" s="89">
        <v>3652958</v>
      </c>
    </row>
    <row r="145" spans="1:4" ht="12.75" customHeight="1" x14ac:dyDescent="0.2">
      <c r="A145" s="88"/>
      <c r="B145" s="440"/>
      <c r="C145" s="76"/>
      <c r="D145" s="92"/>
    </row>
    <row r="146" spans="1:4" ht="12.75" customHeight="1" x14ac:dyDescent="0.2">
      <c r="A146" s="70" t="s">
        <v>110</v>
      </c>
      <c r="B146" s="770" t="s">
        <v>111</v>
      </c>
      <c r="C146" s="72"/>
      <c r="D146" s="91"/>
    </row>
    <row r="147" spans="1:4" x14ac:dyDescent="0.2">
      <c r="A147" s="70"/>
      <c r="B147" s="770"/>
      <c r="C147" s="12">
        <v>209618</v>
      </c>
      <c r="D147" s="89">
        <v>3594561</v>
      </c>
    </row>
    <row r="148" spans="1:4" x14ac:dyDescent="0.2">
      <c r="A148" s="73"/>
      <c r="B148" s="71"/>
      <c r="C148" s="72"/>
      <c r="D148" s="91"/>
    </row>
    <row r="149" spans="1:4" ht="12.75" customHeight="1" x14ac:dyDescent="0.2">
      <c r="A149" s="64" t="s">
        <v>112</v>
      </c>
      <c r="B149" s="93" t="s">
        <v>674</v>
      </c>
      <c r="C149" s="80">
        <f>SUM(C150:C153)</f>
        <v>119261579</v>
      </c>
      <c r="D149" s="349">
        <f>SUM(D150:D153)</f>
        <v>221009399</v>
      </c>
    </row>
    <row r="150" spans="1:4" ht="12.75" customHeight="1" x14ac:dyDescent="0.2">
      <c r="A150" s="70" t="s">
        <v>113</v>
      </c>
      <c r="B150" s="770" t="s">
        <v>114</v>
      </c>
      <c r="C150" s="86"/>
      <c r="D150" s="100"/>
    </row>
    <row r="151" spans="1:4" x14ac:dyDescent="0.2">
      <c r="A151" s="70"/>
      <c r="B151" s="770"/>
      <c r="C151" s="12">
        <v>4299980</v>
      </c>
      <c r="D151" s="89">
        <v>46522879</v>
      </c>
    </row>
    <row r="152" spans="1:4" x14ac:dyDescent="0.2">
      <c r="A152" s="70" t="s">
        <v>115</v>
      </c>
      <c r="B152" s="71" t="s">
        <v>116</v>
      </c>
      <c r="C152" s="12">
        <v>56907951</v>
      </c>
      <c r="D152" s="89">
        <v>89046821</v>
      </c>
    </row>
    <row r="153" spans="1:4" ht="12.75" customHeight="1" x14ac:dyDescent="0.2">
      <c r="A153" s="70" t="s">
        <v>117</v>
      </c>
      <c r="B153" s="71" t="s">
        <v>118</v>
      </c>
      <c r="C153" s="12">
        <v>58053648</v>
      </c>
      <c r="D153" s="89">
        <v>85439699</v>
      </c>
    </row>
    <row r="154" spans="1:4" ht="12.75" customHeight="1" x14ac:dyDescent="0.2">
      <c r="A154" s="73"/>
      <c r="B154" s="71"/>
      <c r="C154" s="74"/>
      <c r="D154" s="348"/>
    </row>
    <row r="155" spans="1:4" ht="12.75" customHeight="1" x14ac:dyDescent="0.2">
      <c r="A155" s="64" t="s">
        <v>119</v>
      </c>
      <c r="B155" s="93" t="s">
        <v>675</v>
      </c>
      <c r="C155" s="80">
        <f>SUM(C156)</f>
        <v>15782384</v>
      </c>
      <c r="D155" s="349">
        <f>SUM(D156)</f>
        <v>34040211</v>
      </c>
    </row>
    <row r="156" spans="1:4" ht="12.75" customHeight="1" x14ac:dyDescent="0.2">
      <c r="A156" s="70" t="s">
        <v>121</v>
      </c>
      <c r="B156" s="82" t="s">
        <v>676</v>
      </c>
      <c r="C156" s="12">
        <v>15782384</v>
      </c>
      <c r="D156" s="89">
        <v>34040211</v>
      </c>
    </row>
    <row r="157" spans="1:4" ht="12.75" customHeight="1" x14ac:dyDescent="0.2">
      <c r="A157" s="73"/>
      <c r="B157" s="71"/>
      <c r="C157" s="74"/>
      <c r="D157" s="348"/>
    </row>
    <row r="158" spans="1:4" ht="12.75" customHeight="1" x14ac:dyDescent="0.2">
      <c r="A158" s="73"/>
      <c r="B158" s="71"/>
      <c r="C158" s="74"/>
      <c r="D158" s="348"/>
    </row>
    <row r="159" spans="1:4" x14ac:dyDescent="0.2">
      <c r="A159" s="64" t="s">
        <v>123</v>
      </c>
      <c r="B159" s="81" t="s">
        <v>677</v>
      </c>
      <c r="C159" s="75">
        <f>SUM(C160:C172)</f>
        <v>669843793</v>
      </c>
      <c r="D159" s="250">
        <f>SUM(D160:D172)</f>
        <v>1395124101</v>
      </c>
    </row>
    <row r="160" spans="1:4" x14ac:dyDescent="0.2">
      <c r="A160" s="70" t="s">
        <v>122</v>
      </c>
      <c r="B160" s="71" t="s">
        <v>120</v>
      </c>
      <c r="C160" s="12">
        <v>392158865</v>
      </c>
      <c r="D160" s="89">
        <v>708440314</v>
      </c>
    </row>
    <row r="161" spans="1:4" x14ac:dyDescent="0.2">
      <c r="A161" s="70" t="s">
        <v>124</v>
      </c>
      <c r="B161" s="71" t="s">
        <v>125</v>
      </c>
      <c r="C161" s="12">
        <v>143882098</v>
      </c>
      <c r="D161" s="89">
        <v>269349829</v>
      </c>
    </row>
    <row r="162" spans="1:4" x14ac:dyDescent="0.2">
      <c r="A162" s="70" t="s">
        <v>126</v>
      </c>
      <c r="B162" s="71" t="s">
        <v>127</v>
      </c>
      <c r="C162" s="12">
        <v>7065753</v>
      </c>
      <c r="D162" s="89">
        <v>8469919</v>
      </c>
    </row>
    <row r="163" spans="1:4" x14ac:dyDescent="0.2">
      <c r="A163" s="70" t="s">
        <v>128</v>
      </c>
      <c r="B163" s="71" t="s">
        <v>129</v>
      </c>
      <c r="C163" s="12">
        <v>2955</v>
      </c>
      <c r="D163" s="89">
        <v>296853</v>
      </c>
    </row>
    <row r="164" spans="1:4" x14ac:dyDescent="0.2">
      <c r="A164" s="70" t="s">
        <v>130</v>
      </c>
      <c r="B164" s="71" t="s">
        <v>131</v>
      </c>
      <c r="C164" s="12">
        <v>101969526</v>
      </c>
      <c r="D164" s="89">
        <v>188863956</v>
      </c>
    </row>
    <row r="165" spans="1:4" ht="12.75" customHeight="1" x14ac:dyDescent="0.2">
      <c r="A165" s="70" t="s">
        <v>132</v>
      </c>
      <c r="B165" s="71" t="s">
        <v>133</v>
      </c>
      <c r="C165" s="12">
        <v>4636417</v>
      </c>
      <c r="D165" s="89">
        <v>468629</v>
      </c>
    </row>
    <row r="166" spans="1:4" x14ac:dyDescent="0.2">
      <c r="A166" s="70" t="s">
        <v>134</v>
      </c>
      <c r="B166" s="71" t="s">
        <v>678</v>
      </c>
      <c r="C166" s="12">
        <v>1631954</v>
      </c>
      <c r="D166" s="89">
        <v>19766428</v>
      </c>
    </row>
    <row r="167" spans="1:4" x14ac:dyDescent="0.2">
      <c r="A167" s="70" t="s">
        <v>136</v>
      </c>
      <c r="B167" s="71" t="s">
        <v>137</v>
      </c>
      <c r="C167" s="12">
        <v>2583</v>
      </c>
      <c r="D167" s="89">
        <v>503674</v>
      </c>
    </row>
    <row r="168" spans="1:4" ht="12.75" customHeight="1" x14ac:dyDescent="0.2">
      <c r="A168" s="70" t="s">
        <v>138</v>
      </c>
      <c r="B168" s="770" t="s">
        <v>139</v>
      </c>
      <c r="C168" s="72"/>
      <c r="D168" s="89"/>
    </row>
    <row r="169" spans="1:4" x14ac:dyDescent="0.2">
      <c r="A169" s="70"/>
      <c r="B169" s="770"/>
      <c r="C169" s="12">
        <v>348</v>
      </c>
      <c r="D169" s="89">
        <v>339781</v>
      </c>
    </row>
    <row r="170" spans="1:4" ht="12.75" customHeight="1" x14ac:dyDescent="0.2">
      <c r="A170" s="70" t="s">
        <v>140</v>
      </c>
      <c r="B170" s="771" t="s">
        <v>141</v>
      </c>
      <c r="C170" s="72"/>
      <c r="D170" s="91"/>
    </row>
    <row r="171" spans="1:4" x14ac:dyDescent="0.2">
      <c r="A171" s="70"/>
      <c r="B171" s="771"/>
      <c r="C171" s="12">
        <v>7550917</v>
      </c>
      <c r="D171" s="89">
        <v>86095603</v>
      </c>
    </row>
    <row r="172" spans="1:4" x14ac:dyDescent="0.2">
      <c r="A172" s="70" t="s">
        <v>142</v>
      </c>
      <c r="B172" s="71" t="s">
        <v>143</v>
      </c>
      <c r="C172" s="12">
        <v>10942377</v>
      </c>
      <c r="D172" s="89">
        <v>112529115</v>
      </c>
    </row>
    <row r="173" spans="1:4" x14ac:dyDescent="0.2">
      <c r="A173" s="83"/>
      <c r="B173" s="71"/>
      <c r="C173" s="74"/>
      <c r="D173" s="348"/>
    </row>
    <row r="174" spans="1:4" ht="63.75" x14ac:dyDescent="0.2">
      <c r="A174" s="96" t="s">
        <v>144</v>
      </c>
      <c r="B174" s="97" t="s">
        <v>145</v>
      </c>
      <c r="C174" s="98">
        <f>SUM(C175:C180)</f>
        <v>178439887</v>
      </c>
      <c r="D174" s="351">
        <f>SUM(D175:D180)</f>
        <v>3141087679</v>
      </c>
    </row>
    <row r="175" spans="1:4" ht="12.75" customHeight="1" x14ac:dyDescent="0.2">
      <c r="A175" s="88" t="s">
        <v>146</v>
      </c>
      <c r="B175" s="772" t="s">
        <v>568</v>
      </c>
      <c r="C175" s="598"/>
      <c r="D175" s="599"/>
    </row>
    <row r="176" spans="1:4" x14ac:dyDescent="0.2">
      <c r="A176" s="88"/>
      <c r="B176" s="772"/>
      <c r="C176" s="460">
        <v>109866469</v>
      </c>
      <c r="D176" s="430">
        <v>1493954087</v>
      </c>
    </row>
    <row r="177" spans="1:4" x14ac:dyDescent="0.2">
      <c r="A177" s="85"/>
      <c r="B177" s="514"/>
      <c r="C177" s="607"/>
      <c r="D177" s="608"/>
    </row>
    <row r="178" spans="1:4" ht="12.75" customHeight="1" x14ac:dyDescent="0.2">
      <c r="A178" s="99" t="s">
        <v>147</v>
      </c>
      <c r="B178" s="773" t="s">
        <v>413</v>
      </c>
      <c r="C178" s="600"/>
      <c r="D178" s="601"/>
    </row>
    <row r="179" spans="1:4" x14ac:dyDescent="0.2">
      <c r="A179" s="88"/>
      <c r="B179" s="772"/>
      <c r="C179" s="598"/>
      <c r="D179" s="599"/>
    </row>
    <row r="180" spans="1:4" x14ac:dyDescent="0.2">
      <c r="A180" s="88"/>
      <c r="B180" s="772"/>
      <c r="C180" s="460">
        <v>68573418</v>
      </c>
      <c r="D180" s="430">
        <v>1647133592</v>
      </c>
    </row>
    <row r="181" spans="1:4" x14ac:dyDescent="0.2">
      <c r="A181" s="83"/>
      <c r="B181" s="592"/>
      <c r="C181" s="602"/>
      <c r="D181" s="603"/>
    </row>
    <row r="182" spans="1:4" ht="12.75" customHeight="1" x14ac:dyDescent="0.2">
      <c r="A182" s="94" t="s">
        <v>148</v>
      </c>
      <c r="B182" s="604" t="s">
        <v>149</v>
      </c>
      <c r="C182" s="605">
        <f>SUM(C184:C191)</f>
        <v>46625678</v>
      </c>
      <c r="D182" s="606">
        <f>SUM(D184:D191)</f>
        <v>1493220498</v>
      </c>
    </row>
    <row r="183" spans="1:4" ht="12.75" customHeight="1" x14ac:dyDescent="0.2">
      <c r="A183" s="94"/>
      <c r="B183" s="604"/>
      <c r="C183" s="605"/>
      <c r="D183" s="606"/>
    </row>
    <row r="184" spans="1:4" ht="12.75" customHeight="1" x14ac:dyDescent="0.2">
      <c r="A184" s="88" t="s">
        <v>150</v>
      </c>
      <c r="B184" s="772" t="s">
        <v>151</v>
      </c>
      <c r="C184" s="598"/>
      <c r="D184" s="599"/>
    </row>
    <row r="185" spans="1:4" x14ac:dyDescent="0.2">
      <c r="A185" s="88"/>
      <c r="B185" s="770"/>
      <c r="C185" s="86"/>
      <c r="D185" s="100"/>
    </row>
    <row r="186" spans="1:4" x14ac:dyDescent="0.2">
      <c r="A186" s="88"/>
      <c r="B186" s="770"/>
      <c r="C186" s="12">
        <v>891704</v>
      </c>
      <c r="D186" s="89">
        <v>5031617</v>
      </c>
    </row>
    <row r="187" spans="1:4" x14ac:dyDescent="0.2">
      <c r="A187" s="88"/>
      <c r="B187" s="440"/>
      <c r="C187" s="76"/>
      <c r="D187" s="92"/>
    </row>
    <row r="188" spans="1:4" ht="12.75" customHeight="1" x14ac:dyDescent="0.2">
      <c r="A188" s="70" t="s">
        <v>152</v>
      </c>
      <c r="B188" s="769" t="s">
        <v>153</v>
      </c>
      <c r="C188" s="72"/>
      <c r="D188" s="91"/>
    </row>
    <row r="189" spans="1:4" x14ac:dyDescent="0.2">
      <c r="A189" s="70"/>
      <c r="B189" s="769"/>
      <c r="C189" s="12">
        <v>42595576</v>
      </c>
      <c r="D189" s="89">
        <v>1431573645</v>
      </c>
    </row>
    <row r="190" spans="1:4" x14ac:dyDescent="0.2">
      <c r="A190" s="70" t="s">
        <v>154</v>
      </c>
      <c r="B190" s="71" t="s">
        <v>149</v>
      </c>
      <c r="C190" s="12">
        <v>1747752</v>
      </c>
      <c r="D190" s="89">
        <v>36747290</v>
      </c>
    </row>
    <row r="191" spans="1:4" x14ac:dyDescent="0.2">
      <c r="A191" s="70" t="s">
        <v>155</v>
      </c>
      <c r="B191" s="71" t="s">
        <v>156</v>
      </c>
      <c r="C191" s="12">
        <v>1390646</v>
      </c>
      <c r="D191" s="89">
        <v>19867946</v>
      </c>
    </row>
    <row r="192" spans="1:4" x14ac:dyDescent="0.2">
      <c r="A192" s="70"/>
      <c r="B192" s="71"/>
      <c r="C192" s="101"/>
      <c r="D192" s="352"/>
    </row>
    <row r="193" spans="1:4" x14ac:dyDescent="0.2">
      <c r="A193" s="64" t="s">
        <v>157</v>
      </c>
      <c r="B193" s="68" t="s">
        <v>158</v>
      </c>
      <c r="C193" s="75">
        <f>SUM(C194:C198)</f>
        <v>32024936</v>
      </c>
      <c r="D193" s="250">
        <f>SUM(D194:D198)</f>
        <v>262359776</v>
      </c>
    </row>
    <row r="194" spans="1:4" ht="12.75" customHeight="1" x14ac:dyDescent="0.2">
      <c r="A194" s="70" t="s">
        <v>159</v>
      </c>
      <c r="B194" s="770" t="s">
        <v>160</v>
      </c>
      <c r="C194" s="86"/>
      <c r="D194" s="100"/>
    </row>
    <row r="195" spans="1:4" x14ac:dyDescent="0.2">
      <c r="A195" s="70"/>
      <c r="B195" s="770"/>
      <c r="C195" s="86"/>
      <c r="D195" s="100"/>
    </row>
    <row r="196" spans="1:4" x14ac:dyDescent="0.2">
      <c r="A196" s="70"/>
      <c r="B196" s="770"/>
      <c r="C196" s="12">
        <v>30078249</v>
      </c>
      <c r="D196" s="89">
        <v>234307839</v>
      </c>
    </row>
    <row r="197" spans="1:4" x14ac:dyDescent="0.2">
      <c r="A197" s="70" t="s">
        <v>161</v>
      </c>
      <c r="B197" s="71" t="s">
        <v>158</v>
      </c>
      <c r="C197" s="12">
        <v>1085680</v>
      </c>
      <c r="D197" s="89">
        <v>13736759</v>
      </c>
    </row>
    <row r="198" spans="1:4" x14ac:dyDescent="0.2">
      <c r="A198" s="70" t="s">
        <v>162</v>
      </c>
      <c r="B198" s="71" t="s">
        <v>163</v>
      </c>
      <c r="C198" s="12">
        <v>861007</v>
      </c>
      <c r="D198" s="89">
        <v>14315178</v>
      </c>
    </row>
    <row r="199" spans="1:4" x14ac:dyDescent="0.2">
      <c r="A199" s="73"/>
      <c r="B199" s="71"/>
      <c r="C199" s="74"/>
      <c r="D199" s="348"/>
    </row>
    <row r="200" spans="1:4" x14ac:dyDescent="0.2">
      <c r="A200" s="64" t="s">
        <v>164</v>
      </c>
      <c r="B200" s="68" t="s">
        <v>165</v>
      </c>
      <c r="C200" s="75">
        <f>SUM(C201)</f>
        <v>203806</v>
      </c>
      <c r="D200" s="250">
        <f>SUM(D201)</f>
        <v>23388508</v>
      </c>
    </row>
    <row r="201" spans="1:4" x14ac:dyDescent="0.2">
      <c r="A201" s="70" t="s">
        <v>166</v>
      </c>
      <c r="B201" s="71" t="s">
        <v>167</v>
      </c>
      <c r="C201" s="12">
        <v>203806</v>
      </c>
      <c r="D201" s="89">
        <v>23388508</v>
      </c>
    </row>
    <row r="202" spans="1:4" x14ac:dyDescent="0.2">
      <c r="A202" s="73"/>
      <c r="B202" s="71"/>
      <c r="C202" s="72"/>
      <c r="D202" s="91"/>
    </row>
    <row r="203" spans="1:4" x14ac:dyDescent="0.2">
      <c r="A203" s="64" t="s">
        <v>168</v>
      </c>
      <c r="B203" s="81" t="s">
        <v>169</v>
      </c>
      <c r="C203" s="102">
        <f>SUM(C204:C208)</f>
        <v>115624142</v>
      </c>
      <c r="D203" s="353">
        <f>SUM(D204:D208)</f>
        <v>391819356</v>
      </c>
    </row>
    <row r="204" spans="1:4" ht="12.75" customHeight="1" x14ac:dyDescent="0.2">
      <c r="A204" s="70" t="s">
        <v>170</v>
      </c>
      <c r="B204" s="771" t="s">
        <v>679</v>
      </c>
      <c r="C204" s="72"/>
      <c r="D204" s="91"/>
    </row>
    <row r="205" spans="1:4" x14ac:dyDescent="0.2">
      <c r="A205" s="70"/>
      <c r="B205" s="771"/>
      <c r="C205" s="12">
        <v>60937430</v>
      </c>
      <c r="D205" s="89">
        <v>147308608</v>
      </c>
    </row>
    <row r="206" spans="1:4" ht="12.75" customHeight="1" x14ac:dyDescent="0.2">
      <c r="A206" s="70" t="s">
        <v>171</v>
      </c>
      <c r="B206" s="770" t="s">
        <v>172</v>
      </c>
      <c r="C206" s="72"/>
      <c r="D206" s="91"/>
    </row>
    <row r="207" spans="1:4" x14ac:dyDescent="0.2">
      <c r="A207" s="70"/>
      <c r="B207" s="770"/>
      <c r="C207" s="12">
        <v>20036275</v>
      </c>
      <c r="D207" s="89">
        <v>127060985</v>
      </c>
    </row>
    <row r="208" spans="1:4" x14ac:dyDescent="0.2">
      <c r="A208" s="70" t="s">
        <v>173</v>
      </c>
      <c r="B208" s="71" t="s">
        <v>174</v>
      </c>
      <c r="C208" s="12">
        <v>34650437</v>
      </c>
      <c r="D208" s="89">
        <v>117449763</v>
      </c>
    </row>
    <row r="209" spans="1:4" x14ac:dyDescent="0.2">
      <c r="A209" s="70"/>
      <c r="B209" s="71"/>
      <c r="C209" s="12"/>
      <c r="D209" s="352"/>
    </row>
    <row r="210" spans="1:4" x14ac:dyDescent="0.2">
      <c r="A210" s="88"/>
      <c r="B210" s="71"/>
      <c r="C210" s="101"/>
      <c r="D210" s="352"/>
    </row>
    <row r="211" spans="1:4" x14ac:dyDescent="0.2">
      <c r="A211" s="103" t="s">
        <v>175</v>
      </c>
      <c r="B211" s="68" t="s">
        <v>176</v>
      </c>
      <c r="C211" s="101"/>
      <c r="D211" s="352"/>
    </row>
    <row r="212" spans="1:4" x14ac:dyDescent="0.2">
      <c r="A212" s="103"/>
      <c r="B212" s="68" t="s">
        <v>177</v>
      </c>
      <c r="C212" s="104">
        <f>SUM(C213:C214)</f>
        <v>202410</v>
      </c>
      <c r="D212" s="354">
        <f>SUM(D213:D214)</f>
        <v>581253</v>
      </c>
    </row>
    <row r="213" spans="1:4" x14ac:dyDescent="0.2">
      <c r="A213" s="70" t="s">
        <v>178</v>
      </c>
      <c r="B213" s="71" t="s">
        <v>179</v>
      </c>
      <c r="C213" s="12">
        <v>202410</v>
      </c>
      <c r="D213" s="92">
        <v>581253</v>
      </c>
    </row>
    <row r="214" spans="1:4" ht="13.5" thickBot="1" x14ac:dyDescent="0.25">
      <c r="A214" s="105"/>
      <c r="B214" s="106"/>
      <c r="C214" s="355"/>
      <c r="D214" s="356"/>
    </row>
    <row r="215" spans="1:4" x14ac:dyDescent="0.2">
      <c r="A215" s="107" t="s">
        <v>616</v>
      </c>
      <c r="B215" s="108"/>
      <c r="C215" s="109"/>
      <c r="D215" s="109"/>
    </row>
  </sheetData>
  <mergeCells count="42">
    <mergeCell ref="B122:B123"/>
    <mergeCell ref="B126:B127"/>
    <mergeCell ref="B130:B131"/>
    <mergeCell ref="B134:B135"/>
    <mergeCell ref="A11:A13"/>
    <mergeCell ref="B11:B13"/>
    <mergeCell ref="B35:B36"/>
    <mergeCell ref="B37:B38"/>
    <mergeCell ref="B40:B41"/>
    <mergeCell ref="A5:D5"/>
    <mergeCell ref="A6:D6"/>
    <mergeCell ref="A7:D7"/>
    <mergeCell ref="A8:D8"/>
    <mergeCell ref="A9:D9"/>
    <mergeCell ref="D11:D13"/>
    <mergeCell ref="B20:B21"/>
    <mergeCell ref="B22:B24"/>
    <mergeCell ref="B31:B32"/>
    <mergeCell ref="B115:B116"/>
    <mergeCell ref="B75:B77"/>
    <mergeCell ref="B78:B79"/>
    <mergeCell ref="B81:B84"/>
    <mergeCell ref="B52:B53"/>
    <mergeCell ref="B66:B67"/>
    <mergeCell ref="C11:C13"/>
    <mergeCell ref="B113:B114"/>
    <mergeCell ref="B85:B86"/>
    <mergeCell ref="B87:B88"/>
    <mergeCell ref="B100:B102"/>
    <mergeCell ref="B188:B189"/>
    <mergeCell ref="B194:B196"/>
    <mergeCell ref="B204:B205"/>
    <mergeCell ref="B206:B207"/>
    <mergeCell ref="B136:B137"/>
    <mergeCell ref="B143:B144"/>
    <mergeCell ref="B146:B147"/>
    <mergeCell ref="B168:B169"/>
    <mergeCell ref="B170:B171"/>
    <mergeCell ref="B175:B176"/>
    <mergeCell ref="B178:B180"/>
    <mergeCell ref="B184:B186"/>
    <mergeCell ref="B150:B151"/>
  </mergeCells>
  <phoneticPr fontId="3" type="noConversion"/>
  <pageMargins left="1.1811023622047245" right="0.70866141732283472" top="1.4898818897637796" bottom="1.1811023622047245" header="0.39370078740157483" footer="0"/>
  <pageSetup paperSize="9" scale="85" firstPageNumber="257" orientation="portrait" useFirstPageNumber="1" r:id="rId1"/>
  <headerFooter alignWithMargins="0">
    <oddHeader>&amp;L                              &amp;G&amp;R&amp;P</oddHeader>
  </headerFooter>
  <ignoredErrors>
    <ignoredError sqref="C17" formulaRange="1"/>
  </ignoredErrors>
  <legacyDrawingHF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/>
  <dimension ref="A1:M104"/>
  <sheetViews>
    <sheetView showGridLines="0" workbookViewId="0">
      <selection activeCell="B23" sqref="B23"/>
    </sheetView>
  </sheetViews>
  <sheetFormatPr baseColWidth="10" defaultColWidth="12.5703125" defaultRowHeight="12.75" x14ac:dyDescent="0.2"/>
  <cols>
    <col min="1" max="1" width="22.42578125" style="112" customWidth="1"/>
    <col min="2" max="4" width="11.42578125" style="248" customWidth="1"/>
    <col min="5" max="5" width="12.5703125" style="248" customWidth="1"/>
    <col min="6" max="7" width="11.85546875" style="248" customWidth="1"/>
    <col min="8" max="8" width="10.85546875" style="248" bestFit="1" customWidth="1"/>
    <col min="9" max="9" width="10.7109375" style="112" customWidth="1"/>
    <col min="10" max="10" width="11.85546875" style="55" customWidth="1"/>
    <col min="11" max="11" width="11.42578125" style="55"/>
    <col min="12" max="12" width="12.7109375" style="55" bestFit="1" customWidth="1"/>
    <col min="13" max="16384" width="12.5703125" style="55"/>
  </cols>
  <sheetData>
    <row r="1" spans="1:13" ht="18" x14ac:dyDescent="0.2">
      <c r="A1" s="26" t="s">
        <v>521</v>
      </c>
      <c r="B1" s="247"/>
      <c r="C1" s="57"/>
      <c r="D1" s="57"/>
      <c r="E1" s="57"/>
      <c r="F1" s="57"/>
      <c r="G1" s="57"/>
      <c r="H1" s="59"/>
      <c r="K1" s="724"/>
    </row>
    <row r="2" spans="1:13" x14ac:dyDescent="0.2">
      <c r="A2" s="171"/>
      <c r="B2" s="247"/>
      <c r="C2" s="57"/>
      <c r="D2" s="57"/>
      <c r="E2" s="57"/>
      <c r="F2" s="57"/>
      <c r="G2" s="57"/>
      <c r="H2" s="59"/>
      <c r="J2" s="22"/>
    </row>
    <row r="3" spans="1:13" x14ac:dyDescent="0.2">
      <c r="A3" s="58"/>
      <c r="B3" s="247"/>
      <c r="C3" s="57"/>
      <c r="D3" s="57"/>
      <c r="E3" s="57"/>
      <c r="F3" s="57"/>
      <c r="G3" s="57"/>
      <c r="H3" s="59"/>
      <c r="J3" s="22"/>
    </row>
    <row r="4" spans="1:13" x14ac:dyDescent="0.2">
      <c r="A4" s="111"/>
      <c r="J4" s="22"/>
    </row>
    <row r="5" spans="1:13" x14ac:dyDescent="0.2">
      <c r="A5" s="993" t="s">
        <v>484</v>
      </c>
      <c r="B5" s="993"/>
      <c r="C5" s="993"/>
      <c r="D5" s="993"/>
      <c r="E5" s="993"/>
      <c r="F5" s="993"/>
      <c r="G5" s="993"/>
      <c r="H5" s="993"/>
      <c r="I5" s="993"/>
      <c r="J5" s="993"/>
      <c r="K5" s="993"/>
    </row>
    <row r="6" spans="1:13" ht="12.75" customHeight="1" x14ac:dyDescent="0.2">
      <c r="A6" s="993" t="s">
        <v>485</v>
      </c>
      <c r="B6" s="993"/>
      <c r="C6" s="993"/>
      <c r="D6" s="993"/>
      <c r="E6" s="993"/>
      <c r="F6" s="993"/>
      <c r="G6" s="993"/>
      <c r="H6" s="993"/>
      <c r="I6" s="993"/>
      <c r="J6" s="993"/>
      <c r="K6" s="993"/>
    </row>
    <row r="7" spans="1:13" x14ac:dyDescent="0.2">
      <c r="A7" s="993" t="s">
        <v>761</v>
      </c>
      <c r="B7" s="993"/>
      <c r="C7" s="993"/>
      <c r="D7" s="993"/>
      <c r="E7" s="993"/>
      <c r="F7" s="993"/>
      <c r="G7" s="993"/>
      <c r="H7" s="993"/>
      <c r="I7" s="993"/>
      <c r="J7" s="993"/>
      <c r="K7" s="993"/>
    </row>
    <row r="8" spans="1:13" x14ac:dyDescent="0.2">
      <c r="A8" s="993" t="s">
        <v>504</v>
      </c>
      <c r="B8" s="993"/>
      <c r="C8" s="993"/>
      <c r="D8" s="993"/>
      <c r="E8" s="993"/>
      <c r="F8" s="993"/>
      <c r="G8" s="993"/>
      <c r="H8" s="993"/>
      <c r="I8" s="993"/>
      <c r="J8" s="993"/>
      <c r="K8" s="993"/>
    </row>
    <row r="9" spans="1:13" ht="13.5" thickBot="1" x14ac:dyDescent="0.25">
      <c r="A9" s="245"/>
      <c r="B9" s="249"/>
      <c r="C9" s="249"/>
      <c r="D9" s="249"/>
      <c r="E9" s="249"/>
      <c r="F9" s="249"/>
      <c r="G9" s="249"/>
      <c r="H9" s="249"/>
    </row>
    <row r="10" spans="1:13" ht="12.75" customHeight="1" x14ac:dyDescent="0.2">
      <c r="A10" s="996" t="s">
        <v>260</v>
      </c>
      <c r="B10" s="858" t="s">
        <v>483</v>
      </c>
      <c r="C10" s="858" t="s">
        <v>590</v>
      </c>
      <c r="D10" s="862" t="s">
        <v>680</v>
      </c>
      <c r="E10" s="862" t="s">
        <v>735</v>
      </c>
      <c r="F10" s="862" t="s">
        <v>637</v>
      </c>
      <c r="G10" s="858" t="s">
        <v>1053</v>
      </c>
      <c r="H10" s="858" t="s">
        <v>638</v>
      </c>
      <c r="I10" s="858" t="s">
        <v>1054</v>
      </c>
      <c r="J10" s="862" t="s">
        <v>1055</v>
      </c>
      <c r="K10" s="862" t="s">
        <v>1056</v>
      </c>
    </row>
    <row r="11" spans="1:13" ht="12.75" customHeight="1" x14ac:dyDescent="0.2">
      <c r="A11" s="997"/>
      <c r="B11" s="838"/>
      <c r="C11" s="838"/>
      <c r="D11" s="832"/>
      <c r="E11" s="832"/>
      <c r="F11" s="832"/>
      <c r="G11" s="838"/>
      <c r="H11" s="838"/>
      <c r="I11" s="838"/>
      <c r="J11" s="832"/>
      <c r="K11" s="832"/>
    </row>
    <row r="12" spans="1:13" ht="12.75" customHeight="1" x14ac:dyDescent="0.2">
      <c r="A12" s="997"/>
      <c r="B12" s="838"/>
      <c r="C12" s="838"/>
      <c r="D12" s="832"/>
      <c r="E12" s="832"/>
      <c r="F12" s="832"/>
      <c r="G12" s="838"/>
      <c r="H12" s="838"/>
      <c r="I12" s="838"/>
      <c r="J12" s="832"/>
      <c r="K12" s="832"/>
      <c r="M12" s="87"/>
    </row>
    <row r="13" spans="1:13" ht="13.5" customHeight="1" thickBot="1" x14ac:dyDescent="0.25">
      <c r="A13" s="998"/>
      <c r="B13" s="953"/>
      <c r="C13" s="953"/>
      <c r="D13" s="995"/>
      <c r="E13" s="995"/>
      <c r="F13" s="995"/>
      <c r="G13" s="953"/>
      <c r="H13" s="953"/>
      <c r="I13" s="953"/>
      <c r="J13" s="995"/>
      <c r="K13" s="995"/>
      <c r="M13" s="87"/>
    </row>
    <row r="14" spans="1:13" x14ac:dyDescent="0.2">
      <c r="A14" s="292"/>
      <c r="B14" s="454"/>
      <c r="C14" s="463"/>
      <c r="D14" s="463"/>
      <c r="E14" s="463"/>
      <c r="F14" s="463"/>
      <c r="G14" s="463"/>
      <c r="H14" s="463"/>
      <c r="I14" s="454"/>
      <c r="J14" s="455"/>
      <c r="K14" s="296"/>
      <c r="M14" s="87"/>
    </row>
    <row r="15" spans="1:13" x14ac:dyDescent="0.2">
      <c r="A15" s="464" t="s">
        <v>508</v>
      </c>
      <c r="B15" s="456">
        <f>SUM(B18:B103)</f>
        <v>1817080937</v>
      </c>
      <c r="C15" s="456">
        <f>SUM(C18:C103)</f>
        <v>1773922474</v>
      </c>
      <c r="D15" s="733">
        <v>1972300</v>
      </c>
      <c r="E15" s="456">
        <v>22321758</v>
      </c>
      <c r="F15" s="456">
        <f>SUM(F18:F103)</f>
        <v>528440220</v>
      </c>
      <c r="G15" s="456">
        <f>SUM(G18:G103)</f>
        <v>2541550290</v>
      </c>
      <c r="H15" s="456">
        <f>SUM(H18:H103)</f>
        <v>1005621330</v>
      </c>
      <c r="I15" s="456">
        <f>SUM(I18:I103)</f>
        <v>23326960</v>
      </c>
      <c r="J15" s="456">
        <f>SUM(J18:J103)</f>
        <v>62375102</v>
      </c>
      <c r="K15" s="426">
        <v>432840937</v>
      </c>
      <c r="L15" s="573"/>
      <c r="M15" s="87"/>
    </row>
    <row r="16" spans="1:13" ht="15" customHeight="1" x14ac:dyDescent="0.2">
      <c r="A16" s="294"/>
      <c r="B16" s="457"/>
      <c r="C16" s="465"/>
      <c r="D16" s="734"/>
      <c r="E16" s="465"/>
      <c r="F16" s="465"/>
      <c r="G16" s="734"/>
      <c r="H16" s="465"/>
      <c r="I16" s="457"/>
      <c r="J16" s="458"/>
      <c r="K16" s="432"/>
      <c r="L16" s="573"/>
      <c r="M16" s="87"/>
    </row>
    <row r="17" spans="1:13" ht="15" customHeight="1" x14ac:dyDescent="0.2">
      <c r="A17" s="735"/>
      <c r="B17" s="665"/>
      <c r="C17" s="736"/>
      <c r="D17" s="736"/>
      <c r="E17" s="737"/>
      <c r="F17" s="737"/>
      <c r="G17" s="737"/>
      <c r="H17" s="736"/>
      <c r="I17" s="712"/>
      <c r="J17" s="714"/>
      <c r="K17" s="715"/>
      <c r="L17" s="573"/>
      <c r="M17" s="87"/>
    </row>
    <row r="18" spans="1:13" ht="15.75" customHeight="1" x14ac:dyDescent="0.2">
      <c r="A18" s="743" t="s">
        <v>762</v>
      </c>
      <c r="B18" s="665"/>
      <c r="C18" s="736"/>
      <c r="D18" s="736">
        <v>165</v>
      </c>
      <c r="E18" s="737">
        <v>101665</v>
      </c>
      <c r="F18" s="737"/>
      <c r="G18" s="737"/>
      <c r="H18" s="736">
        <v>1002677689</v>
      </c>
      <c r="I18" s="712">
        <v>7500</v>
      </c>
      <c r="J18" s="714">
        <v>8916739</v>
      </c>
      <c r="K18" s="715"/>
      <c r="L18" s="573"/>
      <c r="M18" s="87"/>
    </row>
    <row r="19" spans="1:13" ht="15.75" customHeight="1" x14ac:dyDescent="0.2">
      <c r="A19" s="743" t="s">
        <v>763</v>
      </c>
      <c r="B19" s="665">
        <v>1701307362</v>
      </c>
      <c r="C19" s="665">
        <v>1727158116</v>
      </c>
      <c r="D19" s="665">
        <v>218667</v>
      </c>
      <c r="E19" s="736">
        <v>575930</v>
      </c>
      <c r="F19" s="665">
        <v>528440062</v>
      </c>
      <c r="G19" s="665"/>
      <c r="H19" s="736"/>
      <c r="I19" s="712">
        <v>188463</v>
      </c>
      <c r="J19" s="714">
        <v>11048767</v>
      </c>
      <c r="K19" s="715">
        <v>432840937</v>
      </c>
      <c r="L19" s="573"/>
      <c r="M19" s="87"/>
    </row>
    <row r="20" spans="1:13" ht="15.75" customHeight="1" x14ac:dyDescent="0.2">
      <c r="A20" s="743" t="s">
        <v>764</v>
      </c>
      <c r="B20" s="665"/>
      <c r="C20" s="665"/>
      <c r="D20" s="665">
        <v>107</v>
      </c>
      <c r="E20" s="736">
        <v>8687703</v>
      </c>
      <c r="F20" s="665"/>
      <c r="G20" s="665"/>
      <c r="H20" s="736"/>
      <c r="I20" s="712">
        <v>2930403</v>
      </c>
      <c r="J20" s="714">
        <v>8917968</v>
      </c>
      <c r="K20" s="715"/>
      <c r="L20" s="573"/>
      <c r="M20" s="87"/>
    </row>
    <row r="21" spans="1:13" ht="15.75" customHeight="1" x14ac:dyDescent="0.2">
      <c r="A21" s="743" t="s">
        <v>540</v>
      </c>
      <c r="B21" s="665"/>
      <c r="C21" s="665"/>
      <c r="D21" s="665">
        <v>17</v>
      </c>
      <c r="E21" s="736">
        <v>261035</v>
      </c>
      <c r="F21" s="665"/>
      <c r="G21" s="665"/>
      <c r="H21" s="736"/>
      <c r="I21" s="712">
        <v>1588</v>
      </c>
      <c r="J21" s="714"/>
      <c r="K21" s="715"/>
      <c r="L21" s="573"/>
      <c r="M21" s="87"/>
    </row>
    <row r="22" spans="1:13" ht="15.75" customHeight="1" x14ac:dyDescent="0.2">
      <c r="A22" s="743" t="s">
        <v>541</v>
      </c>
      <c r="B22" s="665"/>
      <c r="C22" s="665"/>
      <c r="D22" s="665"/>
      <c r="E22" s="665">
        <v>2673163</v>
      </c>
      <c r="F22" s="665"/>
      <c r="G22" s="665"/>
      <c r="H22" s="665"/>
      <c r="I22" s="712"/>
      <c r="J22" s="714"/>
      <c r="K22" s="715"/>
      <c r="L22" s="573"/>
    </row>
    <row r="23" spans="1:13" ht="15.75" customHeight="1" x14ac:dyDescent="0.2">
      <c r="A23" s="743" t="s">
        <v>542</v>
      </c>
      <c r="B23" s="665"/>
      <c r="C23" s="665"/>
      <c r="D23" s="665">
        <v>2196</v>
      </c>
      <c r="E23" s="665">
        <v>204773</v>
      </c>
      <c r="F23" s="665"/>
      <c r="G23" s="665"/>
      <c r="H23" s="665"/>
      <c r="I23" s="712"/>
      <c r="J23" s="714"/>
      <c r="K23" s="715"/>
      <c r="L23" s="573"/>
    </row>
    <row r="24" spans="1:13" ht="15.75" customHeight="1" x14ac:dyDescent="0.2">
      <c r="A24" s="743" t="s">
        <v>543</v>
      </c>
      <c r="B24" s="665"/>
      <c r="C24" s="665"/>
      <c r="D24" s="665"/>
      <c r="E24" s="665">
        <v>3056</v>
      </c>
      <c r="F24" s="665"/>
      <c r="G24" s="665"/>
      <c r="H24" s="665">
        <v>2943641</v>
      </c>
      <c r="I24" s="712">
        <v>2950</v>
      </c>
      <c r="J24" s="714">
        <v>1500</v>
      </c>
      <c r="K24" s="715"/>
      <c r="L24" s="573"/>
    </row>
    <row r="25" spans="1:13" ht="15.75" customHeight="1" x14ac:dyDescent="0.2">
      <c r="A25" s="743" t="s">
        <v>640</v>
      </c>
      <c r="B25" s="665"/>
      <c r="C25" s="737"/>
      <c r="D25" s="737"/>
      <c r="E25" s="665">
        <v>4</v>
      </c>
      <c r="F25" s="665"/>
      <c r="G25" s="665"/>
      <c r="H25" s="665"/>
      <c r="I25" s="712">
        <v>23672</v>
      </c>
      <c r="J25" s="714"/>
      <c r="K25" s="715"/>
    </row>
    <row r="26" spans="1:13" ht="15.75" customHeight="1" x14ac:dyDescent="0.2">
      <c r="A26" s="743" t="s">
        <v>641</v>
      </c>
      <c r="B26" s="665"/>
      <c r="C26" s="737"/>
      <c r="D26" s="737">
        <v>1078</v>
      </c>
      <c r="E26" s="665">
        <v>154345</v>
      </c>
      <c r="F26" s="665"/>
      <c r="G26" s="665"/>
      <c r="H26" s="665"/>
      <c r="I26" s="712"/>
      <c r="J26" s="714"/>
      <c r="K26" s="715"/>
    </row>
    <row r="27" spans="1:13" ht="15.75" customHeight="1" x14ac:dyDescent="0.2">
      <c r="A27" s="743" t="s">
        <v>769</v>
      </c>
      <c r="B27" s="665"/>
      <c r="C27" s="665"/>
      <c r="D27" s="665"/>
      <c r="E27" s="665"/>
      <c r="F27" s="665"/>
      <c r="G27" s="665"/>
      <c r="H27" s="665"/>
      <c r="I27" s="712"/>
      <c r="J27" s="714">
        <v>1111</v>
      </c>
      <c r="K27" s="715"/>
    </row>
    <row r="28" spans="1:13" ht="15.75" customHeight="1" x14ac:dyDescent="0.2">
      <c r="A28" s="743" t="s">
        <v>770</v>
      </c>
      <c r="B28" s="665"/>
      <c r="C28" s="665"/>
      <c r="D28" s="665"/>
      <c r="E28" s="665">
        <v>85834</v>
      </c>
      <c r="F28" s="665"/>
      <c r="G28" s="665"/>
      <c r="H28" s="665"/>
      <c r="I28" s="712"/>
      <c r="J28" s="714"/>
      <c r="K28" s="715"/>
    </row>
    <row r="29" spans="1:13" ht="15.75" customHeight="1" x14ac:dyDescent="0.2">
      <c r="A29" s="743" t="s">
        <v>773</v>
      </c>
      <c r="B29" s="665"/>
      <c r="C29" s="665"/>
      <c r="D29" s="665"/>
      <c r="E29" s="665">
        <v>4</v>
      </c>
      <c r="F29" s="665"/>
      <c r="G29" s="665"/>
      <c r="H29" s="665"/>
      <c r="I29" s="712"/>
      <c r="J29" s="714"/>
      <c r="K29" s="715"/>
    </row>
    <row r="30" spans="1:13" ht="15.75" customHeight="1" x14ac:dyDescent="0.2">
      <c r="A30" s="743" t="s">
        <v>779</v>
      </c>
      <c r="B30" s="665"/>
      <c r="C30" s="665"/>
      <c r="D30" s="665"/>
      <c r="E30" s="665"/>
      <c r="F30" s="665"/>
      <c r="G30" s="665"/>
      <c r="H30" s="736"/>
      <c r="I30" s="712"/>
      <c r="J30" s="714">
        <v>1126</v>
      </c>
      <c r="K30" s="715"/>
    </row>
    <row r="31" spans="1:13" ht="15.75" customHeight="1" x14ac:dyDescent="0.2">
      <c r="A31" s="743" t="s">
        <v>1057</v>
      </c>
      <c r="B31" s="665"/>
      <c r="C31" s="665"/>
      <c r="D31" s="665">
        <v>1</v>
      </c>
      <c r="E31" s="665"/>
      <c r="F31" s="665"/>
      <c r="G31" s="665"/>
      <c r="H31" s="736"/>
      <c r="I31" s="712"/>
      <c r="J31" s="714"/>
      <c r="K31" s="715"/>
    </row>
    <row r="32" spans="1:13" ht="15.75" customHeight="1" x14ac:dyDescent="0.2">
      <c r="A32" s="743" t="s">
        <v>995</v>
      </c>
      <c r="B32" s="665"/>
      <c r="C32" s="665"/>
      <c r="D32" s="665"/>
      <c r="E32" s="665">
        <v>14763</v>
      </c>
      <c r="F32" s="665"/>
      <c r="G32" s="665"/>
      <c r="H32" s="736"/>
      <c r="I32" s="712"/>
      <c r="J32" s="714"/>
      <c r="K32" s="715"/>
    </row>
    <row r="33" spans="1:11" ht="15.75" customHeight="1" x14ac:dyDescent="0.2">
      <c r="A33" s="743" t="s">
        <v>794</v>
      </c>
      <c r="B33" s="665"/>
      <c r="C33" s="665"/>
      <c r="D33" s="665">
        <v>77</v>
      </c>
      <c r="E33" s="665">
        <v>4380053</v>
      </c>
      <c r="F33" s="665"/>
      <c r="G33" s="665">
        <v>2541550290</v>
      </c>
      <c r="H33" s="736"/>
      <c r="I33" s="712"/>
      <c r="J33" s="714">
        <v>154734</v>
      </c>
      <c r="K33" s="715"/>
    </row>
    <row r="34" spans="1:11" ht="15.75" customHeight="1" x14ac:dyDescent="0.2">
      <c r="A34" s="743" t="s">
        <v>795</v>
      </c>
      <c r="B34" s="665"/>
      <c r="C34" s="665"/>
      <c r="D34" s="665"/>
      <c r="E34" s="665">
        <v>20166</v>
      </c>
      <c r="F34" s="665"/>
      <c r="G34" s="665"/>
      <c r="H34" s="736"/>
      <c r="I34" s="712"/>
      <c r="J34" s="714"/>
      <c r="K34" s="715"/>
    </row>
    <row r="35" spans="1:11" ht="15.75" customHeight="1" x14ac:dyDescent="0.2">
      <c r="A35" s="743" t="s">
        <v>798</v>
      </c>
      <c r="B35" s="665"/>
      <c r="C35" s="665">
        <v>84000</v>
      </c>
      <c r="D35" s="665"/>
      <c r="E35" s="665">
        <v>20</v>
      </c>
      <c r="F35" s="665"/>
      <c r="G35" s="665"/>
      <c r="H35" s="736"/>
      <c r="I35" s="712"/>
      <c r="J35" s="714"/>
      <c r="K35" s="715"/>
    </row>
    <row r="36" spans="1:11" ht="15.75" customHeight="1" x14ac:dyDescent="0.2">
      <c r="A36" s="743" t="s">
        <v>799</v>
      </c>
      <c r="B36" s="665">
        <v>26</v>
      </c>
      <c r="C36" s="665"/>
      <c r="D36" s="665">
        <v>3</v>
      </c>
      <c r="E36" s="665">
        <v>212173</v>
      </c>
      <c r="F36" s="665"/>
      <c r="G36" s="665"/>
      <c r="H36" s="665"/>
      <c r="I36" s="712"/>
      <c r="J36" s="714">
        <v>244166</v>
      </c>
      <c r="K36" s="715"/>
    </row>
    <row r="37" spans="1:11" ht="15.75" customHeight="1" x14ac:dyDescent="0.2">
      <c r="A37" s="743" t="s">
        <v>800</v>
      </c>
      <c r="B37" s="665"/>
      <c r="C37" s="665"/>
      <c r="D37" s="665"/>
      <c r="E37" s="665">
        <v>172889</v>
      </c>
      <c r="F37" s="665"/>
      <c r="G37" s="665"/>
      <c r="H37" s="665"/>
      <c r="I37" s="712">
        <v>8677579</v>
      </c>
      <c r="J37" s="714"/>
      <c r="K37" s="715"/>
    </row>
    <row r="38" spans="1:11" ht="15.75" customHeight="1" x14ac:dyDescent="0.2">
      <c r="A38" s="743" t="s">
        <v>802</v>
      </c>
      <c r="B38" s="665"/>
      <c r="C38" s="665"/>
      <c r="D38" s="665"/>
      <c r="E38" s="665">
        <v>123250</v>
      </c>
      <c r="F38" s="665"/>
      <c r="G38" s="665"/>
      <c r="H38" s="665"/>
      <c r="I38" s="712"/>
      <c r="J38" s="714"/>
      <c r="K38" s="715"/>
    </row>
    <row r="39" spans="1:11" ht="15.75" customHeight="1" x14ac:dyDescent="0.2">
      <c r="A39" s="743" t="s">
        <v>804</v>
      </c>
      <c r="B39" s="665"/>
      <c r="C39" s="665"/>
      <c r="D39" s="665"/>
      <c r="E39" s="665">
        <v>14</v>
      </c>
      <c r="F39" s="665"/>
      <c r="G39" s="665"/>
      <c r="H39" s="665"/>
      <c r="I39" s="712"/>
      <c r="J39" s="714"/>
      <c r="K39" s="715"/>
    </row>
    <row r="40" spans="1:11" ht="15.75" customHeight="1" x14ac:dyDescent="0.2">
      <c r="A40" s="743" t="s">
        <v>805</v>
      </c>
      <c r="B40" s="665"/>
      <c r="C40" s="665"/>
      <c r="D40" s="665"/>
      <c r="E40" s="665">
        <v>18991</v>
      </c>
      <c r="F40" s="665"/>
      <c r="G40" s="665"/>
      <c r="H40" s="665"/>
      <c r="I40" s="712"/>
      <c r="J40" s="714"/>
      <c r="K40" s="715"/>
    </row>
    <row r="41" spans="1:11" ht="15.75" customHeight="1" x14ac:dyDescent="0.2">
      <c r="A41" s="743" t="s">
        <v>806</v>
      </c>
      <c r="B41" s="665"/>
      <c r="C41" s="665"/>
      <c r="D41" s="665">
        <v>4</v>
      </c>
      <c r="E41" s="665">
        <v>12262</v>
      </c>
      <c r="F41" s="665"/>
      <c r="G41" s="665"/>
      <c r="H41" s="665"/>
      <c r="I41" s="712"/>
      <c r="J41" s="714"/>
      <c r="K41" s="715"/>
    </row>
    <row r="42" spans="1:11" ht="15.75" customHeight="1" x14ac:dyDescent="0.2">
      <c r="A42" s="743" t="s">
        <v>807</v>
      </c>
      <c r="B42" s="665"/>
      <c r="C42" s="665"/>
      <c r="D42" s="665"/>
      <c r="E42" s="665">
        <v>19209</v>
      </c>
      <c r="F42" s="665"/>
      <c r="G42" s="665"/>
      <c r="H42" s="665"/>
      <c r="I42" s="712"/>
      <c r="J42" s="714"/>
      <c r="K42" s="715"/>
    </row>
    <row r="43" spans="1:11" ht="15.75" customHeight="1" x14ac:dyDescent="0.2">
      <c r="A43" s="743" t="s">
        <v>809</v>
      </c>
      <c r="B43" s="665">
        <v>411</v>
      </c>
      <c r="C43" s="665">
        <v>1951</v>
      </c>
      <c r="D43" s="665">
        <v>5</v>
      </c>
      <c r="E43" s="665">
        <v>351352</v>
      </c>
      <c r="F43" s="665"/>
      <c r="G43" s="665"/>
      <c r="H43" s="665"/>
      <c r="I43" s="712"/>
      <c r="J43" s="714">
        <v>2514410</v>
      </c>
      <c r="K43" s="715"/>
    </row>
    <row r="44" spans="1:11" ht="15.75" customHeight="1" x14ac:dyDescent="0.2">
      <c r="A44" s="743" t="s">
        <v>810</v>
      </c>
      <c r="B44" s="665"/>
      <c r="C44" s="665"/>
      <c r="D44" s="665"/>
      <c r="E44" s="665">
        <v>11743</v>
      </c>
      <c r="F44" s="665"/>
      <c r="G44" s="665"/>
      <c r="H44" s="665"/>
      <c r="I44" s="712"/>
      <c r="J44" s="714">
        <v>3934</v>
      </c>
      <c r="K44" s="715"/>
    </row>
    <row r="45" spans="1:11" ht="15.75" customHeight="1" x14ac:dyDescent="0.2">
      <c r="A45" s="743" t="s">
        <v>811</v>
      </c>
      <c r="B45" s="665">
        <v>24995316</v>
      </c>
      <c r="C45" s="665">
        <v>28000</v>
      </c>
      <c r="D45" s="665">
        <v>3</v>
      </c>
      <c r="E45" s="665">
        <v>9593</v>
      </c>
      <c r="F45" s="665"/>
      <c r="G45" s="665"/>
      <c r="H45" s="665"/>
      <c r="I45" s="712"/>
      <c r="J45" s="714">
        <v>86984</v>
      </c>
      <c r="K45" s="715"/>
    </row>
    <row r="46" spans="1:11" ht="15.75" customHeight="1" x14ac:dyDescent="0.2">
      <c r="A46" s="743" t="s">
        <v>813</v>
      </c>
      <c r="B46" s="665"/>
      <c r="C46" s="665"/>
      <c r="D46" s="665"/>
      <c r="E46" s="665">
        <v>4588</v>
      </c>
      <c r="F46" s="665"/>
      <c r="G46" s="665"/>
      <c r="H46" s="665"/>
      <c r="I46" s="712"/>
      <c r="J46" s="714"/>
      <c r="K46" s="715"/>
    </row>
    <row r="47" spans="1:11" ht="15.75" customHeight="1" x14ac:dyDescent="0.2">
      <c r="A47" s="743" t="s">
        <v>814</v>
      </c>
      <c r="B47" s="665"/>
      <c r="C47" s="665"/>
      <c r="D47" s="665">
        <v>6</v>
      </c>
      <c r="E47" s="665">
        <v>663027</v>
      </c>
      <c r="F47" s="665"/>
      <c r="G47" s="665"/>
      <c r="H47" s="665"/>
      <c r="I47" s="712"/>
      <c r="J47" s="714">
        <v>1250</v>
      </c>
      <c r="K47" s="715"/>
    </row>
    <row r="48" spans="1:11" ht="15.75" customHeight="1" x14ac:dyDescent="0.2">
      <c r="A48" s="743" t="s">
        <v>815</v>
      </c>
      <c r="B48" s="665">
        <v>275</v>
      </c>
      <c r="C48" s="665"/>
      <c r="D48" s="665">
        <v>5</v>
      </c>
      <c r="E48" s="665">
        <v>199220</v>
      </c>
      <c r="F48" s="665"/>
      <c r="G48" s="665"/>
      <c r="H48" s="665"/>
      <c r="I48" s="712"/>
      <c r="J48" s="714">
        <v>127089</v>
      </c>
      <c r="K48" s="715"/>
    </row>
    <row r="49" spans="1:11" ht="15.75" customHeight="1" x14ac:dyDescent="0.2">
      <c r="A49" s="743" t="s">
        <v>817</v>
      </c>
      <c r="B49" s="665"/>
      <c r="C49" s="665"/>
      <c r="D49" s="665"/>
      <c r="E49" s="665">
        <v>33783</v>
      </c>
      <c r="F49" s="665"/>
      <c r="G49" s="665"/>
      <c r="H49" s="665"/>
      <c r="I49" s="712"/>
      <c r="J49" s="714"/>
      <c r="K49" s="715"/>
    </row>
    <row r="50" spans="1:11" ht="15.75" customHeight="1" x14ac:dyDescent="0.2">
      <c r="A50" s="743" t="s">
        <v>819</v>
      </c>
      <c r="B50" s="665"/>
      <c r="C50" s="665"/>
      <c r="D50" s="665">
        <v>1</v>
      </c>
      <c r="E50" s="665">
        <v>136336</v>
      </c>
      <c r="F50" s="665"/>
      <c r="G50" s="665"/>
      <c r="H50" s="665"/>
      <c r="I50" s="712"/>
      <c r="J50" s="714">
        <v>2428</v>
      </c>
      <c r="K50" s="715"/>
    </row>
    <row r="51" spans="1:11" ht="15.75" customHeight="1" x14ac:dyDescent="0.2">
      <c r="A51" s="743" t="s">
        <v>820</v>
      </c>
      <c r="B51" s="665"/>
      <c r="C51" s="665"/>
      <c r="D51" s="665"/>
      <c r="E51" s="665">
        <v>80</v>
      </c>
      <c r="F51" s="665"/>
      <c r="G51" s="665"/>
      <c r="H51" s="665"/>
      <c r="I51" s="712"/>
      <c r="J51" s="714"/>
      <c r="K51" s="715"/>
    </row>
    <row r="52" spans="1:11" ht="15.75" customHeight="1" x14ac:dyDescent="0.2">
      <c r="A52" s="743" t="s">
        <v>822</v>
      </c>
      <c r="B52" s="665"/>
      <c r="C52" s="665"/>
      <c r="D52" s="665"/>
      <c r="E52" s="665">
        <v>2324</v>
      </c>
      <c r="F52" s="665"/>
      <c r="G52" s="665"/>
      <c r="H52" s="665"/>
      <c r="I52" s="712"/>
      <c r="J52" s="714"/>
      <c r="K52" s="715"/>
    </row>
    <row r="53" spans="1:11" ht="15.75" customHeight="1" x14ac:dyDescent="0.2">
      <c r="A53" s="743" t="s">
        <v>823</v>
      </c>
      <c r="B53" s="665"/>
      <c r="C53" s="665"/>
      <c r="D53" s="665">
        <v>14</v>
      </c>
      <c r="E53" s="665">
        <v>1341</v>
      </c>
      <c r="F53" s="665"/>
      <c r="G53" s="665"/>
      <c r="H53" s="665"/>
      <c r="I53" s="712"/>
      <c r="J53" s="714"/>
      <c r="K53" s="715"/>
    </row>
    <row r="54" spans="1:11" ht="15.75" customHeight="1" x14ac:dyDescent="0.2">
      <c r="A54" s="743" t="s">
        <v>824</v>
      </c>
      <c r="B54" s="665"/>
      <c r="C54" s="665"/>
      <c r="D54" s="665"/>
      <c r="E54" s="665">
        <v>7497</v>
      </c>
      <c r="F54" s="665"/>
      <c r="G54" s="665"/>
      <c r="H54" s="665"/>
      <c r="I54" s="712"/>
      <c r="J54" s="714"/>
      <c r="K54" s="715"/>
    </row>
    <row r="55" spans="1:11" ht="15.75" customHeight="1" x14ac:dyDescent="0.2">
      <c r="A55" s="743" t="s">
        <v>825</v>
      </c>
      <c r="B55" s="665">
        <v>45671749</v>
      </c>
      <c r="C55" s="665"/>
      <c r="D55" s="665">
        <v>5</v>
      </c>
      <c r="E55" s="665">
        <v>34886</v>
      </c>
      <c r="F55" s="665"/>
      <c r="G55" s="665"/>
      <c r="H55" s="665"/>
      <c r="I55" s="712"/>
      <c r="J55" s="714">
        <v>582076</v>
      </c>
      <c r="K55" s="715"/>
    </row>
    <row r="56" spans="1:11" ht="15.75" customHeight="1" x14ac:dyDescent="0.2">
      <c r="A56" s="743" t="s">
        <v>826</v>
      </c>
      <c r="B56" s="665"/>
      <c r="C56" s="665"/>
      <c r="D56" s="665"/>
      <c r="E56" s="665">
        <v>24106</v>
      </c>
      <c r="F56" s="665"/>
      <c r="G56" s="665"/>
      <c r="H56" s="665"/>
      <c r="I56" s="712">
        <v>3175</v>
      </c>
      <c r="J56" s="714">
        <v>84346</v>
      </c>
      <c r="K56" s="715"/>
    </row>
    <row r="57" spans="1:11" ht="15.75" customHeight="1" x14ac:dyDescent="0.2">
      <c r="A57" s="743" t="s">
        <v>827</v>
      </c>
      <c r="B57" s="665"/>
      <c r="C57" s="665"/>
      <c r="D57" s="665">
        <v>15</v>
      </c>
      <c r="E57" s="665">
        <v>64033</v>
      </c>
      <c r="F57" s="665"/>
      <c r="G57" s="665"/>
      <c r="H57" s="665"/>
      <c r="I57" s="712"/>
      <c r="J57" s="714">
        <v>2250</v>
      </c>
      <c r="K57" s="715"/>
    </row>
    <row r="58" spans="1:11" ht="15.75" customHeight="1" x14ac:dyDescent="0.2">
      <c r="A58" s="743" t="s">
        <v>829</v>
      </c>
      <c r="B58" s="665"/>
      <c r="C58" s="665"/>
      <c r="D58" s="665"/>
      <c r="E58" s="665">
        <v>203</v>
      </c>
      <c r="F58" s="665"/>
      <c r="G58" s="665"/>
      <c r="H58" s="665"/>
      <c r="I58" s="712"/>
      <c r="J58" s="714"/>
      <c r="K58" s="715"/>
    </row>
    <row r="59" spans="1:11" ht="15.75" customHeight="1" x14ac:dyDescent="0.2">
      <c r="A59" s="743" t="s">
        <v>830</v>
      </c>
      <c r="B59" s="665"/>
      <c r="C59" s="665"/>
      <c r="D59" s="665"/>
      <c r="E59" s="665">
        <v>382</v>
      </c>
      <c r="F59" s="665"/>
      <c r="G59" s="665"/>
      <c r="H59" s="665"/>
      <c r="I59" s="712"/>
      <c r="J59" s="714"/>
      <c r="K59" s="715"/>
    </row>
    <row r="60" spans="1:11" ht="15.75" customHeight="1" x14ac:dyDescent="0.2">
      <c r="A60" s="743" t="s">
        <v>831</v>
      </c>
      <c r="B60" s="665"/>
      <c r="C60" s="665"/>
      <c r="D60" s="665"/>
      <c r="E60" s="665">
        <v>36</v>
      </c>
      <c r="F60" s="665"/>
      <c r="G60" s="665"/>
      <c r="H60" s="665"/>
      <c r="I60" s="712"/>
      <c r="J60" s="714"/>
      <c r="K60" s="715"/>
    </row>
    <row r="61" spans="1:11" ht="15.75" customHeight="1" x14ac:dyDescent="0.2">
      <c r="A61" s="743" t="s">
        <v>832</v>
      </c>
      <c r="B61" s="665"/>
      <c r="C61" s="665"/>
      <c r="D61" s="665"/>
      <c r="E61" s="665">
        <v>329</v>
      </c>
      <c r="F61" s="665"/>
      <c r="G61" s="665"/>
      <c r="H61" s="665"/>
      <c r="I61" s="712"/>
      <c r="J61" s="714"/>
      <c r="K61" s="715"/>
    </row>
    <row r="62" spans="1:11" ht="15.75" customHeight="1" x14ac:dyDescent="0.2">
      <c r="A62" s="743" t="s">
        <v>833</v>
      </c>
      <c r="B62" s="665"/>
      <c r="C62" s="665"/>
      <c r="D62" s="665"/>
      <c r="E62" s="665">
        <v>321</v>
      </c>
      <c r="F62" s="712"/>
      <c r="G62" s="712"/>
      <c r="H62" s="665"/>
      <c r="I62" s="712"/>
      <c r="J62" s="714"/>
      <c r="K62" s="715"/>
    </row>
    <row r="63" spans="1:11" ht="15.75" customHeight="1" x14ac:dyDescent="0.2">
      <c r="A63" s="743" t="s">
        <v>834</v>
      </c>
      <c r="B63" s="665"/>
      <c r="C63" s="665"/>
      <c r="D63" s="665"/>
      <c r="E63" s="736">
        <v>2114</v>
      </c>
      <c r="F63" s="665"/>
      <c r="G63" s="665"/>
      <c r="H63" s="736"/>
      <c r="I63" s="712"/>
      <c r="J63" s="714">
        <v>98504</v>
      </c>
      <c r="K63" s="715"/>
    </row>
    <row r="64" spans="1:11" ht="15" customHeight="1" x14ac:dyDescent="0.2">
      <c r="A64" s="743" t="s">
        <v>835</v>
      </c>
      <c r="B64" s="712"/>
      <c r="C64" s="712"/>
      <c r="D64" s="712">
        <v>1</v>
      </c>
      <c r="E64" s="712">
        <v>2927</v>
      </c>
      <c r="F64" s="712"/>
      <c r="G64" s="712"/>
      <c r="H64" s="712"/>
      <c r="I64" s="712"/>
      <c r="J64" s="714"/>
      <c r="K64" s="715"/>
    </row>
    <row r="65" spans="1:11" ht="15.75" customHeight="1" x14ac:dyDescent="0.2">
      <c r="A65" s="743" t="s">
        <v>836</v>
      </c>
      <c r="B65" s="712"/>
      <c r="C65" s="712"/>
      <c r="D65" s="712"/>
      <c r="E65" s="712">
        <v>88</v>
      </c>
      <c r="F65" s="712"/>
      <c r="G65" s="712"/>
      <c r="H65" s="712"/>
      <c r="I65" s="712"/>
      <c r="J65" s="714"/>
      <c r="K65" s="715"/>
    </row>
    <row r="66" spans="1:11" ht="15.75" customHeight="1" x14ac:dyDescent="0.2">
      <c r="A66" s="743" t="s">
        <v>838</v>
      </c>
      <c r="B66" s="712"/>
      <c r="C66" s="712"/>
      <c r="D66" s="712"/>
      <c r="E66" s="712">
        <v>65</v>
      </c>
      <c r="F66" s="712"/>
      <c r="G66" s="712"/>
      <c r="H66" s="712"/>
      <c r="I66" s="712"/>
      <c r="J66" s="714"/>
      <c r="K66" s="715"/>
    </row>
    <row r="67" spans="1:11" ht="15.75" customHeight="1" x14ac:dyDescent="0.2">
      <c r="A67" s="743" t="s">
        <v>839</v>
      </c>
      <c r="B67" s="712"/>
      <c r="C67" s="712"/>
      <c r="D67" s="712"/>
      <c r="E67" s="712">
        <v>13477</v>
      </c>
      <c r="F67" s="712"/>
      <c r="G67" s="712"/>
      <c r="H67" s="712"/>
      <c r="I67" s="712"/>
      <c r="J67" s="714"/>
      <c r="K67" s="715"/>
    </row>
    <row r="68" spans="1:11" ht="15.75" customHeight="1" x14ac:dyDescent="0.2">
      <c r="A68" s="743" t="s">
        <v>843</v>
      </c>
      <c r="B68" s="712"/>
      <c r="C68" s="712"/>
      <c r="D68" s="712">
        <v>1</v>
      </c>
      <c r="E68" s="712"/>
      <c r="F68" s="712"/>
      <c r="G68" s="712"/>
      <c r="H68" s="712"/>
      <c r="I68" s="712"/>
      <c r="J68" s="714"/>
      <c r="K68" s="715"/>
    </row>
    <row r="69" spans="1:11" ht="15.75" customHeight="1" x14ac:dyDescent="0.2">
      <c r="A69" s="743" t="s">
        <v>844</v>
      </c>
      <c r="B69" s="712"/>
      <c r="C69" s="712"/>
      <c r="D69" s="712"/>
      <c r="E69" s="712">
        <v>1</v>
      </c>
      <c r="F69" s="712"/>
      <c r="G69" s="712"/>
      <c r="H69" s="712"/>
      <c r="I69" s="712"/>
      <c r="J69" s="714"/>
      <c r="K69" s="715"/>
    </row>
    <row r="70" spans="1:11" ht="15.75" customHeight="1" x14ac:dyDescent="0.2">
      <c r="A70" s="743" t="s">
        <v>846</v>
      </c>
      <c r="B70" s="712"/>
      <c r="C70" s="712"/>
      <c r="D70" s="712"/>
      <c r="E70" s="712">
        <v>753</v>
      </c>
      <c r="F70" s="712"/>
      <c r="G70" s="712"/>
      <c r="H70" s="712"/>
      <c r="I70" s="712"/>
      <c r="J70" s="714">
        <v>10455</v>
      </c>
      <c r="K70" s="715"/>
    </row>
    <row r="71" spans="1:11" ht="15.75" customHeight="1" x14ac:dyDescent="0.2">
      <c r="A71" s="743" t="s">
        <v>848</v>
      </c>
      <c r="B71" s="712"/>
      <c r="C71" s="712"/>
      <c r="D71" s="712"/>
      <c r="E71" s="712">
        <v>105</v>
      </c>
      <c r="F71" s="712"/>
      <c r="G71" s="712"/>
      <c r="H71" s="712"/>
      <c r="I71" s="712"/>
      <c r="J71" s="714"/>
      <c r="K71" s="715"/>
    </row>
    <row r="72" spans="1:11" ht="15.75" customHeight="1" x14ac:dyDescent="0.2">
      <c r="A72" s="743" t="s">
        <v>851</v>
      </c>
      <c r="B72" s="712"/>
      <c r="C72" s="712"/>
      <c r="D72" s="712"/>
      <c r="E72" s="712">
        <v>4</v>
      </c>
      <c r="F72" s="712"/>
      <c r="G72" s="712"/>
      <c r="H72" s="712"/>
      <c r="I72" s="712"/>
      <c r="J72" s="714"/>
      <c r="K72" s="715"/>
    </row>
    <row r="73" spans="1:11" ht="15.75" customHeight="1" x14ac:dyDescent="0.2">
      <c r="A73" s="743" t="s">
        <v>855</v>
      </c>
      <c r="B73" s="712"/>
      <c r="C73" s="712"/>
      <c r="D73" s="712"/>
      <c r="E73" s="712">
        <v>19</v>
      </c>
      <c r="F73" s="712"/>
      <c r="G73" s="712"/>
      <c r="H73" s="712"/>
      <c r="I73" s="712"/>
      <c r="J73" s="714"/>
      <c r="K73" s="715"/>
    </row>
    <row r="74" spans="1:11" ht="15.75" customHeight="1" x14ac:dyDescent="0.2">
      <c r="A74" s="743" t="s">
        <v>856</v>
      </c>
      <c r="B74" s="712"/>
      <c r="C74" s="712"/>
      <c r="D74" s="712"/>
      <c r="E74" s="712"/>
      <c r="F74" s="712"/>
      <c r="G74" s="712"/>
      <c r="H74" s="712"/>
      <c r="I74" s="712"/>
      <c r="J74" s="714">
        <v>1329</v>
      </c>
      <c r="K74" s="715"/>
    </row>
    <row r="75" spans="1:11" ht="15.75" customHeight="1" x14ac:dyDescent="0.2">
      <c r="A75" s="743" t="s">
        <v>858</v>
      </c>
      <c r="B75" s="712"/>
      <c r="C75" s="712"/>
      <c r="D75" s="712"/>
      <c r="E75" s="712">
        <v>47</v>
      </c>
      <c r="F75" s="712"/>
      <c r="G75" s="712"/>
      <c r="H75" s="712"/>
      <c r="I75" s="712"/>
      <c r="J75" s="714"/>
      <c r="K75" s="715"/>
    </row>
    <row r="76" spans="1:11" ht="15.75" customHeight="1" x14ac:dyDescent="0.2">
      <c r="A76" s="743" t="s">
        <v>859</v>
      </c>
      <c r="B76" s="712"/>
      <c r="C76" s="712"/>
      <c r="D76" s="712">
        <v>134</v>
      </c>
      <c r="E76" s="712">
        <v>1450</v>
      </c>
      <c r="F76" s="712"/>
      <c r="G76" s="712"/>
      <c r="H76" s="712"/>
      <c r="I76" s="712"/>
      <c r="J76" s="714"/>
      <c r="K76" s="715"/>
    </row>
    <row r="77" spans="1:11" ht="15.75" customHeight="1" x14ac:dyDescent="0.2">
      <c r="A77" s="743" t="s">
        <v>866</v>
      </c>
      <c r="B77" s="712"/>
      <c r="C77" s="712"/>
      <c r="D77" s="712"/>
      <c r="E77" s="712">
        <v>20960</v>
      </c>
      <c r="F77" s="712"/>
      <c r="G77" s="712"/>
      <c r="H77" s="712"/>
      <c r="I77" s="712"/>
      <c r="J77" s="714">
        <v>50029</v>
      </c>
      <c r="K77" s="715"/>
    </row>
    <row r="78" spans="1:11" ht="15.75" customHeight="1" x14ac:dyDescent="0.2">
      <c r="A78" s="743" t="s">
        <v>871</v>
      </c>
      <c r="B78" s="712"/>
      <c r="C78" s="712"/>
      <c r="D78" s="712"/>
      <c r="E78" s="712">
        <v>24</v>
      </c>
      <c r="F78" s="712"/>
      <c r="G78" s="712"/>
      <c r="H78" s="712"/>
      <c r="I78" s="712"/>
      <c r="J78" s="714"/>
      <c r="K78" s="715"/>
    </row>
    <row r="79" spans="1:11" ht="15.75" customHeight="1" x14ac:dyDescent="0.2">
      <c r="A79" s="743" t="s">
        <v>874</v>
      </c>
      <c r="B79" s="712"/>
      <c r="C79" s="712"/>
      <c r="D79" s="712">
        <v>4</v>
      </c>
      <c r="E79" s="712">
        <v>2278404</v>
      </c>
      <c r="F79" s="712"/>
      <c r="G79" s="712"/>
      <c r="H79" s="712"/>
      <c r="I79" s="712">
        <v>18002</v>
      </c>
      <c r="J79" s="714">
        <v>511506</v>
      </c>
      <c r="K79" s="715"/>
    </row>
    <row r="80" spans="1:11" ht="15.75" customHeight="1" x14ac:dyDescent="0.2">
      <c r="A80" s="743" t="s">
        <v>877</v>
      </c>
      <c r="B80" s="712"/>
      <c r="C80" s="712"/>
      <c r="D80" s="712"/>
      <c r="E80" s="712">
        <v>8330</v>
      </c>
      <c r="F80" s="712"/>
      <c r="G80" s="712"/>
      <c r="H80" s="712"/>
      <c r="I80" s="712"/>
      <c r="J80" s="714"/>
      <c r="K80" s="715"/>
    </row>
    <row r="81" spans="1:11" ht="15.75" customHeight="1" x14ac:dyDescent="0.2">
      <c r="A81" s="743" t="s">
        <v>878</v>
      </c>
      <c r="B81" s="712"/>
      <c r="C81" s="712"/>
      <c r="D81" s="712">
        <v>1</v>
      </c>
      <c r="E81" s="712">
        <v>26974</v>
      </c>
      <c r="F81" s="712"/>
      <c r="G81" s="712"/>
      <c r="H81" s="712"/>
      <c r="I81" s="712"/>
      <c r="J81" s="714"/>
      <c r="K81" s="715"/>
    </row>
    <row r="82" spans="1:11" ht="15.75" customHeight="1" x14ac:dyDescent="0.2">
      <c r="A82" s="743" t="s">
        <v>888</v>
      </c>
      <c r="B82" s="712"/>
      <c r="C82" s="712"/>
      <c r="D82" s="712"/>
      <c r="E82" s="712">
        <v>6820</v>
      </c>
      <c r="F82" s="712"/>
      <c r="G82" s="712"/>
      <c r="H82" s="712"/>
      <c r="I82" s="712"/>
      <c r="J82" s="714"/>
      <c r="K82" s="715"/>
    </row>
    <row r="83" spans="1:11" x14ac:dyDescent="0.2">
      <c r="A83" s="743" t="s">
        <v>890</v>
      </c>
      <c r="B83" s="712">
        <v>22048400</v>
      </c>
      <c r="C83" s="712"/>
      <c r="D83" s="712"/>
      <c r="E83" s="712"/>
      <c r="F83" s="712"/>
      <c r="G83" s="712"/>
      <c r="H83" s="712"/>
      <c r="I83" s="712"/>
      <c r="J83" s="714"/>
      <c r="K83" s="715"/>
    </row>
    <row r="84" spans="1:11" x14ac:dyDescent="0.2">
      <c r="A84" s="743" t="s">
        <v>892</v>
      </c>
      <c r="B84" s="712"/>
      <c r="C84" s="712"/>
      <c r="D84" s="712">
        <v>19</v>
      </c>
      <c r="E84" s="712">
        <v>9069</v>
      </c>
      <c r="F84" s="712"/>
      <c r="G84" s="712"/>
      <c r="H84" s="712"/>
      <c r="I84" s="712"/>
      <c r="J84" s="714"/>
      <c r="K84" s="715"/>
    </row>
    <row r="85" spans="1:11" x14ac:dyDescent="0.2">
      <c r="A85" s="743" t="s">
        <v>893</v>
      </c>
      <c r="B85" s="712"/>
      <c r="C85" s="712"/>
      <c r="D85" s="712">
        <v>1</v>
      </c>
      <c r="E85" s="712">
        <v>1</v>
      </c>
      <c r="F85" s="712"/>
      <c r="G85" s="712"/>
      <c r="H85" s="712"/>
      <c r="I85" s="712">
        <v>5537975</v>
      </c>
      <c r="J85" s="714">
        <v>9142</v>
      </c>
      <c r="K85" s="715"/>
    </row>
    <row r="86" spans="1:11" x14ac:dyDescent="0.2">
      <c r="A86" s="743" t="s">
        <v>894</v>
      </c>
      <c r="B86" s="712"/>
      <c r="C86" s="712"/>
      <c r="D86" s="712">
        <v>212061</v>
      </c>
      <c r="E86" s="712">
        <v>3</v>
      </c>
      <c r="F86" s="712"/>
      <c r="G86" s="712"/>
      <c r="H86" s="712"/>
      <c r="I86" s="712"/>
      <c r="J86" s="714"/>
      <c r="K86" s="715"/>
    </row>
    <row r="87" spans="1:11" x14ac:dyDescent="0.2">
      <c r="A87" s="743" t="s">
        <v>895</v>
      </c>
      <c r="B87" s="712"/>
      <c r="C87" s="712"/>
      <c r="D87" s="712"/>
      <c r="E87" s="712">
        <v>127</v>
      </c>
      <c r="F87" s="712"/>
      <c r="G87" s="712"/>
      <c r="H87" s="712"/>
      <c r="I87" s="712"/>
      <c r="J87" s="714">
        <v>1600</v>
      </c>
      <c r="K87" s="715"/>
    </row>
    <row r="88" spans="1:11" x14ac:dyDescent="0.2">
      <c r="A88" s="743" t="s">
        <v>896</v>
      </c>
      <c r="B88" s="712">
        <v>23057388</v>
      </c>
      <c r="C88" s="712"/>
      <c r="D88" s="712">
        <v>2435</v>
      </c>
      <c r="E88" s="712">
        <v>37528</v>
      </c>
      <c r="F88" s="712"/>
      <c r="G88" s="712"/>
      <c r="H88" s="712"/>
      <c r="I88" s="712">
        <v>3243836</v>
      </c>
      <c r="J88" s="714">
        <v>6560127</v>
      </c>
      <c r="K88" s="715"/>
    </row>
    <row r="89" spans="1:11" x14ac:dyDescent="0.2">
      <c r="A89" s="743" t="s">
        <v>897</v>
      </c>
      <c r="B89" s="712">
        <v>10</v>
      </c>
      <c r="C89" s="712">
        <v>20502027</v>
      </c>
      <c r="D89" s="712">
        <v>1485599</v>
      </c>
      <c r="E89" s="712">
        <v>626658</v>
      </c>
      <c r="F89" s="712">
        <v>158</v>
      </c>
      <c r="G89" s="712"/>
      <c r="H89" s="712"/>
      <c r="I89" s="712">
        <v>191915</v>
      </c>
      <c r="J89" s="714">
        <v>38335</v>
      </c>
      <c r="K89" s="715"/>
    </row>
    <row r="90" spans="1:11" x14ac:dyDescent="0.2">
      <c r="A90" s="743" t="s">
        <v>898</v>
      </c>
      <c r="B90" s="712"/>
      <c r="C90" s="712"/>
      <c r="D90" s="712">
        <v>176</v>
      </c>
      <c r="E90" s="712">
        <v>922</v>
      </c>
      <c r="F90" s="712"/>
      <c r="G90" s="712"/>
      <c r="H90" s="712"/>
      <c r="I90" s="712">
        <v>950</v>
      </c>
      <c r="J90" s="714">
        <v>7891</v>
      </c>
      <c r="K90" s="715"/>
    </row>
    <row r="91" spans="1:11" x14ac:dyDescent="0.2">
      <c r="A91" s="743" t="s">
        <v>899</v>
      </c>
      <c r="B91" s="712"/>
      <c r="C91" s="712"/>
      <c r="D91" s="712">
        <v>49485</v>
      </c>
      <c r="E91" s="712">
        <v>1</v>
      </c>
      <c r="F91" s="712"/>
      <c r="G91" s="712"/>
      <c r="H91" s="712"/>
      <c r="I91" s="712"/>
      <c r="J91" s="714"/>
      <c r="K91" s="715"/>
    </row>
    <row r="92" spans="1:11" x14ac:dyDescent="0.2">
      <c r="A92" s="743" t="s">
        <v>900</v>
      </c>
      <c r="B92" s="712"/>
      <c r="C92" s="712">
        <v>26148380</v>
      </c>
      <c r="D92" s="712">
        <v>14</v>
      </c>
      <c r="E92" s="712">
        <v>4271</v>
      </c>
      <c r="F92" s="712"/>
      <c r="G92" s="712"/>
      <c r="H92" s="712"/>
      <c r="I92" s="712">
        <v>2171876</v>
      </c>
      <c r="J92" s="714">
        <v>22382499</v>
      </c>
      <c r="K92" s="715"/>
    </row>
    <row r="93" spans="1:11" x14ac:dyDescent="0.2">
      <c r="A93" s="743" t="s">
        <v>903</v>
      </c>
      <c r="B93" s="712"/>
      <c r="C93" s="712"/>
      <c r="D93" s="712"/>
      <c r="E93" s="712">
        <v>13</v>
      </c>
      <c r="F93" s="712"/>
      <c r="G93" s="712"/>
      <c r="H93" s="712"/>
      <c r="I93" s="712"/>
      <c r="J93" s="714"/>
      <c r="K93" s="715"/>
    </row>
    <row r="94" spans="1:11" x14ac:dyDescent="0.2">
      <c r="A94" s="743" t="s">
        <v>906</v>
      </c>
      <c r="B94" s="712"/>
      <c r="C94" s="712"/>
      <c r="D94" s="712"/>
      <c r="E94" s="712">
        <v>32</v>
      </c>
      <c r="F94" s="712"/>
      <c r="G94" s="712"/>
      <c r="H94" s="712"/>
      <c r="I94" s="712"/>
      <c r="J94" s="714"/>
      <c r="K94" s="715"/>
    </row>
    <row r="95" spans="1:11" x14ac:dyDescent="0.2">
      <c r="A95" s="743" t="s">
        <v>907</v>
      </c>
      <c r="B95" s="712"/>
      <c r="C95" s="712"/>
      <c r="D95" s="712"/>
      <c r="E95" s="712">
        <v>21</v>
      </c>
      <c r="F95" s="712"/>
      <c r="G95" s="712"/>
      <c r="H95" s="712"/>
      <c r="I95" s="712"/>
      <c r="J95" s="714"/>
      <c r="K95" s="715"/>
    </row>
    <row r="96" spans="1:11" x14ac:dyDescent="0.2">
      <c r="A96" s="743" t="s">
        <v>910</v>
      </c>
      <c r="B96" s="712"/>
      <c r="C96" s="712"/>
      <c r="D96" s="712"/>
      <c r="E96" s="712">
        <v>5</v>
      </c>
      <c r="F96" s="712"/>
      <c r="G96" s="712"/>
      <c r="H96" s="712"/>
      <c r="I96" s="712"/>
      <c r="J96" s="714"/>
      <c r="K96" s="715"/>
    </row>
    <row r="97" spans="1:11" x14ac:dyDescent="0.2">
      <c r="A97" s="743" t="s">
        <v>913</v>
      </c>
      <c r="B97" s="712"/>
      <c r="C97" s="712"/>
      <c r="D97" s="712"/>
      <c r="E97" s="712"/>
      <c r="F97" s="712"/>
      <c r="G97" s="712"/>
      <c r="H97" s="712"/>
      <c r="I97" s="712"/>
      <c r="J97" s="714">
        <v>1174</v>
      </c>
      <c r="K97" s="715"/>
    </row>
    <row r="98" spans="1:11" x14ac:dyDescent="0.2">
      <c r="A98" s="743" t="s">
        <v>938</v>
      </c>
      <c r="B98" s="712"/>
      <c r="C98" s="712"/>
      <c r="D98" s="712"/>
      <c r="E98" s="712"/>
      <c r="F98" s="712"/>
      <c r="G98" s="712"/>
      <c r="H98" s="712"/>
      <c r="I98" s="712"/>
      <c r="J98" s="714">
        <v>2302</v>
      </c>
      <c r="K98" s="738"/>
    </row>
    <row r="99" spans="1:11" x14ac:dyDescent="0.2">
      <c r="A99" s="743" t="s">
        <v>941</v>
      </c>
      <c r="B99" s="712"/>
      <c r="C99" s="712"/>
      <c r="D99" s="712"/>
      <c r="E99" s="712"/>
      <c r="F99" s="712"/>
      <c r="G99" s="712"/>
      <c r="H99" s="712"/>
      <c r="I99" s="712"/>
      <c r="J99" s="714">
        <v>1582</v>
      </c>
      <c r="K99" s="738"/>
    </row>
    <row r="100" spans="1:11" x14ac:dyDescent="0.2">
      <c r="A100" s="743" t="s">
        <v>944</v>
      </c>
      <c r="B100" s="712"/>
      <c r="C100" s="712"/>
      <c r="D100" s="712"/>
      <c r="E100" s="712"/>
      <c r="F100" s="712"/>
      <c r="G100" s="712"/>
      <c r="H100" s="712"/>
      <c r="I100" s="739"/>
      <c r="J100" s="740">
        <v>2492</v>
      </c>
      <c r="K100" s="738"/>
    </row>
    <row r="101" spans="1:11" x14ac:dyDescent="0.2">
      <c r="A101" s="743" t="s">
        <v>954</v>
      </c>
      <c r="B101" s="712"/>
      <c r="C101" s="712"/>
      <c r="D101" s="712"/>
      <c r="E101" s="712">
        <v>11808</v>
      </c>
      <c r="F101" s="712"/>
      <c r="G101" s="712"/>
      <c r="H101" s="712"/>
      <c r="I101" s="739">
        <v>327076</v>
      </c>
      <c r="J101" s="740"/>
      <c r="K101" s="738"/>
    </row>
    <row r="102" spans="1:11" x14ac:dyDescent="0.2">
      <c r="A102" s="743" t="s">
        <v>958</v>
      </c>
      <c r="B102" s="712"/>
      <c r="C102" s="712"/>
      <c r="D102" s="712"/>
      <c r="E102" s="712">
        <v>2224</v>
      </c>
      <c r="F102" s="712"/>
      <c r="G102" s="712"/>
      <c r="H102" s="712"/>
      <c r="I102" s="739"/>
      <c r="J102" s="740">
        <v>5257</v>
      </c>
      <c r="K102" s="738"/>
    </row>
    <row r="103" spans="1:11" ht="13.5" thickBot="1" x14ac:dyDescent="0.25">
      <c r="A103" s="744" t="s">
        <v>979</v>
      </c>
      <c r="B103" s="581"/>
      <c r="C103" s="581"/>
      <c r="D103" s="581"/>
      <c r="E103" s="581">
        <v>31</v>
      </c>
      <c r="F103" s="581"/>
      <c r="G103" s="581"/>
      <c r="H103" s="581"/>
      <c r="I103" s="741"/>
      <c r="J103" s="732"/>
      <c r="K103" s="582"/>
    </row>
    <row r="104" spans="1:11" x14ac:dyDescent="0.2">
      <c r="A104" s="434" t="s">
        <v>569</v>
      </c>
    </row>
  </sheetData>
  <mergeCells count="15">
    <mergeCell ref="G10:G13"/>
    <mergeCell ref="A5:K5"/>
    <mergeCell ref="A6:K6"/>
    <mergeCell ref="A7:K7"/>
    <mergeCell ref="A8:K8"/>
    <mergeCell ref="B10:B13"/>
    <mergeCell ref="A10:A13"/>
    <mergeCell ref="H10:H13"/>
    <mergeCell ref="F10:F13"/>
    <mergeCell ref="E10:E13"/>
    <mergeCell ref="C10:C13"/>
    <mergeCell ref="I10:I13"/>
    <mergeCell ref="J10:J13"/>
    <mergeCell ref="K10:K13"/>
    <mergeCell ref="D10:D13"/>
  </mergeCells>
  <phoneticPr fontId="3" type="noConversion"/>
  <pageMargins left="1.1811023622047245" right="0.70866141732283472" top="0.98425196850393704" bottom="1.1811023622047245" header="0.39370078740157483" footer="0"/>
  <pageSetup paperSize="153" scale="90" firstPageNumber="339" orientation="landscape" useFirstPageNumber="1" r:id="rId1"/>
  <headerFooter alignWithMargins="0">
    <oddHeader>&amp;L                     &amp;G&amp;R&amp;P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E78"/>
  <sheetViews>
    <sheetView showGridLines="0" workbookViewId="0">
      <selection activeCell="A25" sqref="A25"/>
    </sheetView>
  </sheetViews>
  <sheetFormatPr baseColWidth="10" defaultColWidth="12.5703125" defaultRowHeight="12.75" x14ac:dyDescent="0.2"/>
  <cols>
    <col min="1" max="1" width="40.7109375" style="55" customWidth="1"/>
    <col min="2" max="2" width="12" style="55" customWidth="1"/>
    <col min="3" max="3" width="11.85546875" style="55" customWidth="1"/>
    <col min="4" max="4" width="12.28515625" style="55" customWidth="1"/>
    <col min="5" max="5" width="13.7109375" style="55" bestFit="1" customWidth="1"/>
    <col min="6" max="16384" width="12.5703125" style="55"/>
  </cols>
  <sheetData>
    <row r="1" spans="1:5" ht="18" x14ac:dyDescent="0.2">
      <c r="A1" s="26" t="s">
        <v>521</v>
      </c>
      <c r="B1" s="27"/>
      <c r="C1" s="28"/>
      <c r="D1" s="28"/>
      <c r="E1" s="555"/>
    </row>
    <row r="2" spans="1:5" ht="15.75" x14ac:dyDescent="0.2">
      <c r="A2" s="30"/>
      <c r="B2" s="27"/>
      <c r="C2" s="28"/>
      <c r="D2" s="28"/>
      <c r="E2" s="28"/>
    </row>
    <row r="3" spans="1:5" ht="15.75" x14ac:dyDescent="0.2">
      <c r="A3" s="110"/>
      <c r="B3" s="27"/>
      <c r="C3" s="28"/>
      <c r="D3" s="28"/>
      <c r="E3" s="28"/>
    </row>
    <row r="4" spans="1:5" x14ac:dyDescent="0.2">
      <c r="A4" s="58"/>
      <c r="B4" s="27"/>
      <c r="C4" s="28"/>
      <c r="D4" s="28"/>
      <c r="E4" s="28"/>
    </row>
    <row r="5" spans="1:5" x14ac:dyDescent="0.2">
      <c r="A5" s="111"/>
      <c r="B5" s="112"/>
      <c r="C5" s="112"/>
      <c r="D5" s="112"/>
      <c r="E5" s="112"/>
    </row>
    <row r="6" spans="1:5" x14ac:dyDescent="0.2">
      <c r="A6" s="792" t="s">
        <v>180</v>
      </c>
      <c r="B6" s="792"/>
      <c r="C6" s="792"/>
      <c r="D6" s="792"/>
      <c r="E6" s="792"/>
    </row>
    <row r="7" spans="1:5" x14ac:dyDescent="0.2">
      <c r="A7" s="792" t="s">
        <v>181</v>
      </c>
      <c r="B7" s="792"/>
      <c r="C7" s="792"/>
      <c r="D7" s="792"/>
      <c r="E7" s="792"/>
    </row>
    <row r="8" spans="1:5" x14ac:dyDescent="0.2">
      <c r="A8" s="792" t="s">
        <v>602</v>
      </c>
      <c r="B8" s="792"/>
      <c r="C8" s="792"/>
      <c r="D8" s="792"/>
      <c r="E8" s="792"/>
    </row>
    <row r="9" spans="1:5" x14ac:dyDescent="0.2">
      <c r="A9" s="792" t="s">
        <v>752</v>
      </c>
      <c r="B9" s="792"/>
      <c r="C9" s="792"/>
      <c r="D9" s="792"/>
      <c r="E9" s="792"/>
    </row>
    <row r="10" spans="1:5" ht="13.5" x14ac:dyDescent="0.25">
      <c r="A10" s="793" t="s">
        <v>515</v>
      </c>
      <c r="B10" s="793"/>
      <c r="C10" s="793"/>
      <c r="D10" s="793"/>
      <c r="E10" s="793"/>
    </row>
    <row r="11" spans="1:5" ht="13.5" x14ac:dyDescent="0.25">
      <c r="A11" s="445"/>
      <c r="B11" s="445"/>
      <c r="C11" s="445"/>
      <c r="D11" s="445"/>
      <c r="E11" s="445"/>
    </row>
    <row r="12" spans="1:5" ht="13.5" thickBot="1" x14ac:dyDescent="0.25">
      <c r="A12" s="113"/>
      <c r="B12" s="114"/>
      <c r="C12" s="114"/>
      <c r="D12" s="114"/>
      <c r="E12" s="114"/>
    </row>
    <row r="13" spans="1:5" ht="12.75" customHeight="1" thickBot="1" x14ac:dyDescent="0.25">
      <c r="A13" s="794" t="s">
        <v>185</v>
      </c>
      <c r="B13" s="796" t="s">
        <v>593</v>
      </c>
      <c r="C13" s="797"/>
      <c r="D13" s="800" t="s">
        <v>592</v>
      </c>
      <c r="E13" s="801"/>
    </row>
    <row r="14" spans="1:5" ht="13.5" thickBot="1" x14ac:dyDescent="0.25">
      <c r="A14" s="795"/>
      <c r="B14" s="798"/>
      <c r="C14" s="799"/>
      <c r="D14" s="802"/>
      <c r="E14" s="801"/>
    </row>
    <row r="15" spans="1:5" ht="12.75" customHeight="1" thickBot="1" x14ac:dyDescent="0.25">
      <c r="A15" s="795"/>
      <c r="B15" s="800" t="s">
        <v>594</v>
      </c>
      <c r="C15" s="800" t="s">
        <v>596</v>
      </c>
      <c r="D15" s="803" t="s">
        <v>594</v>
      </c>
      <c r="E15" s="805" t="s">
        <v>595</v>
      </c>
    </row>
    <row r="16" spans="1:5" ht="13.5" thickBot="1" x14ac:dyDescent="0.25">
      <c r="A16" s="795"/>
      <c r="B16" s="802"/>
      <c r="C16" s="802"/>
      <c r="D16" s="804"/>
      <c r="E16" s="806"/>
    </row>
    <row r="17" spans="1:5" x14ac:dyDescent="0.2">
      <c r="A17" s="116" t="s">
        <v>550</v>
      </c>
      <c r="B17" s="117">
        <f>SUM(B19,B56,B64)</f>
        <v>12765484077</v>
      </c>
      <c r="C17" s="117">
        <f>SUM(C19,C56,C64)</f>
        <v>11169696314</v>
      </c>
      <c r="D17" s="117">
        <f>SUM(D19,D56,D64)</f>
        <v>20168633911</v>
      </c>
      <c r="E17" s="118">
        <f>SUM(E19,E56,E64)</f>
        <v>19881393579</v>
      </c>
    </row>
    <row r="18" spans="1:5" x14ac:dyDescent="0.2">
      <c r="A18" s="119"/>
      <c r="B18" s="120"/>
      <c r="C18" s="120"/>
      <c r="D18" s="120"/>
      <c r="E18" s="77"/>
    </row>
    <row r="19" spans="1:5" x14ac:dyDescent="0.2">
      <c r="A19" s="121" t="s">
        <v>184</v>
      </c>
      <c r="B19" s="122">
        <f>SUM(B21:B54)</f>
        <v>3366403665</v>
      </c>
      <c r="C19" s="122">
        <f>SUM(C21:C54)</f>
        <v>3140542820</v>
      </c>
      <c r="D19" s="122">
        <f>SUM(D21:D54)</f>
        <v>2526088348</v>
      </c>
      <c r="E19" s="123">
        <f>SUM(E21:E54)</f>
        <v>4342889398</v>
      </c>
    </row>
    <row r="20" spans="1:5" x14ac:dyDescent="0.2">
      <c r="A20" s="124"/>
      <c r="B20" s="125"/>
      <c r="C20" s="125"/>
      <c r="D20" s="125"/>
      <c r="E20" s="126"/>
    </row>
    <row r="21" spans="1:5" x14ac:dyDescent="0.2">
      <c r="A21" s="284" t="s">
        <v>1010</v>
      </c>
      <c r="B21" s="45">
        <v>4852810</v>
      </c>
      <c r="C21" s="45">
        <v>62961840</v>
      </c>
      <c r="D21" s="45">
        <v>11172395</v>
      </c>
      <c r="E21" s="127">
        <v>61884232</v>
      </c>
    </row>
    <row r="22" spans="1:5" x14ac:dyDescent="0.2">
      <c r="A22" s="284" t="s">
        <v>1011</v>
      </c>
      <c r="B22" s="17"/>
      <c r="C22" s="17"/>
      <c r="D22" s="17">
        <v>1654</v>
      </c>
      <c r="E22" s="488">
        <v>19944</v>
      </c>
    </row>
    <row r="23" spans="1:5" x14ac:dyDescent="0.2">
      <c r="A23" s="284" t="s">
        <v>1012</v>
      </c>
      <c r="B23" s="45">
        <v>35069</v>
      </c>
      <c r="C23" s="45">
        <v>365565</v>
      </c>
      <c r="D23" s="45">
        <v>25621</v>
      </c>
      <c r="E23" s="127">
        <v>39270</v>
      </c>
    </row>
    <row r="24" spans="1:5" x14ac:dyDescent="0.2">
      <c r="A24" s="284" t="s">
        <v>1013</v>
      </c>
      <c r="B24" s="17">
        <v>185472</v>
      </c>
      <c r="C24" s="17">
        <v>2020186</v>
      </c>
      <c r="D24" s="17">
        <v>50381</v>
      </c>
      <c r="E24" s="488">
        <v>456808</v>
      </c>
    </row>
    <row r="25" spans="1:5" x14ac:dyDescent="0.2">
      <c r="A25" s="284" t="s">
        <v>1014</v>
      </c>
      <c r="B25" s="17">
        <v>187761591</v>
      </c>
      <c r="C25" s="17">
        <v>78116598</v>
      </c>
      <c r="D25" s="17">
        <v>42191610</v>
      </c>
      <c r="E25" s="128">
        <v>71522520</v>
      </c>
    </row>
    <row r="26" spans="1:5" x14ac:dyDescent="0.2">
      <c r="A26" s="284" t="s">
        <v>1015</v>
      </c>
      <c r="B26" s="45">
        <v>438802754</v>
      </c>
      <c r="C26" s="45">
        <v>384049200</v>
      </c>
      <c r="D26" s="45">
        <v>1085846143</v>
      </c>
      <c r="E26" s="127">
        <v>1704848931</v>
      </c>
    </row>
    <row r="27" spans="1:5" x14ac:dyDescent="0.2">
      <c r="A27" s="284" t="s">
        <v>1016</v>
      </c>
      <c r="B27" s="17"/>
      <c r="C27" s="17"/>
      <c r="D27" s="17">
        <v>102982213</v>
      </c>
      <c r="E27" s="128">
        <v>181538827</v>
      </c>
    </row>
    <row r="28" spans="1:5" x14ac:dyDescent="0.2">
      <c r="A28" s="284" t="s">
        <v>1017</v>
      </c>
      <c r="B28" s="17">
        <v>622371401</v>
      </c>
      <c r="C28" s="17">
        <v>717347374</v>
      </c>
      <c r="D28" s="17">
        <v>207925842</v>
      </c>
      <c r="E28" s="488">
        <v>397895097</v>
      </c>
    </row>
    <row r="29" spans="1:5" x14ac:dyDescent="0.2">
      <c r="A29" s="284" t="s">
        <v>1018</v>
      </c>
      <c r="B29" s="45">
        <v>1476555990</v>
      </c>
      <c r="C29" s="45">
        <v>1405849555</v>
      </c>
      <c r="D29" s="45">
        <v>843730815</v>
      </c>
      <c r="E29" s="127">
        <v>1210404183</v>
      </c>
    </row>
    <row r="30" spans="1:5" x14ac:dyDescent="0.2">
      <c r="A30" s="284" t="s">
        <v>1019</v>
      </c>
      <c r="B30" s="17">
        <v>73540</v>
      </c>
      <c r="C30" s="17">
        <v>99250</v>
      </c>
      <c r="D30" s="45">
        <v>219572</v>
      </c>
      <c r="E30" s="127">
        <v>578157</v>
      </c>
    </row>
    <row r="31" spans="1:5" x14ac:dyDescent="0.2">
      <c r="A31" s="284" t="s">
        <v>1020</v>
      </c>
      <c r="B31" s="725">
        <v>70801</v>
      </c>
      <c r="C31" s="725">
        <v>865393</v>
      </c>
      <c r="D31" s="725"/>
      <c r="E31" s="726"/>
    </row>
    <row r="32" spans="1:5" x14ac:dyDescent="0.2">
      <c r="A32" s="284" t="s">
        <v>1021</v>
      </c>
      <c r="B32" s="45">
        <v>134068</v>
      </c>
      <c r="C32" s="45">
        <v>654196</v>
      </c>
      <c r="D32" s="45">
        <v>12036</v>
      </c>
      <c r="E32" s="127">
        <v>51180</v>
      </c>
    </row>
    <row r="33" spans="1:5" x14ac:dyDescent="0.2">
      <c r="A33" s="284" t="s">
        <v>1022</v>
      </c>
      <c r="B33" s="17">
        <v>63575201</v>
      </c>
      <c r="C33" s="17">
        <v>104669400</v>
      </c>
      <c r="D33" s="17">
        <v>15792920</v>
      </c>
      <c r="E33" s="128">
        <v>91166284</v>
      </c>
    </row>
    <row r="34" spans="1:5" x14ac:dyDescent="0.2">
      <c r="A34" s="284" t="s">
        <v>1023</v>
      </c>
      <c r="B34" s="725">
        <v>112334</v>
      </c>
      <c r="C34" s="725">
        <v>1316736</v>
      </c>
      <c r="D34" s="725"/>
      <c r="E34" s="726"/>
    </row>
    <row r="35" spans="1:5" x14ac:dyDescent="0.2">
      <c r="A35" s="284" t="s">
        <v>1024</v>
      </c>
      <c r="B35" s="17">
        <v>103656</v>
      </c>
      <c r="C35" s="17">
        <v>360555</v>
      </c>
      <c r="D35" s="17">
        <v>343341</v>
      </c>
      <c r="E35" s="128">
        <v>1737829</v>
      </c>
    </row>
    <row r="36" spans="1:5" x14ac:dyDescent="0.2">
      <c r="A36" s="284" t="s">
        <v>1025</v>
      </c>
      <c r="B36" s="17"/>
      <c r="C36" s="17"/>
      <c r="D36" s="45">
        <v>5274484</v>
      </c>
      <c r="E36" s="127">
        <v>2338575</v>
      </c>
    </row>
    <row r="37" spans="1:5" x14ac:dyDescent="0.2">
      <c r="A37" s="284" t="s">
        <v>1026</v>
      </c>
      <c r="B37" s="45">
        <v>126965368</v>
      </c>
      <c r="C37" s="45">
        <v>71476533</v>
      </c>
      <c r="D37" s="45">
        <v>17055548</v>
      </c>
      <c r="E37" s="127">
        <v>4833183</v>
      </c>
    </row>
    <row r="38" spans="1:5" x14ac:dyDescent="0.2">
      <c r="A38" s="284" t="s">
        <v>1027</v>
      </c>
      <c r="B38" s="45"/>
      <c r="C38" s="45"/>
      <c r="D38" s="45">
        <v>1539141</v>
      </c>
      <c r="E38" s="127">
        <v>6902672</v>
      </c>
    </row>
    <row r="39" spans="1:5" x14ac:dyDescent="0.2">
      <c r="A39" s="284" t="s">
        <v>1028</v>
      </c>
      <c r="B39" s="424"/>
      <c r="C39" s="424"/>
      <c r="D39" s="424">
        <v>15429727</v>
      </c>
      <c r="E39" s="128">
        <v>138910466</v>
      </c>
    </row>
    <row r="40" spans="1:5" x14ac:dyDescent="0.2">
      <c r="A40" s="284" t="s">
        <v>1029</v>
      </c>
      <c r="B40" s="17"/>
      <c r="C40" s="17"/>
      <c r="D40" s="17">
        <v>11658800</v>
      </c>
      <c r="E40" s="488">
        <v>113903132</v>
      </c>
    </row>
    <row r="41" spans="1:5" x14ac:dyDescent="0.2">
      <c r="A41" s="284" t="s">
        <v>1030</v>
      </c>
      <c r="B41" s="17">
        <v>30</v>
      </c>
      <c r="C41" s="17">
        <v>30</v>
      </c>
      <c r="D41" s="17">
        <v>1474949</v>
      </c>
      <c r="E41" s="488">
        <v>12857299</v>
      </c>
    </row>
    <row r="42" spans="1:5" x14ac:dyDescent="0.2">
      <c r="A42" s="284" t="s">
        <v>1031</v>
      </c>
      <c r="B42" s="725">
        <v>28365378</v>
      </c>
      <c r="C42" s="725">
        <v>25447499</v>
      </c>
      <c r="D42" s="725"/>
      <c r="E42" s="726"/>
    </row>
    <row r="43" spans="1:5" x14ac:dyDescent="0.2">
      <c r="A43" s="284" t="s">
        <v>1032</v>
      </c>
      <c r="B43" s="17"/>
      <c r="C43" s="17"/>
      <c r="D43" s="17">
        <v>1223965</v>
      </c>
      <c r="E43" s="488">
        <v>9089084</v>
      </c>
    </row>
    <row r="44" spans="1:5" x14ac:dyDescent="0.2">
      <c r="A44" s="284" t="s">
        <v>1033</v>
      </c>
      <c r="B44" s="17"/>
      <c r="C44" s="17"/>
      <c r="D44" s="17">
        <v>11448338</v>
      </c>
      <c r="E44" s="488">
        <v>129912035</v>
      </c>
    </row>
    <row r="45" spans="1:5" x14ac:dyDescent="0.2">
      <c r="A45" s="284" t="s">
        <v>1034</v>
      </c>
      <c r="B45" s="17"/>
      <c r="C45" s="17"/>
      <c r="D45" s="17">
        <v>5660357</v>
      </c>
      <c r="E45" s="488">
        <v>67761225</v>
      </c>
    </row>
    <row r="46" spans="1:5" x14ac:dyDescent="0.2">
      <c r="A46" s="284" t="s">
        <v>1035</v>
      </c>
      <c r="B46" s="17"/>
      <c r="C46" s="17"/>
      <c r="D46" s="17">
        <v>15651583</v>
      </c>
      <c r="E46" s="488">
        <v>71643377</v>
      </c>
    </row>
    <row r="47" spans="1:5" x14ac:dyDescent="0.2">
      <c r="A47" s="284" t="s">
        <v>1036</v>
      </c>
      <c r="B47" s="17">
        <v>533398</v>
      </c>
      <c r="C47" s="17">
        <v>653802</v>
      </c>
      <c r="D47" s="17">
        <v>6700</v>
      </c>
      <c r="E47" s="488">
        <v>6521</v>
      </c>
    </row>
    <row r="48" spans="1:5" x14ac:dyDescent="0.2">
      <c r="A48" s="284" t="s">
        <v>1037</v>
      </c>
      <c r="B48" s="725">
        <v>26880</v>
      </c>
      <c r="C48" s="725">
        <v>159484</v>
      </c>
      <c r="D48" s="725"/>
      <c r="E48" s="726"/>
    </row>
    <row r="49" spans="1:5" x14ac:dyDescent="0.2">
      <c r="A49" s="284" t="s">
        <v>1038</v>
      </c>
      <c r="B49" s="17">
        <v>18486</v>
      </c>
      <c r="C49" s="17">
        <v>88259</v>
      </c>
      <c r="D49" s="17">
        <v>1689</v>
      </c>
      <c r="E49" s="488">
        <v>27600</v>
      </c>
    </row>
    <row r="50" spans="1:5" x14ac:dyDescent="0.2">
      <c r="A50" s="284" t="s">
        <v>1039</v>
      </c>
      <c r="B50" s="17">
        <v>276303755</v>
      </c>
      <c r="C50" s="17">
        <v>125674334</v>
      </c>
      <c r="D50" s="17">
        <v>93036540</v>
      </c>
      <c r="E50" s="488">
        <v>40159230</v>
      </c>
    </row>
    <row r="51" spans="1:5" x14ac:dyDescent="0.2">
      <c r="A51" s="284" t="s">
        <v>1040</v>
      </c>
      <c r="B51" s="45">
        <v>14081210</v>
      </c>
      <c r="C51" s="45">
        <v>23219800</v>
      </c>
      <c r="D51" s="45">
        <v>3463922</v>
      </c>
      <c r="E51" s="127">
        <v>3738095</v>
      </c>
    </row>
    <row r="52" spans="1:5" x14ac:dyDescent="0.2">
      <c r="A52" s="284" t="s">
        <v>1041</v>
      </c>
      <c r="B52" s="17">
        <v>125474473</v>
      </c>
      <c r="C52" s="17">
        <v>135147231</v>
      </c>
      <c r="D52" s="17">
        <v>32868062</v>
      </c>
      <c r="E52" s="488">
        <v>18663642</v>
      </c>
    </row>
    <row r="53" spans="1:5" x14ac:dyDescent="0.2">
      <c r="A53" s="284"/>
      <c r="B53" s="17"/>
      <c r="C53" s="17"/>
      <c r="D53" s="17"/>
      <c r="E53" s="128"/>
    </row>
    <row r="54" spans="1:5" x14ac:dyDescent="0.2">
      <c r="A54" s="284"/>
      <c r="B54" s="17"/>
      <c r="C54" s="17"/>
      <c r="D54" s="45"/>
      <c r="E54" s="127"/>
    </row>
    <row r="55" spans="1:5" x14ac:dyDescent="0.2">
      <c r="A55" s="489"/>
      <c r="B55" s="125"/>
      <c r="C55" s="125"/>
      <c r="D55" s="125"/>
      <c r="E55" s="126"/>
    </row>
    <row r="56" spans="1:5" x14ac:dyDescent="0.2">
      <c r="A56" s="490" t="s">
        <v>182</v>
      </c>
      <c r="B56" s="130">
        <f>SUM(B57:B60)</f>
        <v>29176874</v>
      </c>
      <c r="C56" s="130">
        <f>SUM(C57:C60)</f>
        <v>649441552</v>
      </c>
      <c r="D56" s="130">
        <f>SUM(D57:D60)</f>
        <v>29063375</v>
      </c>
      <c r="E56" s="131">
        <f>SUM(E57:E60)</f>
        <v>2350172111</v>
      </c>
    </row>
    <row r="57" spans="1:5" x14ac:dyDescent="0.2">
      <c r="A57" s="731" t="s">
        <v>1042</v>
      </c>
      <c r="B57" s="125">
        <v>28723143</v>
      </c>
      <c r="C57" s="125">
        <v>641442826</v>
      </c>
      <c r="D57" s="125">
        <v>28637175</v>
      </c>
      <c r="E57" s="126">
        <v>2329770671</v>
      </c>
    </row>
    <row r="58" spans="1:5" x14ac:dyDescent="0.2">
      <c r="A58" s="414" t="s">
        <v>1043</v>
      </c>
      <c r="B58" s="491">
        <v>102040</v>
      </c>
      <c r="C58" s="491">
        <v>7233293</v>
      </c>
      <c r="D58" s="491">
        <v>424525</v>
      </c>
      <c r="E58" s="613">
        <v>20386540</v>
      </c>
    </row>
    <row r="59" spans="1:5" x14ac:dyDescent="0.2">
      <c r="A59" s="414" t="s">
        <v>1044</v>
      </c>
      <c r="B59" s="729">
        <v>351691</v>
      </c>
      <c r="C59" s="729">
        <v>765433</v>
      </c>
      <c r="D59" s="729">
        <v>0</v>
      </c>
      <c r="E59" s="730">
        <v>0</v>
      </c>
    </row>
    <row r="60" spans="1:5" x14ac:dyDescent="0.2">
      <c r="A60" s="414" t="s">
        <v>1045</v>
      </c>
      <c r="B60" s="17"/>
      <c r="C60" s="17"/>
      <c r="D60" s="17">
        <v>1675</v>
      </c>
      <c r="E60" s="488">
        <v>14900</v>
      </c>
    </row>
    <row r="61" spans="1:5" x14ac:dyDescent="0.2">
      <c r="A61" s="682"/>
      <c r="B61" s="129"/>
      <c r="C61" s="129"/>
      <c r="D61" s="614"/>
      <c r="E61" s="615"/>
    </row>
    <row r="62" spans="1:5" x14ac:dyDescent="0.2">
      <c r="A62" s="493"/>
      <c r="B62" s="491"/>
      <c r="C62" s="491"/>
      <c r="D62" s="491"/>
      <c r="E62" s="492"/>
    </row>
    <row r="63" spans="1:5" x14ac:dyDescent="0.2">
      <c r="A63" s="493"/>
      <c r="B63" s="491"/>
      <c r="C63" s="491"/>
      <c r="D63" s="491"/>
      <c r="E63" s="492"/>
    </row>
    <row r="64" spans="1:5" x14ac:dyDescent="0.2">
      <c r="A64" s="494" t="s">
        <v>183</v>
      </c>
      <c r="B64" s="130">
        <f>SUM(B66:B77)</f>
        <v>9369903538</v>
      </c>
      <c r="C64" s="130">
        <f>SUM(C66:C77)</f>
        <v>7379711942</v>
      </c>
      <c r="D64" s="130">
        <f>SUM(D66:D77)</f>
        <v>17613482188</v>
      </c>
      <c r="E64" s="131">
        <f>SUM(E65:E77)</f>
        <v>13188332070</v>
      </c>
    </row>
    <row r="65" spans="1:5" x14ac:dyDescent="0.2">
      <c r="A65" s="495"/>
      <c r="B65" s="496"/>
      <c r="C65" s="496"/>
      <c r="D65" s="496"/>
      <c r="E65" s="492"/>
    </row>
    <row r="66" spans="1:5" x14ac:dyDescent="0.2">
      <c r="A66" s="745" t="s">
        <v>1046</v>
      </c>
      <c r="B66" s="496">
        <v>1634668906</v>
      </c>
      <c r="C66" s="496">
        <v>1598908673</v>
      </c>
      <c r="D66" s="496">
        <v>1252481707</v>
      </c>
      <c r="E66" s="492">
        <v>1529674807</v>
      </c>
    </row>
    <row r="67" spans="1:5" x14ac:dyDescent="0.2">
      <c r="A67" s="745" t="s">
        <v>1047</v>
      </c>
      <c r="B67" s="424">
        <v>3478070300</v>
      </c>
      <c r="C67" s="424">
        <v>3023813720</v>
      </c>
      <c r="D67" s="424">
        <v>2826182592</v>
      </c>
      <c r="E67" s="128">
        <v>3188252808</v>
      </c>
    </row>
    <row r="68" spans="1:5" x14ac:dyDescent="0.2">
      <c r="A68" s="745" t="s">
        <v>1048</v>
      </c>
      <c r="B68" s="424">
        <v>3685987855</v>
      </c>
      <c r="C68" s="424">
        <v>2251068005</v>
      </c>
      <c r="D68" s="424">
        <v>13109909289</v>
      </c>
      <c r="E68" s="128">
        <v>8110218488</v>
      </c>
    </row>
    <row r="69" spans="1:5" x14ac:dyDescent="0.2">
      <c r="A69" s="745" t="s">
        <v>1049</v>
      </c>
      <c r="B69" s="424">
        <v>273374</v>
      </c>
      <c r="C69" s="424">
        <v>2197348</v>
      </c>
      <c r="D69" s="424">
        <v>13650</v>
      </c>
      <c r="E69" s="128">
        <v>36774</v>
      </c>
    </row>
    <row r="70" spans="1:5" x14ac:dyDescent="0.2">
      <c r="A70" s="745" t="s">
        <v>1050</v>
      </c>
      <c r="B70" s="424">
        <v>107603</v>
      </c>
      <c r="C70" s="424">
        <v>611032</v>
      </c>
      <c r="D70" s="424">
        <v>72394</v>
      </c>
      <c r="E70" s="128">
        <v>304392</v>
      </c>
    </row>
    <row r="71" spans="1:5" x14ac:dyDescent="0.2">
      <c r="A71" s="745" t="s">
        <v>1051</v>
      </c>
      <c r="B71" s="424">
        <v>198221</v>
      </c>
      <c r="C71" s="424">
        <v>420288</v>
      </c>
      <c r="D71" s="424">
        <v>19760</v>
      </c>
      <c r="E71" s="128">
        <v>5705</v>
      </c>
    </row>
    <row r="72" spans="1:5" x14ac:dyDescent="0.2">
      <c r="A72" s="745" t="s">
        <v>1039</v>
      </c>
      <c r="B72" s="17">
        <v>73370270</v>
      </c>
      <c r="C72" s="17">
        <v>61839699</v>
      </c>
      <c r="D72" s="17">
        <v>360725331</v>
      </c>
      <c r="E72" s="488">
        <v>255297580</v>
      </c>
    </row>
    <row r="73" spans="1:5" x14ac:dyDescent="0.2">
      <c r="A73" s="745" t="s">
        <v>1040</v>
      </c>
      <c r="B73" s="424">
        <v>53820043</v>
      </c>
      <c r="C73" s="424">
        <v>120469284</v>
      </c>
      <c r="D73" s="424">
        <v>27359106</v>
      </c>
      <c r="E73" s="128">
        <v>52082351</v>
      </c>
    </row>
    <row r="74" spans="1:5" x14ac:dyDescent="0.2">
      <c r="A74" s="745" t="s">
        <v>1041</v>
      </c>
      <c r="B74" s="427">
        <v>224310026</v>
      </c>
      <c r="C74" s="427">
        <v>269309773</v>
      </c>
      <c r="D74" s="427">
        <v>36703369</v>
      </c>
      <c r="E74" s="25">
        <v>49972003</v>
      </c>
    </row>
    <row r="75" spans="1:5" x14ac:dyDescent="0.2">
      <c r="A75" s="746" t="s">
        <v>1052</v>
      </c>
      <c r="B75" s="727">
        <v>219096940</v>
      </c>
      <c r="C75" s="727">
        <v>51074120</v>
      </c>
      <c r="D75" s="727">
        <v>0</v>
      </c>
      <c r="E75" s="728">
        <v>0</v>
      </c>
    </row>
    <row r="76" spans="1:5" x14ac:dyDescent="0.2">
      <c r="A76" s="745" t="s">
        <v>1051</v>
      </c>
      <c r="B76" s="427">
        <v>0</v>
      </c>
      <c r="C76" s="427">
        <v>0</v>
      </c>
      <c r="D76" s="427">
        <v>14990</v>
      </c>
      <c r="E76" s="25">
        <v>2487162</v>
      </c>
    </row>
    <row r="77" spans="1:5" ht="13.5" thickBot="1" x14ac:dyDescent="0.25">
      <c r="A77" s="681"/>
      <c r="B77" s="368"/>
      <c r="C77" s="368"/>
      <c r="D77" s="368"/>
      <c r="E77" s="369"/>
    </row>
    <row r="78" spans="1:5" x14ac:dyDescent="0.2">
      <c r="A78" s="107" t="s">
        <v>616</v>
      </c>
    </row>
  </sheetData>
  <mergeCells count="12">
    <mergeCell ref="A13:A16"/>
    <mergeCell ref="B13:C14"/>
    <mergeCell ref="D13:E14"/>
    <mergeCell ref="B15:B16"/>
    <mergeCell ref="C15:C16"/>
    <mergeCell ref="D15:D16"/>
    <mergeCell ref="E15:E16"/>
    <mergeCell ref="A6:E6"/>
    <mergeCell ref="A7:E7"/>
    <mergeCell ref="A8:E8"/>
    <mergeCell ref="A9:E9"/>
    <mergeCell ref="A10:E10"/>
  </mergeCells>
  <phoneticPr fontId="3" type="noConversion"/>
  <pageMargins left="1.1811023622047245" right="0.70866141732283472" top="0.94488188976377963" bottom="1.1811023622047245" header="0.39370078740157483" footer="0"/>
  <pageSetup paperSize="153" scale="90" firstPageNumber="262" orientation="portrait" useFirstPageNumber="1" r:id="rId1"/>
  <headerFooter alignWithMargins="0">
    <oddHeader>&amp;L                           &amp;G&amp;R&amp;P</oddHeader>
  </headerFooter>
  <ignoredErrors>
    <ignoredError sqref="B56:C56" formulaRange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J32"/>
  <sheetViews>
    <sheetView showGridLines="0" workbookViewId="0"/>
  </sheetViews>
  <sheetFormatPr baseColWidth="10" defaultColWidth="7" defaultRowHeight="12.75" x14ac:dyDescent="0.2"/>
  <cols>
    <col min="1" max="1" width="6.85546875" style="55" customWidth="1"/>
    <col min="2" max="5" width="13.28515625" style="55" customWidth="1"/>
    <col min="6" max="7" width="13.140625" style="55" customWidth="1"/>
    <col min="8" max="9" width="13.28515625" style="55" customWidth="1"/>
    <col min="10" max="16384" width="7" style="55"/>
  </cols>
  <sheetData>
    <row r="1" spans="1:9" ht="18" x14ac:dyDescent="0.2">
      <c r="A1" s="26" t="s">
        <v>521</v>
      </c>
      <c r="B1" s="27"/>
      <c r="C1" s="28"/>
      <c r="D1" s="28"/>
      <c r="E1" s="28"/>
      <c r="F1" s="29"/>
      <c r="G1" s="29"/>
      <c r="H1" s="29"/>
      <c r="I1" s="555"/>
    </row>
    <row r="2" spans="1:9" ht="15.75" x14ac:dyDescent="0.2">
      <c r="A2" s="30"/>
      <c r="B2" s="27"/>
      <c r="C2" s="28"/>
      <c r="D2" s="28"/>
      <c r="E2" s="28"/>
      <c r="F2" s="29"/>
      <c r="G2" s="29"/>
      <c r="H2" s="29"/>
      <c r="I2" s="29"/>
    </row>
    <row r="3" spans="1:9" ht="15.75" x14ac:dyDescent="0.2">
      <c r="A3" s="110"/>
      <c r="B3" s="27"/>
      <c r="C3" s="28"/>
      <c r="D3" s="28"/>
      <c r="E3" s="28"/>
      <c r="F3" s="29"/>
      <c r="G3" s="29"/>
      <c r="H3" s="29"/>
      <c r="I3" s="29"/>
    </row>
    <row r="4" spans="1:9" x14ac:dyDescent="0.2">
      <c r="A4" s="132"/>
      <c r="B4" s="132"/>
      <c r="C4" s="132"/>
      <c r="D4" s="132"/>
      <c r="E4" s="132"/>
      <c r="F4" s="132"/>
      <c r="G4" s="132"/>
      <c r="H4" s="132"/>
      <c r="I4" s="132"/>
    </row>
    <row r="5" spans="1:9" x14ac:dyDescent="0.2">
      <c r="A5" s="132"/>
      <c r="B5" s="132"/>
      <c r="C5" s="132"/>
      <c r="D5" s="132"/>
      <c r="E5" s="132"/>
      <c r="F5" s="132"/>
      <c r="G5" s="132"/>
      <c r="H5" s="132"/>
      <c r="I5" s="132"/>
    </row>
    <row r="6" spans="1:9" x14ac:dyDescent="0.2">
      <c r="A6" s="132"/>
      <c r="B6" s="132"/>
      <c r="C6" s="132"/>
      <c r="D6" s="132"/>
      <c r="E6" s="132"/>
      <c r="F6" s="132"/>
      <c r="G6" s="132"/>
      <c r="H6" s="132"/>
      <c r="I6" s="132"/>
    </row>
    <row r="7" spans="1:9" x14ac:dyDescent="0.2">
      <c r="A7" s="792" t="s">
        <v>186</v>
      </c>
      <c r="B7" s="792"/>
      <c r="C7" s="792"/>
      <c r="D7" s="792"/>
      <c r="E7" s="792"/>
      <c r="F7" s="792"/>
      <c r="G7" s="792"/>
      <c r="H7" s="792"/>
      <c r="I7" s="792"/>
    </row>
    <row r="8" spans="1:9" x14ac:dyDescent="0.2">
      <c r="A8" s="792" t="s">
        <v>587</v>
      </c>
      <c r="B8" s="792"/>
      <c r="C8" s="792"/>
      <c r="D8" s="792"/>
      <c r="E8" s="792"/>
      <c r="F8" s="792"/>
      <c r="G8" s="792"/>
      <c r="H8" s="792"/>
      <c r="I8" s="792"/>
    </row>
    <row r="9" spans="1:9" x14ac:dyDescent="0.2">
      <c r="A9" s="792" t="s">
        <v>600</v>
      </c>
      <c r="B9" s="792"/>
      <c r="C9" s="792"/>
      <c r="D9" s="792"/>
      <c r="E9" s="792"/>
      <c r="F9" s="792"/>
      <c r="G9" s="792"/>
      <c r="H9" s="792"/>
      <c r="I9" s="792"/>
    </row>
    <row r="10" spans="1:9" x14ac:dyDescent="0.2">
      <c r="A10" s="792" t="s">
        <v>753</v>
      </c>
      <c r="B10" s="792"/>
      <c r="C10" s="792"/>
      <c r="D10" s="792"/>
      <c r="E10" s="792"/>
      <c r="F10" s="792"/>
      <c r="G10" s="792"/>
      <c r="H10" s="792"/>
      <c r="I10" s="792"/>
    </row>
    <row r="11" spans="1:9" ht="13.5" x14ac:dyDescent="0.25">
      <c r="A11" s="762" t="s">
        <v>513</v>
      </c>
      <c r="B11" s="762"/>
      <c r="C11" s="762"/>
      <c r="D11" s="762"/>
      <c r="E11" s="762"/>
      <c r="F11" s="762"/>
      <c r="G11" s="762"/>
      <c r="H11" s="762"/>
      <c r="I11" s="762"/>
    </row>
    <row r="12" spans="1:9" x14ac:dyDescent="0.2">
      <c r="A12" s="132"/>
      <c r="B12" s="132"/>
      <c r="C12" s="132"/>
      <c r="D12" s="132"/>
      <c r="E12" s="132"/>
      <c r="F12" s="132"/>
      <c r="G12" s="132"/>
      <c r="H12" s="132"/>
      <c r="I12" s="132"/>
    </row>
    <row r="13" spans="1:9" ht="13.5" thickBot="1" x14ac:dyDescent="0.25">
      <c r="A13" s="132"/>
      <c r="B13" s="132"/>
      <c r="C13" s="132"/>
      <c r="D13" s="132"/>
      <c r="E13" s="132"/>
      <c r="F13" s="132"/>
      <c r="G13" s="132"/>
      <c r="H13" s="132"/>
      <c r="I13" s="132"/>
    </row>
    <row r="14" spans="1:9" ht="13.5" customHeight="1" thickBot="1" x14ac:dyDescent="0.25">
      <c r="A14" s="767" t="s">
        <v>522</v>
      </c>
      <c r="B14" s="807" t="s">
        <v>187</v>
      </c>
      <c r="C14" s="802"/>
      <c r="D14" s="807" t="s">
        <v>542</v>
      </c>
      <c r="E14" s="802"/>
      <c r="F14" s="807" t="s">
        <v>543</v>
      </c>
      <c r="G14" s="802"/>
      <c r="H14" s="807" t="s">
        <v>540</v>
      </c>
      <c r="I14" s="801"/>
    </row>
    <row r="15" spans="1:9" ht="13.5" customHeight="1" thickBot="1" x14ac:dyDescent="0.25">
      <c r="A15" s="768"/>
      <c r="B15" s="807" t="s">
        <v>740</v>
      </c>
      <c r="C15" s="807" t="s">
        <v>741</v>
      </c>
      <c r="D15" s="807" t="s">
        <v>742</v>
      </c>
      <c r="E15" s="807" t="s">
        <v>743</v>
      </c>
      <c r="F15" s="807" t="s">
        <v>744</v>
      </c>
      <c r="G15" s="807" t="s">
        <v>745</v>
      </c>
      <c r="H15" s="807" t="s">
        <v>747</v>
      </c>
      <c r="I15" s="809" t="s">
        <v>746</v>
      </c>
    </row>
    <row r="16" spans="1:9" ht="13.5" thickBot="1" x14ac:dyDescent="0.25">
      <c r="A16" s="768"/>
      <c r="B16" s="808"/>
      <c r="C16" s="808"/>
      <c r="D16" s="808"/>
      <c r="E16" s="808"/>
      <c r="F16" s="808"/>
      <c r="G16" s="808"/>
      <c r="H16" s="808"/>
      <c r="I16" s="810"/>
    </row>
    <row r="17" spans="1:10" x14ac:dyDescent="0.2">
      <c r="A17" s="133"/>
      <c r="B17" s="134"/>
      <c r="C17" s="134"/>
      <c r="D17" s="134"/>
      <c r="E17" s="134"/>
      <c r="F17" s="134"/>
      <c r="G17" s="134"/>
      <c r="H17" s="134"/>
      <c r="I17" s="135"/>
    </row>
    <row r="18" spans="1:10" s="112" customFormat="1" ht="13.5" customHeight="1" x14ac:dyDescent="0.2">
      <c r="A18" s="423">
        <v>2010</v>
      </c>
      <c r="B18" s="424">
        <v>994673654</v>
      </c>
      <c r="C18" s="424">
        <v>676112907</v>
      </c>
      <c r="D18" s="424">
        <v>700192308</v>
      </c>
      <c r="E18" s="424">
        <v>307000074</v>
      </c>
      <c r="F18" s="424">
        <v>352701636</v>
      </c>
      <c r="G18" s="424">
        <v>83411458</v>
      </c>
      <c r="H18" s="424">
        <v>347059576</v>
      </c>
      <c r="I18" s="128">
        <v>427686465</v>
      </c>
      <c r="J18" s="497"/>
    </row>
    <row r="19" spans="1:10" s="112" customFormat="1" ht="13.5" customHeight="1" x14ac:dyDescent="0.2">
      <c r="A19" s="423">
        <v>2011</v>
      </c>
      <c r="B19" s="424">
        <v>1132244957</v>
      </c>
      <c r="C19" s="424">
        <v>820369591</v>
      </c>
      <c r="D19" s="424">
        <v>814745001</v>
      </c>
      <c r="E19" s="424">
        <v>344687510</v>
      </c>
      <c r="F19" s="424">
        <v>459070501</v>
      </c>
      <c r="G19" s="424">
        <v>76927969</v>
      </c>
      <c r="H19" s="424">
        <v>404294522</v>
      </c>
      <c r="I19" s="128">
        <v>455533309</v>
      </c>
      <c r="J19" s="497"/>
    </row>
    <row r="20" spans="1:10" s="112" customFormat="1" ht="13.5" customHeight="1" x14ac:dyDescent="0.2">
      <c r="A20" s="423">
        <v>2012</v>
      </c>
      <c r="B20" s="424">
        <v>1110747065</v>
      </c>
      <c r="C20" s="424">
        <v>777030222</v>
      </c>
      <c r="D20" s="424">
        <v>795488670</v>
      </c>
      <c r="E20" s="424">
        <v>367118630</v>
      </c>
      <c r="F20" s="424">
        <v>473416065</v>
      </c>
      <c r="G20" s="424">
        <v>97821406</v>
      </c>
      <c r="H20" s="424">
        <v>424519766</v>
      </c>
      <c r="I20" s="128">
        <v>476793997</v>
      </c>
      <c r="J20" s="497"/>
    </row>
    <row r="21" spans="1:10" s="112" customFormat="1" ht="13.5" customHeight="1" x14ac:dyDescent="0.2">
      <c r="A21" s="423">
        <v>2013</v>
      </c>
      <c r="B21" s="424">
        <v>1108769719</v>
      </c>
      <c r="C21" s="424">
        <v>819984473</v>
      </c>
      <c r="D21" s="424">
        <v>790978857</v>
      </c>
      <c r="E21" s="424">
        <v>394762687</v>
      </c>
      <c r="F21" s="424">
        <v>486901502</v>
      </c>
      <c r="G21" s="424">
        <v>109943450</v>
      </c>
      <c r="H21" s="424">
        <v>396167617</v>
      </c>
      <c r="I21" s="128">
        <v>519814329</v>
      </c>
      <c r="J21" s="497"/>
    </row>
    <row r="22" spans="1:10" s="112" customFormat="1" ht="13.5" customHeight="1" x14ac:dyDescent="0.2">
      <c r="A22" s="423">
        <v>2014</v>
      </c>
      <c r="B22" s="424">
        <v>1263967777</v>
      </c>
      <c r="C22" s="424">
        <v>626669477</v>
      </c>
      <c r="D22" s="424">
        <v>885485241</v>
      </c>
      <c r="E22" s="424">
        <v>237667725</v>
      </c>
      <c r="F22" s="424">
        <v>513738436</v>
      </c>
      <c r="G22" s="424">
        <v>89766560</v>
      </c>
      <c r="H22" s="424">
        <v>418317127</v>
      </c>
      <c r="I22" s="128">
        <v>438787466</v>
      </c>
      <c r="J22" s="497"/>
    </row>
    <row r="23" spans="1:10" s="112" customFormat="1" ht="13.5" customHeight="1" x14ac:dyDescent="0.2">
      <c r="A23" s="423">
        <v>2015</v>
      </c>
      <c r="B23" s="424">
        <v>1239767515</v>
      </c>
      <c r="C23" s="424">
        <v>651389556</v>
      </c>
      <c r="D23" s="424">
        <v>903372628</v>
      </c>
      <c r="E23" s="424">
        <v>232836650</v>
      </c>
      <c r="F23" s="424">
        <v>554815881</v>
      </c>
      <c r="G23" s="424">
        <v>94166977</v>
      </c>
      <c r="H23" s="424">
        <v>417674839</v>
      </c>
      <c r="I23" s="128">
        <v>486814284</v>
      </c>
      <c r="J23" s="497"/>
    </row>
    <row r="24" spans="1:10" s="112" customFormat="1" ht="13.5" customHeight="1" x14ac:dyDescent="0.2">
      <c r="A24" s="423">
        <v>2016</v>
      </c>
      <c r="B24" s="424">
        <v>1204382605</v>
      </c>
      <c r="C24" s="424">
        <v>644580878</v>
      </c>
      <c r="D24" s="424">
        <v>913898020</v>
      </c>
      <c r="E24" s="424">
        <v>224853596</v>
      </c>
      <c r="F24" s="424">
        <v>569158358</v>
      </c>
      <c r="G24" s="424">
        <v>88855819</v>
      </c>
      <c r="H24" s="424">
        <v>425710683</v>
      </c>
      <c r="I24" s="128">
        <v>477021574</v>
      </c>
      <c r="J24" s="497"/>
    </row>
    <row r="25" spans="1:10" s="112" customFormat="1" ht="13.5" customHeight="1" x14ac:dyDescent="0.2">
      <c r="A25" s="557">
        <v>2017</v>
      </c>
      <c r="B25" s="197">
        <v>1216547812</v>
      </c>
      <c r="C25" s="197">
        <v>694100748</v>
      </c>
      <c r="D25" s="197">
        <v>967312258</v>
      </c>
      <c r="E25" s="197">
        <v>232563289</v>
      </c>
      <c r="F25" s="197">
        <v>562219957</v>
      </c>
      <c r="G25" s="197">
        <v>97329380</v>
      </c>
      <c r="H25" s="197">
        <v>423247969</v>
      </c>
      <c r="I25" s="198">
        <v>478186803</v>
      </c>
      <c r="J25" s="497"/>
    </row>
    <row r="26" spans="1:10" s="112" customFormat="1" ht="13.5" customHeight="1" x14ac:dyDescent="0.2">
      <c r="A26" s="686">
        <v>2018</v>
      </c>
      <c r="B26" s="665">
        <v>1335072749</v>
      </c>
      <c r="C26" s="665">
        <v>757924756</v>
      </c>
      <c r="D26" s="665">
        <v>1050407532</v>
      </c>
      <c r="E26" s="665">
        <v>291724893</v>
      </c>
      <c r="F26" s="665">
        <v>540522313</v>
      </c>
      <c r="G26" s="665">
        <v>112139850</v>
      </c>
      <c r="H26" s="665">
        <v>429359988</v>
      </c>
      <c r="I26" s="666">
        <v>532525790</v>
      </c>
      <c r="J26" s="497"/>
    </row>
    <row r="27" spans="1:10" s="112" customFormat="1" ht="13.5" customHeight="1" thickBot="1" x14ac:dyDescent="0.25">
      <c r="A27" s="567">
        <v>2019</v>
      </c>
      <c r="B27" s="568">
        <v>1384010812</v>
      </c>
      <c r="C27" s="568">
        <v>756974051</v>
      </c>
      <c r="D27" s="568">
        <v>1003731162</v>
      </c>
      <c r="E27" s="568">
        <v>319623313</v>
      </c>
      <c r="F27" s="568">
        <v>549799478</v>
      </c>
      <c r="G27" s="568">
        <v>114955382</v>
      </c>
      <c r="H27" s="568">
        <v>429487504</v>
      </c>
      <c r="I27" s="139">
        <v>546819675</v>
      </c>
      <c r="J27" s="497"/>
    </row>
    <row r="28" spans="1:10" s="112" customFormat="1" ht="12.75" customHeight="1" x14ac:dyDescent="0.2">
      <c r="A28" s="52" t="s">
        <v>569</v>
      </c>
      <c r="B28" s="140"/>
      <c r="C28" s="140"/>
      <c r="D28" s="140"/>
      <c r="E28" s="140"/>
      <c r="F28" s="140"/>
      <c r="G28" s="141"/>
      <c r="H28" s="140"/>
      <c r="I28" s="140"/>
    </row>
    <row r="29" spans="1:10" s="112" customFormat="1" ht="12.75" customHeight="1" x14ac:dyDescent="0.2">
      <c r="A29" s="498"/>
      <c r="B29" s="498"/>
      <c r="C29" s="498"/>
      <c r="G29" s="140"/>
    </row>
    <row r="30" spans="1:10" x14ac:dyDescent="0.2">
      <c r="E30" s="87"/>
      <c r="I30" s="499"/>
    </row>
    <row r="32" spans="1:10" x14ac:dyDescent="0.2">
      <c r="C32" s="87"/>
    </row>
  </sheetData>
  <mergeCells count="18">
    <mergeCell ref="F14:G14"/>
    <mergeCell ref="H14:I14"/>
    <mergeCell ref="B15:B16"/>
    <mergeCell ref="C15:C16"/>
    <mergeCell ref="D15:D16"/>
    <mergeCell ref="E15:E16"/>
    <mergeCell ref="A7:I7"/>
    <mergeCell ref="A8:I8"/>
    <mergeCell ref="A9:I9"/>
    <mergeCell ref="A10:I10"/>
    <mergeCell ref="F15:F16"/>
    <mergeCell ref="G15:G16"/>
    <mergeCell ref="H15:H16"/>
    <mergeCell ref="I15:I16"/>
    <mergeCell ref="A11:I11"/>
    <mergeCell ref="A14:A16"/>
    <mergeCell ref="B14:C14"/>
    <mergeCell ref="D14:E14"/>
  </mergeCells>
  <phoneticPr fontId="3" type="noConversion"/>
  <pageMargins left="1.1811023622047245" right="0.70866141732283472" top="0.94488188976377963" bottom="1.1811023622047245" header="0.39370078740157483" footer="0"/>
  <pageSetup paperSize="153" scale="90" firstPageNumber="264" orientation="landscape" useFirstPageNumber="1" r:id="rId1"/>
  <headerFooter alignWithMargins="0">
    <oddHeader>&amp;L                            &amp;G&amp;R&amp;P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G54"/>
  <sheetViews>
    <sheetView showGridLines="0" topLeftCell="A34" workbookViewId="0"/>
  </sheetViews>
  <sheetFormatPr baseColWidth="10" defaultColWidth="7" defaultRowHeight="12.75" x14ac:dyDescent="0.2"/>
  <cols>
    <col min="1" max="1" width="8.5703125" style="55" customWidth="1"/>
    <col min="2" max="6" width="14.85546875" style="55" customWidth="1"/>
    <col min="7" max="7" width="7" style="55"/>
    <col min="8" max="8" width="12.7109375" style="55" bestFit="1" customWidth="1"/>
    <col min="9" max="9" width="9.85546875" style="55" customWidth="1"/>
    <col min="10" max="16384" width="7" style="55"/>
  </cols>
  <sheetData>
    <row r="1" spans="1:7" ht="18" x14ac:dyDescent="0.2">
      <c r="A1" s="26" t="s">
        <v>521</v>
      </c>
      <c r="B1" s="27"/>
      <c r="C1" s="28"/>
      <c r="D1" s="28"/>
      <c r="E1" s="28"/>
      <c r="F1" s="555"/>
    </row>
    <row r="2" spans="1:7" ht="15.75" x14ac:dyDescent="0.2">
      <c r="A2" s="30"/>
      <c r="B2" s="27"/>
      <c r="C2" s="28"/>
      <c r="D2" s="28"/>
      <c r="E2" s="28"/>
      <c r="F2" s="29"/>
    </row>
    <row r="3" spans="1:7" x14ac:dyDescent="0.2">
      <c r="A3" s="29"/>
      <c r="B3" s="29"/>
      <c r="C3" s="29"/>
      <c r="D3" s="29"/>
      <c r="E3" s="29"/>
      <c r="F3" s="29"/>
    </row>
    <row r="4" spans="1:7" x14ac:dyDescent="0.2">
      <c r="A4" s="29"/>
      <c r="B4" s="29"/>
      <c r="C4" s="29"/>
      <c r="D4" s="29"/>
      <c r="E4" s="29" t="s">
        <v>505</v>
      </c>
      <c r="F4" s="29"/>
    </row>
    <row r="5" spans="1:7" x14ac:dyDescent="0.2">
      <c r="A5" s="792" t="s">
        <v>188</v>
      </c>
      <c r="B5" s="792"/>
      <c r="C5" s="792"/>
      <c r="D5" s="792"/>
      <c r="E5" s="792"/>
      <c r="F5" s="792"/>
    </row>
    <row r="6" spans="1:7" x14ac:dyDescent="0.2">
      <c r="A6" s="792" t="s">
        <v>189</v>
      </c>
      <c r="B6" s="792"/>
      <c r="C6" s="792"/>
      <c r="D6" s="792"/>
      <c r="E6" s="792"/>
      <c r="F6" s="792"/>
    </row>
    <row r="7" spans="1:7" x14ac:dyDescent="0.2">
      <c r="A7" s="792" t="s">
        <v>600</v>
      </c>
      <c r="B7" s="792"/>
      <c r="C7" s="792"/>
      <c r="D7" s="792"/>
      <c r="E7" s="792"/>
      <c r="F7" s="792"/>
    </row>
    <row r="8" spans="1:7" x14ac:dyDescent="0.2">
      <c r="A8" s="792" t="s">
        <v>754</v>
      </c>
      <c r="B8" s="792"/>
      <c r="C8" s="792"/>
      <c r="D8" s="792"/>
      <c r="E8" s="792"/>
      <c r="F8" s="792"/>
    </row>
    <row r="9" spans="1:7" ht="13.5" x14ac:dyDescent="0.25">
      <c r="A9" s="762" t="s">
        <v>514</v>
      </c>
      <c r="B9" s="762"/>
      <c r="C9" s="762"/>
      <c r="D9" s="762"/>
      <c r="E9" s="762"/>
      <c r="F9" s="762"/>
    </row>
    <row r="10" spans="1:7" x14ac:dyDescent="0.2">
      <c r="A10" s="29"/>
      <c r="B10" s="29"/>
      <c r="C10" s="29"/>
      <c r="D10" s="29"/>
      <c r="E10" s="29"/>
      <c r="F10" s="29"/>
    </row>
    <row r="11" spans="1:7" ht="12.75" customHeight="1" thickBot="1" x14ac:dyDescent="0.25">
      <c r="A11" s="29"/>
      <c r="B11" s="29"/>
      <c r="C11" s="29"/>
      <c r="D11" s="29"/>
      <c r="E11" s="29"/>
      <c r="F11" s="29"/>
    </row>
    <row r="12" spans="1:7" s="112" customFormat="1" ht="12.75" customHeight="1" x14ac:dyDescent="0.2">
      <c r="A12" s="820" t="s">
        <v>522</v>
      </c>
      <c r="B12" s="811" t="s">
        <v>190</v>
      </c>
      <c r="C12" s="811" t="s">
        <v>729</v>
      </c>
      <c r="D12" s="811" t="s">
        <v>730</v>
      </c>
      <c r="E12" s="814" t="s">
        <v>191</v>
      </c>
      <c r="F12" s="817" t="s">
        <v>192</v>
      </c>
    </row>
    <row r="13" spans="1:7" s="112" customFormat="1" ht="12.75" customHeight="1" x14ac:dyDescent="0.2">
      <c r="A13" s="821"/>
      <c r="B13" s="812"/>
      <c r="C13" s="812"/>
      <c r="D13" s="812"/>
      <c r="E13" s="815"/>
      <c r="F13" s="818"/>
    </row>
    <row r="14" spans="1:7" s="112" customFormat="1" ht="12.75" customHeight="1" x14ac:dyDescent="0.2">
      <c r="A14" s="821"/>
      <c r="B14" s="812"/>
      <c r="C14" s="812"/>
      <c r="D14" s="812"/>
      <c r="E14" s="815"/>
      <c r="F14" s="818"/>
    </row>
    <row r="15" spans="1:7" s="112" customFormat="1" ht="12.75" customHeight="1" thickBot="1" x14ac:dyDescent="0.25">
      <c r="A15" s="822"/>
      <c r="B15" s="813"/>
      <c r="C15" s="813"/>
      <c r="D15" s="813"/>
      <c r="E15" s="816"/>
      <c r="F15" s="819"/>
      <c r="G15" s="140"/>
    </row>
    <row r="16" spans="1:7" s="112" customFormat="1" ht="12.75" customHeight="1" x14ac:dyDescent="0.2">
      <c r="A16" s="142"/>
      <c r="B16" s="143"/>
      <c r="C16" s="143"/>
      <c r="D16" s="143"/>
      <c r="E16" s="144"/>
      <c r="F16" s="145"/>
      <c r="G16" s="140"/>
    </row>
    <row r="17" spans="1:7" s="112" customFormat="1" ht="14.25" customHeight="1" x14ac:dyDescent="0.2">
      <c r="A17" s="146">
        <v>2010</v>
      </c>
      <c r="B17" s="147">
        <f>C17+D17</f>
        <v>3888838078</v>
      </c>
      <c r="C17" s="148">
        <v>2394627174</v>
      </c>
      <c r="D17" s="149">
        <v>1494210904</v>
      </c>
      <c r="E17" s="148">
        <f>C17-D17</f>
        <v>900416270</v>
      </c>
      <c r="F17" s="150">
        <f t="shared" ref="F17:F23" si="0">C17/D17*100</f>
        <v>160.26031985107238</v>
      </c>
      <c r="G17" s="140"/>
    </row>
    <row r="18" spans="1:7" s="112" customFormat="1" ht="14.25" customHeight="1" x14ac:dyDescent="0.2">
      <c r="A18" s="146">
        <v>2011</v>
      </c>
      <c r="B18" s="147">
        <f>C18+D18</f>
        <v>4507873360</v>
      </c>
      <c r="C18" s="148">
        <v>2810354981</v>
      </c>
      <c r="D18" s="149">
        <v>1697518379</v>
      </c>
      <c r="E18" s="148">
        <f>C18-D18</f>
        <v>1112836602</v>
      </c>
      <c r="F18" s="150">
        <f t="shared" si="0"/>
        <v>165.55667471804145</v>
      </c>
      <c r="G18" s="140"/>
    </row>
    <row r="19" spans="1:7" s="112" customFormat="1" ht="14.25" customHeight="1" x14ac:dyDescent="0.2">
      <c r="A19" s="136">
        <v>2012</v>
      </c>
      <c r="B19" s="151">
        <f>C19+D19</f>
        <v>4522935821</v>
      </c>
      <c r="C19" s="152">
        <v>2804171566</v>
      </c>
      <c r="D19" s="153">
        <v>1718764255</v>
      </c>
      <c r="E19" s="152">
        <f>C19-D19</f>
        <v>1085407311</v>
      </c>
      <c r="F19" s="48">
        <f t="shared" si="0"/>
        <v>163.15044706349212</v>
      </c>
      <c r="G19" s="140"/>
    </row>
    <row r="20" spans="1:7" s="112" customFormat="1" ht="14.25" customHeight="1" x14ac:dyDescent="0.2">
      <c r="A20" s="137">
        <v>2013</v>
      </c>
      <c r="B20" s="151">
        <f t="shared" ref="B20:B25" si="1">C20+D20</f>
        <v>4627322634</v>
      </c>
      <c r="C20" s="152">
        <v>2782817695</v>
      </c>
      <c r="D20" s="153">
        <v>1844504939</v>
      </c>
      <c r="E20" s="152">
        <f t="shared" ref="E20:E25" si="2">C20-D20</f>
        <v>938312756</v>
      </c>
      <c r="F20" s="48">
        <f t="shared" si="0"/>
        <v>150.87070986693627</v>
      </c>
      <c r="G20" s="140"/>
    </row>
    <row r="21" spans="1:7" s="112" customFormat="1" ht="14.25" customHeight="1" x14ac:dyDescent="0.2">
      <c r="A21" s="138">
        <v>2014</v>
      </c>
      <c r="B21" s="151">
        <f t="shared" si="1"/>
        <v>4992761100</v>
      </c>
      <c r="C21" s="152">
        <v>3455554430</v>
      </c>
      <c r="D21" s="153">
        <v>1537206670</v>
      </c>
      <c r="E21" s="152">
        <f t="shared" si="2"/>
        <v>1918347760</v>
      </c>
      <c r="F21" s="48">
        <f t="shared" si="0"/>
        <v>224.79439475760276</v>
      </c>
      <c r="G21" s="140"/>
    </row>
    <row r="22" spans="1:7" s="112" customFormat="1" ht="14.25" customHeight="1" x14ac:dyDescent="0.2">
      <c r="A22" s="300">
        <v>2015</v>
      </c>
      <c r="B22" s="147">
        <f t="shared" si="1"/>
        <v>4580838330</v>
      </c>
      <c r="C22" s="148">
        <v>3115630863</v>
      </c>
      <c r="D22" s="149">
        <v>1465207467</v>
      </c>
      <c r="E22" s="148">
        <f t="shared" si="2"/>
        <v>1650423396</v>
      </c>
      <c r="F22" s="150">
        <f t="shared" si="0"/>
        <v>212.64093537410292</v>
      </c>
      <c r="G22" s="140"/>
    </row>
    <row r="23" spans="1:7" s="112" customFormat="1" ht="14.25" customHeight="1" x14ac:dyDescent="0.2">
      <c r="A23" s="371">
        <v>2016</v>
      </c>
      <c r="B23" s="151">
        <f t="shared" si="1"/>
        <v>4948125575</v>
      </c>
      <c r="C23" s="152">
        <v>3432708075</v>
      </c>
      <c r="D23" s="153">
        <v>1515417500</v>
      </c>
      <c r="E23" s="152">
        <f t="shared" si="2"/>
        <v>1917290575</v>
      </c>
      <c r="F23" s="150">
        <f t="shared" si="0"/>
        <v>226.51896754524742</v>
      </c>
      <c r="G23" s="140"/>
    </row>
    <row r="24" spans="1:7" s="112" customFormat="1" ht="14.25" customHeight="1" x14ac:dyDescent="0.2">
      <c r="A24" s="569">
        <v>2017</v>
      </c>
      <c r="B24" s="147">
        <f t="shared" si="1"/>
        <v>5126343045</v>
      </c>
      <c r="C24" s="148">
        <v>3529624581</v>
      </c>
      <c r="D24" s="149">
        <v>1596718464</v>
      </c>
      <c r="E24" s="148">
        <f t="shared" si="2"/>
        <v>1932906117</v>
      </c>
      <c r="F24" s="150">
        <f>E24/E23*100</f>
        <v>100.81445880992766</v>
      </c>
      <c r="G24" s="140"/>
    </row>
    <row r="25" spans="1:7" s="112" customFormat="1" ht="14.25" customHeight="1" x14ac:dyDescent="0.2">
      <c r="A25" s="686">
        <v>2018</v>
      </c>
      <c r="B25" s="687">
        <f t="shared" si="1"/>
        <v>5049677871</v>
      </c>
      <c r="C25" s="688">
        <v>3355362582</v>
      </c>
      <c r="D25" s="689">
        <v>1694315289</v>
      </c>
      <c r="E25" s="688">
        <f t="shared" si="2"/>
        <v>1661047293</v>
      </c>
      <c r="F25" s="685">
        <f>E25/E24*100</f>
        <v>85.935228741376051</v>
      </c>
      <c r="G25" s="140"/>
    </row>
    <row r="26" spans="1:7" s="112" customFormat="1" ht="14.25" customHeight="1" thickBot="1" x14ac:dyDescent="0.25">
      <c r="A26" s="567">
        <v>2019</v>
      </c>
      <c r="B26" s="570">
        <f>C26+D26</f>
        <v>5105401377</v>
      </c>
      <c r="C26" s="571">
        <v>3367028956</v>
      </c>
      <c r="D26" s="572">
        <v>1738372421</v>
      </c>
      <c r="E26" s="571">
        <f>C26-D26</f>
        <v>1628656535</v>
      </c>
      <c r="F26" s="536">
        <f>E26/E25*100</f>
        <v>98.049979784651441</v>
      </c>
      <c r="G26" s="140"/>
    </row>
    <row r="27" spans="1:7" s="112" customFormat="1" ht="14.25" customHeight="1" x14ac:dyDescent="0.2">
      <c r="A27" s="52" t="s">
        <v>569</v>
      </c>
      <c r="B27" s="140"/>
      <c r="C27" s="140"/>
      <c r="D27" s="140"/>
      <c r="E27" s="140" t="s">
        <v>505</v>
      </c>
      <c r="F27" s="140"/>
    </row>
    <row r="28" spans="1:7" s="112" customFormat="1" ht="14.25" customHeight="1" x14ac:dyDescent="0.2">
      <c r="A28" s="52"/>
      <c r="B28" s="140"/>
      <c r="C28" s="140"/>
      <c r="D28" s="140"/>
      <c r="E28" s="140"/>
      <c r="F28" s="140"/>
    </row>
    <row r="30" spans="1:7" x14ac:dyDescent="0.2">
      <c r="A30" s="785" t="s">
        <v>193</v>
      </c>
      <c r="B30" s="785"/>
      <c r="C30" s="785"/>
      <c r="D30" s="785"/>
      <c r="E30" s="785"/>
      <c r="F30" s="785"/>
    </row>
    <row r="31" spans="1:7" x14ac:dyDescent="0.2">
      <c r="A31" s="785" t="s">
        <v>600</v>
      </c>
      <c r="B31" s="785"/>
      <c r="C31" s="785"/>
      <c r="D31" s="785"/>
      <c r="E31" s="785"/>
      <c r="F31" s="785"/>
    </row>
    <row r="32" spans="1:7" x14ac:dyDescent="0.2">
      <c r="A32" s="785" t="s">
        <v>755</v>
      </c>
      <c r="B32" s="785"/>
      <c r="C32" s="785"/>
      <c r="D32" s="785"/>
      <c r="E32" s="785"/>
      <c r="F32" s="785"/>
    </row>
    <row r="33" spans="1:6" ht="13.5" x14ac:dyDescent="0.25">
      <c r="A33" s="762" t="s">
        <v>514</v>
      </c>
      <c r="B33" s="762"/>
      <c r="C33" s="762"/>
      <c r="D33" s="762"/>
      <c r="E33" s="762"/>
      <c r="F33" s="762"/>
    </row>
    <row r="54" spans="1:1" x14ac:dyDescent="0.2">
      <c r="A54" s="52" t="s">
        <v>569</v>
      </c>
    </row>
  </sheetData>
  <mergeCells count="15">
    <mergeCell ref="A33:F33"/>
    <mergeCell ref="A30:F30"/>
    <mergeCell ref="A31:F31"/>
    <mergeCell ref="A32:F32"/>
    <mergeCell ref="A9:F9"/>
    <mergeCell ref="A12:A15"/>
    <mergeCell ref="B12:B15"/>
    <mergeCell ref="C12:C15"/>
    <mergeCell ref="A5:F5"/>
    <mergeCell ref="A6:F6"/>
    <mergeCell ref="A7:F7"/>
    <mergeCell ref="A8:F8"/>
    <mergeCell ref="D12:D15"/>
    <mergeCell ref="E12:E15"/>
    <mergeCell ref="F12:F15"/>
  </mergeCells>
  <phoneticPr fontId="3" type="noConversion"/>
  <pageMargins left="1.1811023622047245" right="0.70866141732283472" top="1.529251968503937" bottom="1.1811023622047245" header="0.39370078740157483" footer="0"/>
  <pageSetup paperSize="9" scale="90" firstPageNumber="265" orientation="portrait" useFirstPageNumber="1" r:id="rId1"/>
  <headerFooter alignWithMargins="0">
    <oddHeader>&amp;L                           &amp;G&amp;R&amp;P</oddHead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J100"/>
  <sheetViews>
    <sheetView showGridLines="0" topLeftCell="A4" workbookViewId="0">
      <selection activeCell="I23" sqref="I23"/>
    </sheetView>
  </sheetViews>
  <sheetFormatPr baseColWidth="10" defaultColWidth="7" defaultRowHeight="12.75" x14ac:dyDescent="0.2"/>
  <cols>
    <col min="1" max="1" width="12.7109375" style="55" customWidth="1"/>
    <col min="2" max="2" width="43.5703125" style="55" customWidth="1"/>
    <col min="3" max="5" width="12.5703125" style="55" customWidth="1"/>
    <col min="6" max="6" width="13" style="55" customWidth="1"/>
    <col min="7" max="7" width="7" style="55"/>
    <col min="8" max="8" width="11.140625" style="55" bestFit="1" customWidth="1"/>
    <col min="9" max="16384" width="7" style="55"/>
  </cols>
  <sheetData>
    <row r="1" spans="1:8" ht="18" x14ac:dyDescent="0.2">
      <c r="A1" s="26" t="s">
        <v>521</v>
      </c>
      <c r="B1" s="27"/>
      <c r="C1" s="28"/>
      <c r="D1" s="28"/>
      <c r="E1" s="555"/>
    </row>
    <row r="2" spans="1:8" ht="15.75" x14ac:dyDescent="0.2">
      <c r="A2" s="30"/>
      <c r="B2" s="27"/>
      <c r="C2" s="28"/>
      <c r="D2" s="28"/>
      <c r="E2" s="28"/>
    </row>
    <row r="3" spans="1:8" ht="15.75" x14ac:dyDescent="0.2">
      <c r="A3" s="110"/>
      <c r="B3" s="27"/>
      <c r="C3" s="28"/>
      <c r="D3" s="28"/>
      <c r="E3" s="28"/>
    </row>
    <row r="4" spans="1:8" x14ac:dyDescent="0.2">
      <c r="A4" s="132"/>
      <c r="B4" s="132"/>
      <c r="C4" s="435"/>
      <c r="D4" s="435"/>
      <c r="E4" s="435"/>
    </row>
    <row r="5" spans="1:8" x14ac:dyDescent="0.2">
      <c r="A5" s="132"/>
      <c r="B5" s="132"/>
      <c r="C5" s="435"/>
      <c r="D5" s="435"/>
      <c r="E5" s="435"/>
    </row>
    <row r="6" spans="1:8" x14ac:dyDescent="0.2">
      <c r="A6" s="792" t="s">
        <v>194</v>
      </c>
      <c r="B6" s="792"/>
      <c r="C6" s="792"/>
      <c r="D6" s="792"/>
      <c r="E6" s="792"/>
    </row>
    <row r="7" spans="1:8" x14ac:dyDescent="0.2">
      <c r="A7" s="792" t="s">
        <v>195</v>
      </c>
      <c r="B7" s="792"/>
      <c r="C7" s="792"/>
      <c r="D7" s="792"/>
      <c r="E7" s="792"/>
    </row>
    <row r="8" spans="1:8" x14ac:dyDescent="0.2">
      <c r="A8" s="792" t="s">
        <v>603</v>
      </c>
      <c r="B8" s="792"/>
      <c r="C8" s="792"/>
      <c r="D8" s="792"/>
      <c r="E8" s="792"/>
    </row>
    <row r="9" spans="1:8" x14ac:dyDescent="0.2">
      <c r="A9" s="792" t="s">
        <v>756</v>
      </c>
      <c r="B9" s="792"/>
      <c r="C9" s="792"/>
      <c r="D9" s="792"/>
      <c r="E9" s="792"/>
    </row>
    <row r="10" spans="1:8" ht="13.5" x14ac:dyDescent="0.25">
      <c r="A10" s="762" t="s">
        <v>516</v>
      </c>
      <c r="B10" s="762"/>
      <c r="C10" s="762"/>
      <c r="D10" s="762"/>
      <c r="E10" s="762"/>
    </row>
    <row r="11" spans="1:8" ht="13.5" thickBot="1" x14ac:dyDescent="0.25">
      <c r="A11" s="132"/>
      <c r="B11" s="132"/>
      <c r="C11" s="435"/>
      <c r="D11" s="435"/>
      <c r="E11" s="435"/>
    </row>
    <row r="12" spans="1:8" ht="12.75" customHeight="1" x14ac:dyDescent="0.2">
      <c r="A12" s="826" t="s">
        <v>196</v>
      </c>
      <c r="B12" s="829" t="s">
        <v>197</v>
      </c>
      <c r="C12" s="829" t="s">
        <v>198</v>
      </c>
      <c r="D12" s="829" t="s">
        <v>199</v>
      </c>
      <c r="E12" s="823" t="s">
        <v>200</v>
      </c>
    </row>
    <row r="13" spans="1:8" x14ac:dyDescent="0.2">
      <c r="A13" s="827"/>
      <c r="B13" s="830"/>
      <c r="C13" s="830"/>
      <c r="D13" s="830"/>
      <c r="E13" s="824"/>
    </row>
    <row r="14" spans="1:8" ht="13.5" thickBot="1" x14ac:dyDescent="0.25">
      <c r="A14" s="828"/>
      <c r="B14" s="831"/>
      <c r="C14" s="831"/>
      <c r="D14" s="831"/>
      <c r="E14" s="825"/>
      <c r="F14" s="55" t="s">
        <v>589</v>
      </c>
    </row>
    <row r="15" spans="1:8" ht="13.5" x14ac:dyDescent="0.25">
      <c r="A15" s="500"/>
      <c r="B15" s="501"/>
      <c r="C15" s="502"/>
      <c r="D15" s="502"/>
      <c r="E15" s="503"/>
    </row>
    <row r="16" spans="1:8" x14ac:dyDescent="0.2">
      <c r="A16" s="504" t="s">
        <v>550</v>
      </c>
      <c r="B16" s="505"/>
      <c r="C16" s="506">
        <f>SUM(C18:C89)</f>
        <v>3714334069</v>
      </c>
      <c r="D16" s="506">
        <f>SUM(D18:D89)</f>
        <v>1824374650</v>
      </c>
      <c r="E16" s="507">
        <f>SUM(E18:E89)</f>
        <v>1889959419</v>
      </c>
      <c r="F16" s="87"/>
      <c r="H16" s="87"/>
    </row>
    <row r="17" spans="1:8" x14ac:dyDescent="0.2">
      <c r="A17" s="508"/>
      <c r="B17" s="505"/>
      <c r="C17" s="234"/>
      <c r="D17" s="234"/>
      <c r="E17" s="235"/>
    </row>
    <row r="18" spans="1:8" x14ac:dyDescent="0.2">
      <c r="A18" s="509" t="s">
        <v>438</v>
      </c>
      <c r="B18" s="510" t="s">
        <v>201</v>
      </c>
      <c r="C18" s="511">
        <v>17783868</v>
      </c>
      <c r="D18" s="511">
        <v>175926412</v>
      </c>
      <c r="E18" s="89">
        <f>C18-D18</f>
        <v>-158142544</v>
      </c>
    </row>
    <row r="19" spans="1:8" s="112" customFormat="1" ht="13.5" customHeight="1" x14ac:dyDescent="0.2">
      <c r="A19" s="509"/>
      <c r="B19" s="510"/>
      <c r="C19" s="318"/>
      <c r="D19" s="318"/>
      <c r="E19" s="89"/>
      <c r="F19" s="140"/>
    </row>
    <row r="20" spans="1:8" s="112" customFormat="1" ht="14.25" customHeight="1" x14ac:dyDescent="0.2">
      <c r="A20" s="509" t="s">
        <v>439</v>
      </c>
      <c r="B20" s="510" t="s">
        <v>562</v>
      </c>
      <c r="C20" s="511">
        <v>146415581</v>
      </c>
      <c r="D20" s="511">
        <v>45675984</v>
      </c>
      <c r="E20" s="89">
        <f>C20-D20</f>
        <v>100739597</v>
      </c>
      <c r="G20" s="512"/>
      <c r="H20" s="512"/>
    </row>
    <row r="21" spans="1:8" s="112" customFormat="1" ht="12.75" customHeight="1" x14ac:dyDescent="0.2">
      <c r="A21" s="509"/>
      <c r="B21" s="510"/>
      <c r="C21" s="318"/>
      <c r="D21" s="318"/>
      <c r="E21" s="89"/>
      <c r="F21" s="140"/>
    </row>
    <row r="22" spans="1:8" s="112" customFormat="1" ht="12.75" customHeight="1" x14ac:dyDescent="0.2">
      <c r="A22" s="509" t="s">
        <v>440</v>
      </c>
      <c r="B22" s="510" t="s">
        <v>204</v>
      </c>
      <c r="C22" s="318"/>
      <c r="D22" s="318"/>
      <c r="E22" s="89"/>
      <c r="F22" s="140"/>
    </row>
    <row r="23" spans="1:8" s="112" customFormat="1" ht="12.75" customHeight="1" x14ac:dyDescent="0.2">
      <c r="A23" s="509"/>
      <c r="B23" s="510" t="s">
        <v>205</v>
      </c>
      <c r="C23" s="318"/>
      <c r="D23" s="318"/>
      <c r="E23" s="89"/>
      <c r="F23" s="140"/>
    </row>
    <row r="24" spans="1:8" s="112" customFormat="1" ht="12.75" customHeight="1" x14ac:dyDescent="0.2">
      <c r="A24" s="509"/>
      <c r="B24" s="510" t="s">
        <v>206</v>
      </c>
      <c r="C24" s="511">
        <v>117185631</v>
      </c>
      <c r="D24" s="511">
        <v>35691248</v>
      </c>
      <c r="E24" s="89">
        <f>C24-D24</f>
        <v>81494383</v>
      </c>
      <c r="G24" s="512"/>
    </row>
    <row r="25" spans="1:8" s="112" customFormat="1" ht="12.75" customHeight="1" x14ac:dyDescent="0.2">
      <c r="A25" s="509"/>
      <c r="B25" s="510"/>
      <c r="C25" s="318"/>
      <c r="D25" s="318"/>
      <c r="E25" s="89"/>
      <c r="F25" s="140"/>
    </row>
    <row r="26" spans="1:8" s="112" customFormat="1" ht="12.75" customHeight="1" x14ac:dyDescent="0.2">
      <c r="A26" s="509" t="s">
        <v>441</v>
      </c>
      <c r="B26" s="510" t="s">
        <v>208</v>
      </c>
      <c r="C26" s="318"/>
      <c r="D26" s="318"/>
      <c r="E26" s="89"/>
      <c r="F26" s="140"/>
    </row>
    <row r="27" spans="1:8" s="112" customFormat="1" ht="12.75" customHeight="1" x14ac:dyDescent="0.2">
      <c r="A27" s="509"/>
      <c r="B27" s="510" t="s">
        <v>12</v>
      </c>
      <c r="C27" s="318"/>
      <c r="D27" s="318"/>
      <c r="E27" s="89"/>
      <c r="F27" s="140"/>
    </row>
    <row r="28" spans="1:8" s="112" customFormat="1" ht="12.75" customHeight="1" x14ac:dyDescent="0.2">
      <c r="A28" s="509"/>
      <c r="B28" s="510" t="s">
        <v>209</v>
      </c>
      <c r="C28" s="511">
        <v>705712728</v>
      </c>
      <c r="D28" s="511">
        <v>465692819</v>
      </c>
      <c r="E28" s="89">
        <f>C28-D28</f>
        <v>240019909</v>
      </c>
      <c r="G28" s="512"/>
      <c r="H28" s="512"/>
    </row>
    <row r="29" spans="1:8" s="112" customFormat="1" ht="12.75" customHeight="1" x14ac:dyDescent="0.2">
      <c r="A29" s="509"/>
      <c r="B29" s="510"/>
      <c r="C29" s="318"/>
      <c r="D29" s="318"/>
      <c r="E29" s="89"/>
      <c r="F29" s="140"/>
    </row>
    <row r="30" spans="1:8" s="112" customFormat="1" ht="12.75" customHeight="1" x14ac:dyDescent="0.2">
      <c r="A30" s="509" t="s">
        <v>28</v>
      </c>
      <c r="B30" s="510" t="s">
        <v>29</v>
      </c>
      <c r="C30" s="511">
        <v>332283371</v>
      </c>
      <c r="D30" s="511">
        <v>23804004</v>
      </c>
      <c r="E30" s="89">
        <f>C30-D30</f>
        <v>308479367</v>
      </c>
      <c r="G30" s="512"/>
      <c r="H30" s="512"/>
    </row>
    <row r="31" spans="1:8" s="112" customFormat="1" ht="12.75" customHeight="1" x14ac:dyDescent="0.2">
      <c r="A31" s="509"/>
      <c r="B31" s="510"/>
      <c r="C31" s="318"/>
      <c r="D31" s="318"/>
      <c r="E31" s="89"/>
      <c r="F31" s="140"/>
    </row>
    <row r="32" spans="1:8" s="112" customFormat="1" ht="12.75" customHeight="1" x14ac:dyDescent="0.2">
      <c r="A32" s="509" t="s">
        <v>34</v>
      </c>
      <c r="B32" s="510" t="s">
        <v>212</v>
      </c>
      <c r="C32" s="318"/>
      <c r="D32" s="318"/>
      <c r="E32" s="89"/>
      <c r="F32" s="140"/>
    </row>
    <row r="33" spans="1:10" s="112" customFormat="1" ht="12.75" customHeight="1" x14ac:dyDescent="0.2">
      <c r="A33" s="509"/>
      <c r="B33" s="510" t="s">
        <v>36</v>
      </c>
      <c r="C33" s="511">
        <v>779342240</v>
      </c>
      <c r="D33" s="511">
        <v>204948281</v>
      </c>
      <c r="E33" s="89">
        <f>C33-D33</f>
        <v>574393959</v>
      </c>
      <c r="G33" s="512"/>
    </row>
    <row r="34" spans="1:10" s="112" customFormat="1" ht="12.75" customHeight="1" x14ac:dyDescent="0.2">
      <c r="A34" s="509"/>
      <c r="B34" s="510"/>
      <c r="C34" s="318"/>
      <c r="D34" s="318"/>
      <c r="E34" s="89"/>
      <c r="F34" s="140"/>
    </row>
    <row r="35" spans="1:10" s="112" customFormat="1" ht="12.75" customHeight="1" x14ac:dyDescent="0.2">
      <c r="A35" s="509" t="s">
        <v>443</v>
      </c>
      <c r="B35" s="510" t="s">
        <v>214</v>
      </c>
      <c r="C35" s="318"/>
      <c r="D35" s="318"/>
      <c r="E35" s="89"/>
      <c r="F35" s="140"/>
    </row>
    <row r="36" spans="1:10" s="112" customFormat="1" ht="12.75" customHeight="1" x14ac:dyDescent="0.2">
      <c r="A36" s="509"/>
      <c r="B36" s="510" t="s">
        <v>215</v>
      </c>
      <c r="C36" s="511">
        <v>312033876</v>
      </c>
      <c r="D36" s="511">
        <v>158013711</v>
      </c>
      <c r="E36" s="89">
        <f>C36-D36</f>
        <v>154020165</v>
      </c>
      <c r="G36" s="512"/>
    </row>
    <row r="37" spans="1:10" s="112" customFormat="1" ht="12.75" customHeight="1" x14ac:dyDescent="0.2">
      <c r="A37" s="509"/>
      <c r="B37" s="510"/>
      <c r="C37" s="318"/>
      <c r="D37" s="318"/>
      <c r="E37" s="89"/>
      <c r="F37" s="140"/>
    </row>
    <row r="38" spans="1:10" s="112" customFormat="1" ht="12.75" customHeight="1" x14ac:dyDescent="0.2">
      <c r="A38" s="509" t="s">
        <v>570</v>
      </c>
      <c r="B38" s="510" t="s">
        <v>217</v>
      </c>
      <c r="C38" s="318"/>
      <c r="D38" s="318"/>
      <c r="E38" s="89"/>
      <c r="F38" s="140"/>
    </row>
    <row r="39" spans="1:10" s="112" customFormat="1" ht="12.75" customHeight="1" x14ac:dyDescent="0.2">
      <c r="A39" s="509"/>
      <c r="B39" s="510" t="s">
        <v>218</v>
      </c>
      <c r="C39" s="318"/>
      <c r="D39" s="318"/>
      <c r="E39" s="89"/>
      <c r="F39" s="140"/>
    </row>
    <row r="40" spans="1:10" s="112" customFormat="1" ht="12.75" customHeight="1" x14ac:dyDescent="0.2">
      <c r="A40" s="509"/>
      <c r="B40" s="510" t="s">
        <v>219</v>
      </c>
      <c r="C40" s="318"/>
      <c r="D40" s="318"/>
      <c r="E40" s="89"/>
      <c r="F40" s="140"/>
    </row>
    <row r="41" spans="1:10" s="112" customFormat="1" ht="12.75" customHeight="1" x14ac:dyDescent="0.2">
      <c r="A41" s="509"/>
      <c r="B41" s="510" t="s">
        <v>284</v>
      </c>
      <c r="C41" s="511">
        <v>8501963</v>
      </c>
      <c r="D41" s="511">
        <v>3469158</v>
      </c>
      <c r="E41" s="89">
        <f>C41-D41</f>
        <v>5032805</v>
      </c>
      <c r="G41" s="512"/>
    </row>
    <row r="42" spans="1:10" s="112" customFormat="1" ht="12.75" customHeight="1" x14ac:dyDescent="0.2">
      <c r="A42" s="509"/>
      <c r="B42" s="510"/>
      <c r="C42" s="318"/>
      <c r="D42" s="318"/>
      <c r="E42" s="89"/>
      <c r="F42" s="140"/>
    </row>
    <row r="43" spans="1:10" s="112" customFormat="1" ht="12.75" customHeight="1" x14ac:dyDescent="0.2">
      <c r="A43" s="509" t="s">
        <v>445</v>
      </c>
      <c r="B43" s="510" t="s">
        <v>221</v>
      </c>
      <c r="C43" s="318"/>
      <c r="D43" s="318"/>
      <c r="E43" s="89"/>
      <c r="F43" s="140"/>
    </row>
    <row r="44" spans="1:10" s="112" customFormat="1" ht="12.75" customHeight="1" x14ac:dyDescent="0.2">
      <c r="A44" s="509"/>
      <c r="B44" s="510" t="s">
        <v>222</v>
      </c>
      <c r="C44" s="318"/>
      <c r="D44" s="318"/>
      <c r="E44" s="89"/>
      <c r="F44" s="140"/>
    </row>
    <row r="45" spans="1:10" s="112" customFormat="1" ht="12.75" customHeight="1" x14ac:dyDescent="0.2">
      <c r="A45" s="509"/>
      <c r="B45" s="510" t="s">
        <v>223</v>
      </c>
      <c r="C45" s="511">
        <v>45431923</v>
      </c>
      <c r="D45" s="511">
        <v>2836724</v>
      </c>
      <c r="E45" s="89">
        <f>C45-D45</f>
        <v>42595199</v>
      </c>
      <c r="G45" s="512"/>
      <c r="I45" s="512"/>
      <c r="J45" s="512"/>
    </row>
    <row r="46" spans="1:10" s="112" customFormat="1" ht="12.75" customHeight="1" x14ac:dyDescent="0.2">
      <c r="A46" s="509"/>
      <c r="B46" s="510"/>
      <c r="C46" s="318"/>
      <c r="D46" s="318"/>
      <c r="E46" s="89"/>
      <c r="F46" s="140"/>
    </row>
    <row r="47" spans="1:10" s="112" customFormat="1" ht="12.75" customHeight="1" x14ac:dyDescent="0.2">
      <c r="A47" s="509" t="s">
        <v>73</v>
      </c>
      <c r="B47" s="510" t="s">
        <v>288</v>
      </c>
      <c r="C47" s="318"/>
      <c r="D47" s="318"/>
      <c r="E47" s="89"/>
      <c r="F47" s="140"/>
    </row>
    <row r="48" spans="1:10" s="112" customFormat="1" ht="12.75" customHeight="1" x14ac:dyDescent="0.2">
      <c r="A48" s="509"/>
      <c r="B48" s="510" t="s">
        <v>225</v>
      </c>
      <c r="C48" s="318"/>
      <c r="D48" s="318"/>
      <c r="E48" s="89"/>
      <c r="F48" s="140"/>
    </row>
    <row r="49" spans="1:10" s="112" customFormat="1" ht="12.75" customHeight="1" x14ac:dyDescent="0.2">
      <c r="A49" s="509"/>
      <c r="B49" s="510" t="s">
        <v>226</v>
      </c>
      <c r="C49" s="511">
        <v>211203749</v>
      </c>
      <c r="D49" s="511">
        <v>174663593</v>
      </c>
      <c r="E49" s="89">
        <f>C49-D49</f>
        <v>36540156</v>
      </c>
      <c r="G49" s="512"/>
      <c r="H49" s="512"/>
      <c r="J49" s="512"/>
    </row>
    <row r="50" spans="1:10" s="112" customFormat="1" ht="12.75" customHeight="1" x14ac:dyDescent="0.2">
      <c r="A50" s="509"/>
      <c r="B50" s="510"/>
      <c r="C50" s="318"/>
      <c r="D50" s="318"/>
      <c r="E50" s="89"/>
      <c r="F50" s="140"/>
    </row>
    <row r="51" spans="1:10" s="112" customFormat="1" ht="12.75" customHeight="1" x14ac:dyDescent="0.2">
      <c r="A51" s="509" t="s">
        <v>79</v>
      </c>
      <c r="B51" s="510" t="s">
        <v>228</v>
      </c>
      <c r="C51" s="511">
        <v>344285314</v>
      </c>
      <c r="D51" s="511">
        <v>208152775</v>
      </c>
      <c r="E51" s="89">
        <f>C51-D51</f>
        <v>136132539</v>
      </c>
      <c r="G51" s="512"/>
    </row>
    <row r="52" spans="1:10" s="112" customFormat="1" ht="12.75" customHeight="1" x14ac:dyDescent="0.2">
      <c r="A52" s="509"/>
      <c r="B52" s="510"/>
      <c r="C52" s="318"/>
      <c r="D52" s="318"/>
      <c r="E52" s="89"/>
      <c r="F52" s="140"/>
    </row>
    <row r="53" spans="1:10" s="112" customFormat="1" ht="12.75" customHeight="1" x14ac:dyDescent="0.2">
      <c r="A53" s="509" t="s">
        <v>105</v>
      </c>
      <c r="B53" s="510" t="s">
        <v>230</v>
      </c>
      <c r="C53" s="318"/>
      <c r="D53" s="318"/>
      <c r="E53" s="89"/>
      <c r="F53" s="140"/>
    </row>
    <row r="54" spans="1:10" s="112" customFormat="1" ht="12.75" customHeight="1" x14ac:dyDescent="0.2">
      <c r="A54" s="509"/>
      <c r="B54" s="510" t="s">
        <v>231</v>
      </c>
      <c r="C54" s="318"/>
      <c r="D54" s="318"/>
      <c r="E54" s="89"/>
      <c r="F54" s="140"/>
    </row>
    <row r="55" spans="1:10" s="112" customFormat="1" ht="12.75" customHeight="1" x14ac:dyDescent="0.2">
      <c r="A55" s="616"/>
      <c r="B55" s="597" t="s">
        <v>232</v>
      </c>
      <c r="C55" s="457"/>
      <c r="D55" s="457"/>
      <c r="E55" s="430"/>
      <c r="F55" s="140"/>
    </row>
    <row r="56" spans="1:10" s="112" customFormat="1" ht="12.75" customHeight="1" x14ac:dyDescent="0.2">
      <c r="A56" s="513"/>
      <c r="B56" s="514" t="s">
        <v>233</v>
      </c>
      <c r="C56" s="617">
        <v>22364801</v>
      </c>
      <c r="D56" s="617">
        <v>9471923</v>
      </c>
      <c r="E56" s="89">
        <f>C56-D56</f>
        <v>12892878</v>
      </c>
      <c r="G56" s="512"/>
      <c r="I56" s="512"/>
      <c r="J56" s="512"/>
    </row>
    <row r="57" spans="1:10" s="112" customFormat="1" ht="12.75" customHeight="1" x14ac:dyDescent="0.2">
      <c r="A57" s="618"/>
      <c r="B57" s="583"/>
      <c r="C57" s="619"/>
      <c r="D57" s="619"/>
      <c r="E57" s="586"/>
      <c r="F57" s="140"/>
    </row>
    <row r="58" spans="1:10" s="112" customFormat="1" ht="12.75" customHeight="1" x14ac:dyDescent="0.2">
      <c r="A58" s="616"/>
      <c r="B58" s="597"/>
      <c r="C58" s="457"/>
      <c r="D58" s="457"/>
      <c r="E58" s="430"/>
      <c r="F58" s="140"/>
    </row>
    <row r="59" spans="1:10" s="112" customFormat="1" ht="12.75" customHeight="1" x14ac:dyDescent="0.2">
      <c r="A59" s="509" t="s">
        <v>112</v>
      </c>
      <c r="B59" s="510" t="s">
        <v>235</v>
      </c>
      <c r="C59" s="318"/>
      <c r="D59" s="318"/>
      <c r="E59" s="89"/>
      <c r="F59" s="140"/>
    </row>
    <row r="60" spans="1:10" s="112" customFormat="1" ht="12.75" customHeight="1" x14ac:dyDescent="0.2">
      <c r="A60" s="509"/>
      <c r="B60" s="510" t="s">
        <v>236</v>
      </c>
      <c r="C60" s="318"/>
      <c r="D60" s="318"/>
      <c r="E60" s="89"/>
      <c r="F60" s="140"/>
    </row>
    <row r="61" spans="1:10" s="112" customFormat="1" ht="12.75" customHeight="1" x14ac:dyDescent="0.2">
      <c r="A61" s="509"/>
      <c r="B61" s="510" t="s">
        <v>237</v>
      </c>
      <c r="C61" s="511">
        <v>89528024</v>
      </c>
      <c r="D61" s="511">
        <v>24816322</v>
      </c>
      <c r="E61" s="89">
        <f>C61-D61</f>
        <v>64711702</v>
      </c>
      <c r="G61" s="512"/>
    </row>
    <row r="62" spans="1:10" s="112" customFormat="1" ht="12.75" customHeight="1" x14ac:dyDescent="0.2">
      <c r="A62" s="509"/>
      <c r="B62" s="510"/>
      <c r="C62" s="318"/>
      <c r="D62" s="318"/>
      <c r="E62" s="89"/>
      <c r="F62" s="140"/>
    </row>
    <row r="63" spans="1:10" s="112" customFormat="1" ht="12.75" customHeight="1" x14ac:dyDescent="0.2">
      <c r="A63" s="509" t="s">
        <v>119</v>
      </c>
      <c r="B63" s="510" t="s">
        <v>239</v>
      </c>
      <c r="C63" s="318"/>
      <c r="D63" s="318"/>
      <c r="E63" s="89"/>
      <c r="F63" s="140"/>
    </row>
    <row r="64" spans="1:10" s="112" customFormat="1" ht="12.75" customHeight="1" x14ac:dyDescent="0.2">
      <c r="A64" s="509"/>
      <c r="B64" s="510" t="s">
        <v>240</v>
      </c>
      <c r="C64" s="318"/>
      <c r="D64" s="318"/>
      <c r="E64" s="89"/>
      <c r="F64" s="140"/>
    </row>
    <row r="65" spans="1:7" s="112" customFormat="1" ht="12.75" customHeight="1" x14ac:dyDescent="0.2">
      <c r="A65" s="509"/>
      <c r="B65" s="510" t="s">
        <v>241</v>
      </c>
      <c r="C65" s="318"/>
      <c r="D65" s="318"/>
      <c r="E65" s="89"/>
      <c r="F65" s="140"/>
    </row>
    <row r="66" spans="1:7" s="112" customFormat="1" ht="12.75" customHeight="1" x14ac:dyDescent="0.2">
      <c r="A66" s="509"/>
      <c r="B66" s="510" t="s">
        <v>242</v>
      </c>
      <c r="C66" s="511">
        <v>532209</v>
      </c>
      <c r="D66" s="511">
        <v>3464909</v>
      </c>
      <c r="E66" s="89">
        <f>C66-D66</f>
        <v>-2932700</v>
      </c>
      <c r="G66" s="512"/>
    </row>
    <row r="67" spans="1:7" s="112" customFormat="1" ht="12.75" customHeight="1" x14ac:dyDescent="0.2">
      <c r="A67" s="509"/>
      <c r="B67" s="510"/>
      <c r="C67" s="318"/>
      <c r="D67" s="318"/>
      <c r="E67" s="89"/>
      <c r="F67" s="140"/>
    </row>
    <row r="68" spans="1:7" s="112" customFormat="1" ht="12.75" customHeight="1" x14ac:dyDescent="0.2">
      <c r="A68" s="509" t="s">
        <v>123</v>
      </c>
      <c r="B68" s="515" t="s">
        <v>291</v>
      </c>
      <c r="C68" s="511">
        <v>349921569</v>
      </c>
      <c r="D68" s="511">
        <v>191991337</v>
      </c>
      <c r="E68" s="89">
        <f>C68-D68</f>
        <v>157930232</v>
      </c>
      <c r="G68" s="512"/>
    </row>
    <row r="69" spans="1:7" s="112" customFormat="1" ht="12.75" customHeight="1" x14ac:dyDescent="0.2">
      <c r="A69" s="509"/>
      <c r="B69" s="510"/>
      <c r="C69" s="318"/>
      <c r="D69" s="318"/>
      <c r="E69" s="89"/>
      <c r="F69" s="140"/>
    </row>
    <row r="70" spans="1:7" s="112" customFormat="1" ht="12.75" customHeight="1" x14ac:dyDescent="0.2">
      <c r="A70" s="509" t="s">
        <v>571</v>
      </c>
      <c r="B70" s="510" t="s">
        <v>245</v>
      </c>
      <c r="C70" s="318"/>
      <c r="D70" s="318"/>
      <c r="E70" s="89"/>
      <c r="F70" s="140"/>
    </row>
    <row r="71" spans="1:7" s="112" customFormat="1" ht="12.75" customHeight="1" x14ac:dyDescent="0.2">
      <c r="A71" s="509"/>
      <c r="B71" s="510" t="s">
        <v>246</v>
      </c>
      <c r="C71" s="318"/>
      <c r="D71" s="318"/>
      <c r="E71" s="89"/>
      <c r="F71" s="140"/>
    </row>
    <row r="72" spans="1:7" s="112" customFormat="1" ht="12.75" customHeight="1" x14ac:dyDescent="0.2">
      <c r="A72" s="509"/>
      <c r="B72" s="510" t="s">
        <v>247</v>
      </c>
      <c r="C72" s="318"/>
      <c r="D72" s="318"/>
      <c r="E72" s="89"/>
      <c r="F72" s="140"/>
    </row>
    <row r="73" spans="1:7" s="112" customFormat="1" ht="12.75" customHeight="1" x14ac:dyDescent="0.2">
      <c r="A73" s="509"/>
      <c r="B73" s="510" t="s">
        <v>248</v>
      </c>
      <c r="C73" s="318"/>
      <c r="D73" s="318"/>
      <c r="E73" s="89"/>
      <c r="F73" s="140"/>
    </row>
    <row r="74" spans="1:7" s="112" customFormat="1" ht="12.75" customHeight="1" x14ac:dyDescent="0.2">
      <c r="A74" s="509"/>
      <c r="B74" s="510" t="s">
        <v>580</v>
      </c>
      <c r="C74" s="511">
        <v>99354787</v>
      </c>
      <c r="D74" s="511">
        <v>66979529</v>
      </c>
      <c r="E74" s="89">
        <f>C74-D74</f>
        <v>32375258</v>
      </c>
      <c r="G74" s="512"/>
    </row>
    <row r="75" spans="1:7" s="112" customFormat="1" ht="12.75" customHeight="1" x14ac:dyDescent="0.2">
      <c r="A75" s="509"/>
      <c r="B75" s="510"/>
      <c r="C75" s="318"/>
      <c r="D75" s="318"/>
      <c r="E75" s="89"/>
      <c r="F75" s="140"/>
    </row>
    <row r="76" spans="1:7" s="112" customFormat="1" ht="12.75" customHeight="1" x14ac:dyDescent="0.2">
      <c r="A76" s="509" t="s">
        <v>449</v>
      </c>
      <c r="B76" s="510" t="s">
        <v>250</v>
      </c>
      <c r="C76" s="511">
        <v>36194789</v>
      </c>
      <c r="D76" s="511">
        <v>2189082</v>
      </c>
      <c r="E76" s="89">
        <f>C76-D76</f>
        <v>34005707</v>
      </c>
      <c r="G76" s="512"/>
    </row>
    <row r="77" spans="1:7" s="112" customFormat="1" ht="12.75" customHeight="1" x14ac:dyDescent="0.2">
      <c r="A77" s="509"/>
      <c r="B77" s="510"/>
      <c r="C77" s="318"/>
      <c r="D77" s="516"/>
      <c r="E77" s="89"/>
      <c r="F77" s="140"/>
    </row>
    <row r="78" spans="1:7" s="112" customFormat="1" ht="12.75" customHeight="1" x14ac:dyDescent="0.2">
      <c r="A78" s="509" t="s">
        <v>157</v>
      </c>
      <c r="B78" s="510" t="s">
        <v>252</v>
      </c>
      <c r="C78" s="318"/>
      <c r="D78" s="318"/>
      <c r="E78" s="89"/>
      <c r="F78" s="140"/>
    </row>
    <row r="79" spans="1:7" s="112" customFormat="1" ht="12.75" customHeight="1" x14ac:dyDescent="0.2">
      <c r="A79" s="509"/>
      <c r="B79" s="510" t="s">
        <v>253</v>
      </c>
      <c r="C79" s="318"/>
      <c r="D79" s="318"/>
      <c r="E79" s="89"/>
      <c r="F79" s="140"/>
    </row>
    <row r="80" spans="1:7" s="112" customFormat="1" ht="12.75" customHeight="1" x14ac:dyDescent="0.2">
      <c r="A80" s="509"/>
      <c r="B80" s="510" t="s">
        <v>254</v>
      </c>
      <c r="C80" s="318"/>
      <c r="D80" s="318"/>
      <c r="E80" s="89"/>
      <c r="F80" s="140"/>
    </row>
    <row r="81" spans="1:10" s="112" customFormat="1" ht="12.75" customHeight="1" x14ac:dyDescent="0.2">
      <c r="A81" s="509"/>
      <c r="B81" s="510" t="s">
        <v>255</v>
      </c>
      <c r="C81" s="517"/>
      <c r="D81" s="517"/>
      <c r="E81" s="89"/>
      <c r="F81" s="140"/>
    </row>
    <row r="82" spans="1:10" s="112" customFormat="1" ht="12.75" customHeight="1" x14ac:dyDescent="0.2">
      <c r="A82" s="509"/>
      <c r="B82" s="510" t="s">
        <v>450</v>
      </c>
      <c r="C82" s="22">
        <v>7336054</v>
      </c>
      <c r="D82" s="511">
        <v>5511445</v>
      </c>
      <c r="E82" s="89">
        <f>C82-D82</f>
        <v>1824609</v>
      </c>
      <c r="G82" s="512"/>
      <c r="I82" s="512"/>
      <c r="J82" s="512"/>
    </row>
    <row r="83" spans="1:10" s="112" customFormat="1" ht="12.75" customHeight="1" x14ac:dyDescent="0.2">
      <c r="A83" s="509"/>
      <c r="B83" s="510"/>
      <c r="C83" s="318"/>
      <c r="D83" s="318"/>
      <c r="E83" s="89"/>
      <c r="F83" s="140"/>
    </row>
    <row r="84" spans="1:10" s="112" customFormat="1" ht="12.75" customHeight="1" x14ac:dyDescent="0.2">
      <c r="A84" s="509" t="s">
        <v>164</v>
      </c>
      <c r="B84" s="510" t="s">
        <v>165</v>
      </c>
      <c r="C84" s="22">
        <v>0</v>
      </c>
      <c r="D84" s="511">
        <v>36840</v>
      </c>
      <c r="E84" s="89">
        <f>C84-D84</f>
        <v>-36840</v>
      </c>
      <c r="G84" s="512"/>
    </row>
    <row r="85" spans="1:10" s="112" customFormat="1" ht="12.75" customHeight="1" x14ac:dyDescent="0.2">
      <c r="A85" s="509"/>
      <c r="B85" s="510"/>
      <c r="C85" s="318"/>
      <c r="D85" s="318"/>
      <c r="E85" s="89"/>
      <c r="F85" s="140"/>
    </row>
    <row r="86" spans="1:10" s="112" customFormat="1" ht="12.75" customHeight="1" x14ac:dyDescent="0.2">
      <c r="A86" s="509" t="s">
        <v>572</v>
      </c>
      <c r="B86" s="510" t="s">
        <v>169</v>
      </c>
      <c r="C86" s="22">
        <v>88892439</v>
      </c>
      <c r="D86" s="511">
        <v>21013112</v>
      </c>
      <c r="E86" s="89">
        <f>C86-D86</f>
        <v>67879327</v>
      </c>
      <c r="G86" s="512"/>
    </row>
    <row r="87" spans="1:10" s="112" customFormat="1" ht="12.75" customHeight="1" x14ac:dyDescent="0.2">
      <c r="A87" s="509"/>
      <c r="B87" s="510"/>
      <c r="C87" s="318"/>
      <c r="D87" s="318"/>
      <c r="E87" s="89"/>
      <c r="F87" s="140"/>
    </row>
    <row r="88" spans="1:10" s="112" customFormat="1" ht="12.75" customHeight="1" x14ac:dyDescent="0.2">
      <c r="A88" s="509" t="s">
        <v>573</v>
      </c>
      <c r="B88" s="510" t="s">
        <v>176</v>
      </c>
      <c r="C88" s="518"/>
      <c r="D88" s="518"/>
      <c r="E88" s="89"/>
      <c r="F88" s="140"/>
    </row>
    <row r="89" spans="1:10" s="112" customFormat="1" ht="12.75" customHeight="1" thickBot="1" x14ac:dyDescent="0.25">
      <c r="A89" s="519"/>
      <c r="B89" s="520" t="s">
        <v>177</v>
      </c>
      <c r="C89" s="521">
        <v>29153</v>
      </c>
      <c r="D89" s="521">
        <v>25442</v>
      </c>
      <c r="E89" s="316">
        <f>C89-D89</f>
        <v>3711</v>
      </c>
    </row>
    <row r="90" spans="1:10" s="112" customFormat="1" ht="12.75" customHeight="1" x14ac:dyDescent="0.2">
      <c r="A90" s="52" t="s">
        <v>569</v>
      </c>
      <c r="C90" s="140"/>
      <c r="D90" s="140"/>
      <c r="E90" s="140"/>
    </row>
    <row r="91" spans="1:10" s="112" customFormat="1" ht="12.75" customHeight="1" x14ac:dyDescent="0.2">
      <c r="B91" s="522"/>
    </row>
    <row r="92" spans="1:10" s="112" customFormat="1" ht="12.75" customHeight="1" x14ac:dyDescent="0.2">
      <c r="B92" s="522"/>
    </row>
    <row r="93" spans="1:10" s="112" customFormat="1" ht="12.75" customHeight="1" x14ac:dyDescent="0.2"/>
    <row r="94" spans="1:10" s="112" customFormat="1" ht="12.75" customHeight="1" x14ac:dyDescent="0.2"/>
    <row r="95" spans="1:10" s="112" customFormat="1" ht="12.75" customHeight="1" x14ac:dyDescent="0.2">
      <c r="B95" s="522"/>
    </row>
    <row r="96" spans="1:10" s="112" customFormat="1" ht="12.75" customHeight="1" x14ac:dyDescent="0.2">
      <c r="B96" s="522"/>
    </row>
    <row r="97" spans="1:2" s="112" customFormat="1" ht="12.75" customHeight="1" x14ac:dyDescent="0.2"/>
    <row r="98" spans="1:2" s="112" customFormat="1" ht="12.75" customHeight="1" x14ac:dyDescent="0.2"/>
    <row r="99" spans="1:2" s="112" customFormat="1" ht="14.25" customHeight="1" x14ac:dyDescent="0.2">
      <c r="A99" s="523" t="s">
        <v>511</v>
      </c>
      <c r="B99" s="523"/>
    </row>
    <row r="100" spans="1:2" s="112" customFormat="1" ht="12.75" customHeight="1" x14ac:dyDescent="0.2">
      <c r="A100" s="523" t="s">
        <v>512</v>
      </c>
      <c r="B100" s="523"/>
    </row>
  </sheetData>
  <mergeCells count="10">
    <mergeCell ref="A10:E10"/>
    <mergeCell ref="E12:E14"/>
    <mergeCell ref="A6:E6"/>
    <mergeCell ref="A7:E7"/>
    <mergeCell ref="A8:E8"/>
    <mergeCell ref="A9:E9"/>
    <mergeCell ref="A12:A14"/>
    <mergeCell ref="B12:B14"/>
    <mergeCell ref="C12:C14"/>
    <mergeCell ref="D12:D14"/>
  </mergeCells>
  <phoneticPr fontId="3" type="noConversion"/>
  <pageMargins left="1.1811023622047245" right="0.70866141732283472" top="0.98425196850393704" bottom="1.1811023622047245" header="0.39370078740157483" footer="0"/>
  <pageSetup paperSize="153" scale="90" firstPageNumber="266" orientation="portrait" useFirstPageNumber="1" r:id="rId1"/>
  <headerFooter alignWithMargins="0">
    <oddHeader>&amp;L                           &amp;G&amp;R&amp;P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H35"/>
  <sheetViews>
    <sheetView showGridLines="0" tabSelected="1" workbookViewId="0">
      <selection activeCell="A38" sqref="A38"/>
    </sheetView>
  </sheetViews>
  <sheetFormatPr baseColWidth="10" defaultColWidth="7" defaultRowHeight="12.75" x14ac:dyDescent="0.2"/>
  <cols>
    <col min="1" max="1" width="18" style="55" customWidth="1"/>
    <col min="2" max="5" width="14.140625" style="55" customWidth="1"/>
    <col min="6" max="6" width="13.7109375" style="55" customWidth="1"/>
    <col min="7" max="7" width="7" style="55"/>
    <col min="8" max="8" width="11" style="55" bestFit="1" customWidth="1"/>
    <col min="9" max="16384" width="7" style="55"/>
  </cols>
  <sheetData>
    <row r="1" spans="1:6" ht="18" x14ac:dyDescent="0.2">
      <c r="A1" s="26" t="s">
        <v>521</v>
      </c>
      <c r="B1" s="27"/>
      <c r="C1" s="28"/>
      <c r="D1" s="28"/>
      <c r="E1" s="28"/>
      <c r="F1" s="555"/>
    </row>
    <row r="2" spans="1:6" ht="15.75" x14ac:dyDescent="0.2">
      <c r="A2" s="30"/>
      <c r="B2" s="27"/>
      <c r="C2" s="28"/>
      <c r="D2" s="28"/>
      <c r="E2" s="28"/>
      <c r="F2" s="29"/>
    </row>
    <row r="3" spans="1:6" ht="15.75" x14ac:dyDescent="0.2">
      <c r="A3" s="110"/>
      <c r="B3" s="27"/>
      <c r="C3" s="28"/>
      <c r="D3" s="28"/>
      <c r="E3" s="28"/>
      <c r="F3" s="29"/>
    </row>
    <row r="4" spans="1:6" x14ac:dyDescent="0.2">
      <c r="A4" s="58"/>
      <c r="B4" s="27"/>
      <c r="C4" s="28"/>
      <c r="D4" s="28"/>
      <c r="E4" s="28"/>
      <c r="F4" s="29"/>
    </row>
    <row r="5" spans="1:6" x14ac:dyDescent="0.2">
      <c r="A5" s="58"/>
      <c r="B5" s="29"/>
      <c r="C5" s="29"/>
      <c r="D5" s="29"/>
      <c r="E5" s="29"/>
      <c r="F5" s="29"/>
    </row>
    <row r="6" spans="1:6" x14ac:dyDescent="0.2">
      <c r="A6" s="29"/>
      <c r="B6" s="29"/>
      <c r="C6" s="29"/>
      <c r="D6" s="29"/>
      <c r="E6" s="29"/>
      <c r="F6" s="29"/>
    </row>
    <row r="7" spans="1:6" x14ac:dyDescent="0.2">
      <c r="A7" s="792" t="s">
        <v>258</v>
      </c>
      <c r="B7" s="792"/>
      <c r="C7" s="792"/>
      <c r="D7" s="792"/>
      <c r="E7" s="792"/>
      <c r="F7" s="792"/>
    </row>
    <row r="8" spans="1:6" x14ac:dyDescent="0.2">
      <c r="A8" s="792" t="s">
        <v>259</v>
      </c>
      <c r="B8" s="792"/>
      <c r="C8" s="792"/>
      <c r="D8" s="792"/>
      <c r="E8" s="792"/>
      <c r="F8" s="792"/>
    </row>
    <row r="9" spans="1:6" x14ac:dyDescent="0.2">
      <c r="A9" s="792" t="s">
        <v>604</v>
      </c>
      <c r="B9" s="792"/>
      <c r="C9" s="792"/>
      <c r="D9" s="792"/>
      <c r="E9" s="792"/>
      <c r="F9" s="792"/>
    </row>
    <row r="10" spans="1:6" x14ac:dyDescent="0.2">
      <c r="A10" s="792" t="s">
        <v>756</v>
      </c>
      <c r="B10" s="792"/>
      <c r="C10" s="792"/>
      <c r="D10" s="792"/>
      <c r="E10" s="792"/>
      <c r="F10" s="792"/>
    </row>
    <row r="11" spans="1:6" ht="13.5" x14ac:dyDescent="0.25">
      <c r="A11" s="762" t="s">
        <v>514</v>
      </c>
      <c r="B11" s="762"/>
      <c r="C11" s="762"/>
      <c r="D11" s="762"/>
      <c r="E11" s="762"/>
      <c r="F11" s="762"/>
    </row>
    <row r="12" spans="1:6" ht="13.5" thickBot="1" x14ac:dyDescent="0.25">
      <c r="A12" s="29"/>
      <c r="B12" s="29"/>
      <c r="C12" s="29"/>
      <c r="D12" s="29"/>
      <c r="E12" s="29"/>
      <c r="F12" s="29"/>
    </row>
    <row r="13" spans="1:6" ht="12.75" customHeight="1" x14ac:dyDescent="0.2">
      <c r="A13" s="834" t="s">
        <v>260</v>
      </c>
      <c r="B13" s="811" t="s">
        <v>261</v>
      </c>
      <c r="C13" s="826" t="s">
        <v>262</v>
      </c>
      <c r="D13" s="829" t="s">
        <v>263</v>
      </c>
      <c r="E13" s="829" t="s">
        <v>262</v>
      </c>
      <c r="F13" s="823" t="s">
        <v>736</v>
      </c>
    </row>
    <row r="14" spans="1:6" x14ac:dyDescent="0.2">
      <c r="A14" s="835"/>
      <c r="B14" s="812"/>
      <c r="C14" s="837"/>
      <c r="D14" s="838"/>
      <c r="E14" s="838"/>
      <c r="F14" s="832"/>
    </row>
    <row r="15" spans="1:6" ht="13.5" thickBot="1" x14ac:dyDescent="0.25">
      <c r="A15" s="835"/>
      <c r="B15" s="836"/>
      <c r="C15" s="837"/>
      <c r="D15" s="839"/>
      <c r="E15" s="839"/>
      <c r="F15" s="833"/>
    </row>
    <row r="16" spans="1:6" x14ac:dyDescent="0.2">
      <c r="A16" s="524"/>
      <c r="B16" s="469"/>
      <c r="C16" s="469"/>
      <c r="D16" s="469"/>
      <c r="E16" s="469"/>
      <c r="F16" s="470"/>
    </row>
    <row r="17" spans="1:8" s="112" customFormat="1" ht="12.75" customHeight="1" x14ac:dyDescent="0.2">
      <c r="A17" s="525" t="s">
        <v>508</v>
      </c>
      <c r="B17" s="526">
        <f>SUM(B19:B33)</f>
        <v>3714334069</v>
      </c>
      <c r="C17" s="526">
        <f>SUM(C19:C33)</f>
        <v>99.999999999999986</v>
      </c>
      <c r="D17" s="526">
        <f>SUM(D18:D33)</f>
        <v>1824374650</v>
      </c>
      <c r="E17" s="526">
        <f>SUM(E18:E33)</f>
        <v>99.999999999999986</v>
      </c>
      <c r="F17" s="527">
        <f>SUM(F18:F28)</f>
        <v>1628656535</v>
      </c>
      <c r="G17" s="140"/>
      <c r="H17" s="22"/>
    </row>
    <row r="18" spans="1:8" s="112" customFormat="1" ht="12.75" customHeight="1" x14ac:dyDescent="0.2">
      <c r="A18" s="528"/>
      <c r="B18" s="147"/>
      <c r="C18" s="147"/>
      <c r="D18" s="147"/>
      <c r="E18" s="147"/>
      <c r="F18" s="150"/>
      <c r="G18" s="140"/>
      <c r="H18" s="22"/>
    </row>
    <row r="19" spans="1:8" s="112" customFormat="1" ht="16.5" x14ac:dyDescent="0.3">
      <c r="A19" s="529" t="s">
        <v>540</v>
      </c>
      <c r="B19" s="530">
        <v>429487504</v>
      </c>
      <c r="C19" s="531">
        <f>B19/$B$17*100</f>
        <v>11.562974574218355</v>
      </c>
      <c r="D19" s="149">
        <v>546819675</v>
      </c>
      <c r="E19" s="531">
        <f>D19/$D$17*100</f>
        <v>29.972992389474388</v>
      </c>
      <c r="F19" s="150">
        <f>B19-D19</f>
        <v>-117332171</v>
      </c>
      <c r="G19" s="489"/>
      <c r="H19" s="22"/>
    </row>
    <row r="20" spans="1:8" s="112" customFormat="1" ht="12.75" customHeight="1" x14ac:dyDescent="0.3">
      <c r="A20" s="532"/>
      <c r="B20" s="530"/>
      <c r="C20" s="531"/>
      <c r="D20" s="148"/>
      <c r="E20" s="216"/>
      <c r="F20" s="150"/>
      <c r="G20" s="140"/>
      <c r="H20" s="22"/>
    </row>
    <row r="21" spans="1:8" s="112" customFormat="1" ht="12.75" customHeight="1" x14ac:dyDescent="0.3">
      <c r="A21" s="532"/>
      <c r="B21" s="530"/>
      <c r="C21" s="531"/>
      <c r="D21" s="148"/>
      <c r="E21" s="216"/>
      <c r="F21" s="150"/>
      <c r="G21" s="140"/>
      <c r="H21" s="22"/>
    </row>
    <row r="22" spans="1:8" s="112" customFormat="1" ht="16.5" x14ac:dyDescent="0.3">
      <c r="A22" s="529" t="s">
        <v>541</v>
      </c>
      <c r="B22" s="530">
        <v>1384010812</v>
      </c>
      <c r="C22" s="531">
        <f>B22/$B$17*100</f>
        <v>37.261344464166989</v>
      </c>
      <c r="D22" s="149">
        <v>756974051</v>
      </c>
      <c r="E22" s="531">
        <f>D22/$D$17*100</f>
        <v>41.492247823110233</v>
      </c>
      <c r="F22" s="150">
        <f>B22-D22</f>
        <v>627036761</v>
      </c>
      <c r="G22" s="140"/>
      <c r="H22" s="22"/>
    </row>
    <row r="23" spans="1:8" s="112" customFormat="1" ht="12.75" customHeight="1" x14ac:dyDescent="0.3">
      <c r="A23" s="532"/>
      <c r="B23" s="530"/>
      <c r="C23" s="531"/>
      <c r="D23" s="148"/>
      <c r="E23" s="216"/>
      <c r="F23" s="150"/>
      <c r="G23" s="140"/>
      <c r="H23" s="248"/>
    </row>
    <row r="24" spans="1:8" s="112" customFormat="1" ht="12.75" customHeight="1" x14ac:dyDescent="0.3">
      <c r="A24" s="532"/>
      <c r="B24" s="530"/>
      <c r="C24" s="531"/>
      <c r="D24" s="148"/>
      <c r="E24" s="216"/>
      <c r="F24" s="150"/>
      <c r="G24" s="140"/>
      <c r="H24" s="499"/>
    </row>
    <row r="25" spans="1:8" s="112" customFormat="1" ht="18" customHeight="1" x14ac:dyDescent="0.2">
      <c r="A25" s="529" t="s">
        <v>542</v>
      </c>
      <c r="B25" s="691">
        <v>1003731162</v>
      </c>
      <c r="C25" s="531">
        <f>B25/$B$17*100</f>
        <v>27.0231794812746</v>
      </c>
      <c r="D25" s="149">
        <v>319623313</v>
      </c>
      <c r="E25" s="531">
        <f>D25/$D$17*100</f>
        <v>17.519609417944938</v>
      </c>
      <c r="F25" s="150">
        <f>B25-D25</f>
        <v>684107849</v>
      </c>
      <c r="G25" s="140"/>
    </row>
    <row r="26" spans="1:8" s="112" customFormat="1" ht="12.75" customHeight="1" x14ac:dyDescent="0.2">
      <c r="A26" s="532"/>
      <c r="B26" s="263"/>
      <c r="C26" s="531"/>
      <c r="D26" s="148"/>
      <c r="E26" s="216"/>
      <c r="F26" s="150"/>
      <c r="G26" s="140"/>
    </row>
    <row r="27" spans="1:8" s="112" customFormat="1" ht="12.75" customHeight="1" x14ac:dyDescent="0.2">
      <c r="A27" s="532"/>
      <c r="B27" s="263"/>
      <c r="C27" s="531"/>
      <c r="D27" s="148"/>
      <c r="E27" s="216"/>
      <c r="F27" s="150"/>
      <c r="G27" s="140"/>
    </row>
    <row r="28" spans="1:8" s="112" customFormat="1" ht="16.5" x14ac:dyDescent="0.3">
      <c r="A28" s="529" t="s">
        <v>543</v>
      </c>
      <c r="B28" s="530">
        <v>549799478</v>
      </c>
      <c r="C28" s="531">
        <f>B28/$B$17*100</f>
        <v>14.802100936171877</v>
      </c>
      <c r="D28" s="149">
        <v>114955382</v>
      </c>
      <c r="E28" s="531">
        <f>D28/$D$17*100</f>
        <v>6.3010841550555421</v>
      </c>
      <c r="F28" s="150">
        <f>B28-D28</f>
        <v>434844096</v>
      </c>
      <c r="G28" s="140"/>
    </row>
    <row r="29" spans="1:8" s="112" customFormat="1" ht="12.75" customHeight="1" x14ac:dyDescent="0.2">
      <c r="A29" s="529"/>
      <c r="B29" s="263"/>
      <c r="C29" s="531"/>
      <c r="D29" s="149"/>
      <c r="E29" s="531"/>
      <c r="F29" s="150"/>
      <c r="G29" s="140"/>
    </row>
    <row r="30" spans="1:8" s="112" customFormat="1" ht="12.75" customHeight="1" x14ac:dyDescent="0.2">
      <c r="A30" s="529"/>
      <c r="B30" s="263"/>
      <c r="C30" s="531"/>
      <c r="D30" s="149"/>
      <c r="E30" s="531"/>
      <c r="F30" s="150"/>
      <c r="G30" s="140"/>
    </row>
    <row r="31" spans="1:8" s="112" customFormat="1" ht="16.5" x14ac:dyDescent="0.3">
      <c r="A31" s="529" t="s">
        <v>640</v>
      </c>
      <c r="B31" s="530">
        <v>102660160</v>
      </c>
      <c r="C31" s="531">
        <f>B31/$B$17*100</f>
        <v>2.7638914026825518</v>
      </c>
      <c r="D31" s="149">
        <v>4012934</v>
      </c>
      <c r="E31" s="531">
        <f>D31/$D$17*100</f>
        <v>0.2199621662140504</v>
      </c>
      <c r="F31" s="150">
        <f>B31-D31</f>
        <v>98647226</v>
      </c>
      <c r="G31" s="140"/>
    </row>
    <row r="32" spans="1:8" s="112" customFormat="1" ht="12.75" customHeight="1" x14ac:dyDescent="0.2">
      <c r="A32" s="529"/>
      <c r="B32" s="263"/>
      <c r="C32" s="531"/>
      <c r="D32" s="149"/>
      <c r="E32" s="531"/>
      <c r="F32" s="150"/>
      <c r="G32" s="140"/>
    </row>
    <row r="33" spans="1:7" s="112" customFormat="1" ht="17.25" thickBot="1" x14ac:dyDescent="0.35">
      <c r="A33" s="533" t="s">
        <v>641</v>
      </c>
      <c r="B33" s="534">
        <v>244644953</v>
      </c>
      <c r="C33" s="535">
        <f>B33/$B$17*100</f>
        <v>6.5865091414856263</v>
      </c>
      <c r="D33" s="301">
        <v>81989295</v>
      </c>
      <c r="E33" s="535">
        <f>D33/$D$17*100</f>
        <v>4.4941040482008452</v>
      </c>
      <c r="F33" s="536">
        <f>B33-D33</f>
        <v>162655658</v>
      </c>
      <c r="G33" s="140"/>
    </row>
    <row r="34" spans="1:7" s="112" customFormat="1" ht="12.75" customHeight="1" x14ac:dyDescent="0.2">
      <c r="A34" s="52" t="s">
        <v>569</v>
      </c>
      <c r="B34" s="140"/>
      <c r="C34" s="537"/>
      <c r="D34" s="140"/>
      <c r="E34" s="537"/>
      <c r="F34" s="140"/>
    </row>
    <row r="35" spans="1:7" s="112" customFormat="1" ht="7.5" customHeight="1" x14ac:dyDescent="0.2"/>
  </sheetData>
  <mergeCells count="11">
    <mergeCell ref="F13:F15"/>
    <mergeCell ref="A13:A15"/>
    <mergeCell ref="B13:B15"/>
    <mergeCell ref="C13:C15"/>
    <mergeCell ref="D13:D15"/>
    <mergeCell ref="E13:E15"/>
    <mergeCell ref="A7:F7"/>
    <mergeCell ref="A8:F8"/>
    <mergeCell ref="A9:F9"/>
    <mergeCell ref="A10:F10"/>
    <mergeCell ref="A11:F11"/>
  </mergeCells>
  <phoneticPr fontId="3" type="noConversion"/>
  <pageMargins left="1.1811023622047245" right="0.70866141732283472" top="0.98425196850393704" bottom="1.1811023622047245" header="0.39370078740157483" footer="0"/>
  <pageSetup paperSize="153" scale="95" firstPageNumber="268" orientation="portrait" useFirstPageNumber="1" r:id="rId1"/>
  <headerFooter alignWithMargins="0">
    <oddHeader>&amp;L                            &amp;G                    &amp;R&amp;P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E178"/>
  <sheetViews>
    <sheetView showGridLines="0" workbookViewId="0">
      <selection activeCell="A6" sqref="A6:C6"/>
    </sheetView>
  </sheetViews>
  <sheetFormatPr baseColWidth="10" defaultColWidth="12.5703125" defaultRowHeight="16.5" x14ac:dyDescent="0.3"/>
  <cols>
    <col min="1" max="1" width="35.85546875" style="380" customWidth="1"/>
    <col min="2" max="2" width="21.7109375" style="379" customWidth="1"/>
    <col min="3" max="3" width="21.7109375" style="55" customWidth="1"/>
    <col min="4" max="16384" width="12.5703125" style="379"/>
  </cols>
  <sheetData>
    <row r="1" spans="1:3" ht="18" x14ac:dyDescent="0.3">
      <c r="A1" s="372" t="s">
        <v>521</v>
      </c>
      <c r="B1" s="154"/>
      <c r="C1" s="574"/>
    </row>
    <row r="2" spans="1:3" x14ac:dyDescent="0.3">
      <c r="A2" s="373"/>
      <c r="B2" s="154"/>
      <c r="C2" s="28"/>
    </row>
    <row r="3" spans="1:3" x14ac:dyDescent="0.3">
      <c r="A3" s="374"/>
      <c r="B3" s="154"/>
      <c r="C3" s="28"/>
    </row>
    <row r="4" spans="1:3" x14ac:dyDescent="0.3">
      <c r="A4" s="375"/>
      <c r="B4" s="158"/>
      <c r="C4" s="575"/>
    </row>
    <row r="5" spans="1:3" x14ac:dyDescent="0.3">
      <c r="A5" s="375"/>
      <c r="B5" s="158"/>
      <c r="C5" s="575"/>
    </row>
    <row r="6" spans="1:3" x14ac:dyDescent="0.3">
      <c r="A6" s="853" t="s">
        <v>264</v>
      </c>
      <c r="B6" s="853"/>
      <c r="C6" s="853"/>
    </row>
    <row r="7" spans="1:3" x14ac:dyDescent="0.3">
      <c r="A7" s="853" t="s">
        <v>269</v>
      </c>
      <c r="B7" s="853"/>
      <c r="C7" s="853"/>
    </row>
    <row r="8" spans="1:3" x14ac:dyDescent="0.3">
      <c r="A8" s="853" t="s">
        <v>605</v>
      </c>
      <c r="B8" s="853"/>
      <c r="C8" s="853"/>
    </row>
    <row r="9" spans="1:3" x14ac:dyDescent="0.3">
      <c r="A9" s="853" t="s">
        <v>751</v>
      </c>
      <c r="B9" s="853"/>
      <c r="C9" s="853"/>
    </row>
    <row r="10" spans="1:3" x14ac:dyDescent="0.3">
      <c r="A10" s="854" t="s">
        <v>519</v>
      </c>
      <c r="B10" s="854"/>
      <c r="C10" s="854"/>
    </row>
    <row r="11" spans="1:3" x14ac:dyDescent="0.3">
      <c r="A11" s="376"/>
      <c r="B11" s="449"/>
      <c r="C11" s="560"/>
    </row>
    <row r="12" spans="1:3" ht="17.25" thickBot="1" x14ac:dyDescent="0.35">
      <c r="A12" s="375"/>
      <c r="B12" s="158"/>
      <c r="C12" s="575"/>
    </row>
    <row r="13" spans="1:3" ht="13.5" customHeight="1" x14ac:dyDescent="0.3">
      <c r="A13" s="840" t="s">
        <v>265</v>
      </c>
      <c r="B13" s="843" t="s">
        <v>266</v>
      </c>
      <c r="C13" s="844"/>
    </row>
    <row r="14" spans="1:3" ht="17.25" thickBot="1" x14ac:dyDescent="0.35">
      <c r="A14" s="841"/>
      <c r="B14" s="845"/>
      <c r="C14" s="846"/>
    </row>
    <row r="15" spans="1:3" x14ac:dyDescent="0.3">
      <c r="A15" s="841"/>
      <c r="B15" s="847" t="s">
        <v>267</v>
      </c>
      <c r="C15" s="850" t="s">
        <v>268</v>
      </c>
    </row>
    <row r="16" spans="1:3" x14ac:dyDescent="0.3">
      <c r="A16" s="841"/>
      <c r="B16" s="848"/>
      <c r="C16" s="851"/>
    </row>
    <row r="17" spans="1:4" ht="17.25" thickBot="1" x14ac:dyDescent="0.35">
      <c r="A17" s="842"/>
      <c r="B17" s="849"/>
      <c r="C17" s="852"/>
    </row>
    <row r="18" spans="1:4" x14ac:dyDescent="0.3">
      <c r="A18" s="447"/>
      <c r="B18" s="448"/>
      <c r="C18" s="576"/>
    </row>
    <row r="19" spans="1:4" x14ac:dyDescent="0.3">
      <c r="A19" s="377" t="s">
        <v>508</v>
      </c>
      <c r="B19" s="378">
        <f>SUM(B22:B175)</f>
        <v>11169696314</v>
      </c>
      <c r="C19" s="577">
        <f>SUM(C22:C175)</f>
        <v>99.999999999999943</v>
      </c>
    </row>
    <row r="20" spans="1:4" x14ac:dyDescent="0.3">
      <c r="A20" s="703"/>
      <c r="B20" s="704"/>
      <c r="C20" s="705"/>
    </row>
    <row r="21" spans="1:4" x14ac:dyDescent="0.3">
      <c r="A21" s="703"/>
      <c r="B21" s="704"/>
      <c r="C21" s="705"/>
    </row>
    <row r="22" spans="1:4" x14ac:dyDescent="0.3">
      <c r="A22" s="747" t="s">
        <v>763</v>
      </c>
      <c r="B22" s="665">
        <v>3601639949</v>
      </c>
      <c r="C22" s="706">
        <f t="shared" ref="C22:C53" si="0">B22/$B$19*100</f>
        <v>32.24474370431841</v>
      </c>
    </row>
    <row r="23" spans="1:4" x14ac:dyDescent="0.3">
      <c r="A23" s="747" t="s">
        <v>541</v>
      </c>
      <c r="B23" s="665">
        <v>1384010812</v>
      </c>
      <c r="C23" s="706">
        <f t="shared" si="0"/>
        <v>12.390764915114952</v>
      </c>
    </row>
    <row r="24" spans="1:4" ht="13.5" customHeight="1" x14ac:dyDescent="0.3">
      <c r="A24" s="747" t="s">
        <v>542</v>
      </c>
      <c r="B24" s="665">
        <v>1003731162</v>
      </c>
      <c r="C24" s="706">
        <f t="shared" si="0"/>
        <v>8.9861992106439992</v>
      </c>
      <c r="D24" s="710"/>
    </row>
    <row r="25" spans="1:4" ht="13.5" customHeight="1" x14ac:dyDescent="0.3">
      <c r="A25" s="747" t="s">
        <v>764</v>
      </c>
      <c r="B25" s="665">
        <v>553161699</v>
      </c>
      <c r="C25" s="706">
        <f t="shared" si="0"/>
        <v>4.9523432280488411</v>
      </c>
    </row>
    <row r="26" spans="1:4" ht="13.5" customHeight="1" x14ac:dyDescent="0.3">
      <c r="A26" s="747" t="s">
        <v>543</v>
      </c>
      <c r="B26" s="665">
        <v>549799478</v>
      </c>
      <c r="C26" s="706">
        <f t="shared" si="0"/>
        <v>4.9222419530859236</v>
      </c>
    </row>
    <row r="27" spans="1:4" ht="13.5" customHeight="1" x14ac:dyDescent="0.3">
      <c r="A27" s="747" t="s">
        <v>540</v>
      </c>
      <c r="B27" s="665">
        <v>429487504</v>
      </c>
      <c r="C27" s="706">
        <f t="shared" si="0"/>
        <v>3.8451135279451072</v>
      </c>
    </row>
    <row r="28" spans="1:4" ht="13.5" customHeight="1" x14ac:dyDescent="0.3">
      <c r="A28" s="747" t="s">
        <v>823</v>
      </c>
      <c r="B28" s="665">
        <v>296889577</v>
      </c>
      <c r="C28" s="706">
        <f t="shared" si="0"/>
        <v>2.6579914856582199</v>
      </c>
    </row>
    <row r="29" spans="1:4" ht="13.5" customHeight="1" x14ac:dyDescent="0.3">
      <c r="A29" s="747" t="s">
        <v>641</v>
      </c>
      <c r="B29" s="665">
        <v>244644953</v>
      </c>
      <c r="C29" s="706">
        <f t="shared" si="0"/>
        <v>2.1902560832684785</v>
      </c>
    </row>
    <row r="30" spans="1:4" ht="13.5" customHeight="1" x14ac:dyDescent="0.3">
      <c r="A30" s="747" t="s">
        <v>762</v>
      </c>
      <c r="B30" s="665">
        <v>224025044</v>
      </c>
      <c r="C30" s="706">
        <f t="shared" si="0"/>
        <v>2.0056502674939245</v>
      </c>
    </row>
    <row r="31" spans="1:4" ht="13.5" customHeight="1" x14ac:dyDescent="0.3">
      <c r="A31" s="747" t="s">
        <v>819</v>
      </c>
      <c r="B31" s="665">
        <v>204880720</v>
      </c>
      <c r="C31" s="706">
        <f t="shared" si="0"/>
        <v>1.8342550615561881</v>
      </c>
    </row>
    <row r="32" spans="1:4" ht="13.5" customHeight="1" x14ac:dyDescent="0.3">
      <c r="A32" s="747" t="s">
        <v>853</v>
      </c>
      <c r="B32" s="665">
        <v>191137139</v>
      </c>
      <c r="C32" s="706">
        <f t="shared" si="0"/>
        <v>1.7112115999110056</v>
      </c>
    </row>
    <row r="33" spans="1:5" ht="13.5" customHeight="1" x14ac:dyDescent="0.3">
      <c r="A33" s="747" t="s">
        <v>897</v>
      </c>
      <c r="B33" s="665">
        <v>188889965</v>
      </c>
      <c r="C33" s="706">
        <f t="shared" si="0"/>
        <v>1.6910931120235289</v>
      </c>
    </row>
    <row r="34" spans="1:5" ht="13.5" customHeight="1" x14ac:dyDescent="0.3">
      <c r="A34" s="747" t="s">
        <v>770</v>
      </c>
      <c r="B34" s="665">
        <v>166233684</v>
      </c>
      <c r="C34" s="706">
        <f t="shared" si="0"/>
        <v>1.4882560754283367</v>
      </c>
    </row>
    <row r="35" spans="1:5" ht="13.5" customHeight="1" x14ac:dyDescent="0.3">
      <c r="A35" s="747" t="s">
        <v>814</v>
      </c>
      <c r="B35" s="665">
        <v>158480248</v>
      </c>
      <c r="C35" s="706">
        <f t="shared" si="0"/>
        <v>1.418841153285092</v>
      </c>
    </row>
    <row r="36" spans="1:5" ht="13.5" customHeight="1" x14ac:dyDescent="0.3">
      <c r="A36" s="747" t="s">
        <v>856</v>
      </c>
      <c r="B36" s="665">
        <v>145831296</v>
      </c>
      <c r="C36" s="706">
        <f t="shared" si="0"/>
        <v>1.3055976805494374</v>
      </c>
    </row>
    <row r="37" spans="1:5" ht="13.5" customHeight="1" x14ac:dyDescent="0.3">
      <c r="A37" s="747" t="s">
        <v>900</v>
      </c>
      <c r="B37" s="665">
        <v>123744373</v>
      </c>
      <c r="C37" s="706">
        <f t="shared" si="0"/>
        <v>1.1078579893430036</v>
      </c>
    </row>
    <row r="38" spans="1:5" ht="13.5" customHeight="1" x14ac:dyDescent="0.3">
      <c r="A38" s="747" t="s">
        <v>806</v>
      </c>
      <c r="B38" s="665">
        <v>109476338</v>
      </c>
      <c r="C38" s="706">
        <f t="shared" si="0"/>
        <v>0.98011919861046981</v>
      </c>
      <c r="E38" s="549"/>
    </row>
    <row r="39" spans="1:5" ht="13.5" customHeight="1" x14ac:dyDescent="0.3">
      <c r="A39" s="747" t="s">
        <v>809</v>
      </c>
      <c r="B39" s="665">
        <v>105415180</v>
      </c>
      <c r="C39" s="706">
        <f t="shared" si="0"/>
        <v>0.94376048405070356</v>
      </c>
    </row>
    <row r="40" spans="1:5" ht="13.5" customHeight="1" x14ac:dyDescent="0.3">
      <c r="A40" s="747" t="s">
        <v>640</v>
      </c>
      <c r="B40" s="665">
        <v>102660160</v>
      </c>
      <c r="C40" s="706">
        <f t="shared" si="0"/>
        <v>0.91909535509328621</v>
      </c>
    </row>
    <row r="41" spans="1:5" ht="13.5" customHeight="1" x14ac:dyDescent="0.3">
      <c r="A41" s="747" t="s">
        <v>825</v>
      </c>
      <c r="B41" s="665">
        <v>98783769</v>
      </c>
      <c r="C41" s="706">
        <f t="shared" si="0"/>
        <v>0.88439082158559035</v>
      </c>
    </row>
    <row r="42" spans="1:5" ht="13.5" customHeight="1" x14ac:dyDescent="0.3">
      <c r="A42" s="747" t="s">
        <v>811</v>
      </c>
      <c r="B42" s="665">
        <v>69747405</v>
      </c>
      <c r="C42" s="706">
        <f t="shared" si="0"/>
        <v>0.62443421055753512</v>
      </c>
    </row>
    <row r="43" spans="1:5" ht="13.5" customHeight="1" x14ac:dyDescent="0.3">
      <c r="A43" s="747" t="s">
        <v>898</v>
      </c>
      <c r="B43" s="665">
        <v>57807071</v>
      </c>
      <c r="C43" s="706">
        <f t="shared" si="0"/>
        <v>0.51753484942598771</v>
      </c>
    </row>
    <row r="44" spans="1:5" ht="13.5" customHeight="1" x14ac:dyDescent="0.3">
      <c r="A44" s="747" t="s">
        <v>928</v>
      </c>
      <c r="B44" s="665">
        <v>55801052</v>
      </c>
      <c r="C44" s="706">
        <f t="shared" si="0"/>
        <v>0.49957537278842079</v>
      </c>
    </row>
    <row r="45" spans="1:5" ht="13.5" customHeight="1" x14ac:dyDescent="0.3">
      <c r="A45" s="747" t="s">
        <v>795</v>
      </c>
      <c r="B45" s="665">
        <v>52226317</v>
      </c>
      <c r="C45" s="706">
        <f t="shared" si="0"/>
        <v>0.46757150357382582</v>
      </c>
    </row>
    <row r="46" spans="1:5" ht="13.5" customHeight="1" x14ac:dyDescent="0.3">
      <c r="A46" s="747" t="s">
        <v>878</v>
      </c>
      <c r="B46" s="665">
        <v>49986493</v>
      </c>
      <c r="C46" s="706">
        <f t="shared" si="0"/>
        <v>0.44751881872873633</v>
      </c>
    </row>
    <row r="47" spans="1:5" ht="13.5" customHeight="1" x14ac:dyDescent="0.3">
      <c r="A47" s="747" t="s">
        <v>896</v>
      </c>
      <c r="B47" s="665">
        <v>46370757</v>
      </c>
      <c r="C47" s="706">
        <f t="shared" si="0"/>
        <v>0.41514787597116043</v>
      </c>
    </row>
    <row r="48" spans="1:5" ht="13.5" customHeight="1" x14ac:dyDescent="0.3">
      <c r="A48" s="747" t="s">
        <v>793</v>
      </c>
      <c r="B48" s="665">
        <v>44978919</v>
      </c>
      <c r="C48" s="706">
        <f t="shared" si="0"/>
        <v>0.40268703584737403</v>
      </c>
    </row>
    <row r="49" spans="1:3" ht="13.5" customHeight="1" x14ac:dyDescent="0.3">
      <c r="A49" s="747" t="s">
        <v>807</v>
      </c>
      <c r="B49" s="665">
        <v>44316296</v>
      </c>
      <c r="C49" s="706">
        <f t="shared" si="0"/>
        <v>0.39675470804389146</v>
      </c>
    </row>
    <row r="50" spans="1:3" ht="13.5" customHeight="1" x14ac:dyDescent="0.3">
      <c r="A50" s="747" t="s">
        <v>794</v>
      </c>
      <c r="B50" s="665">
        <v>42501719</v>
      </c>
      <c r="C50" s="706">
        <f t="shared" si="0"/>
        <v>0.3805091723642362</v>
      </c>
    </row>
    <row r="51" spans="1:3" ht="13.5" customHeight="1" x14ac:dyDescent="0.3">
      <c r="A51" s="747" t="s">
        <v>877</v>
      </c>
      <c r="B51" s="665">
        <v>40268379</v>
      </c>
      <c r="C51" s="706">
        <f t="shared" si="0"/>
        <v>0.36051453744116535</v>
      </c>
    </row>
    <row r="52" spans="1:3" ht="13.5" customHeight="1" x14ac:dyDescent="0.3">
      <c r="A52" s="747" t="s">
        <v>768</v>
      </c>
      <c r="B52" s="665">
        <v>37268679</v>
      </c>
      <c r="C52" s="706">
        <f t="shared" si="0"/>
        <v>0.33365883863187723</v>
      </c>
    </row>
    <row r="53" spans="1:3" ht="13.5" customHeight="1" x14ac:dyDescent="0.3">
      <c r="A53" s="747" t="s">
        <v>890</v>
      </c>
      <c r="B53" s="665">
        <v>33603831</v>
      </c>
      <c r="C53" s="706">
        <f t="shared" si="0"/>
        <v>0.3008482062120279</v>
      </c>
    </row>
    <row r="54" spans="1:3" ht="13.5" customHeight="1" x14ac:dyDescent="0.3">
      <c r="A54" s="747" t="s">
        <v>769</v>
      </c>
      <c r="B54" s="665">
        <v>33053186</v>
      </c>
      <c r="C54" s="706">
        <f t="shared" ref="C54:C85" si="1">B54/$B$19*100</f>
        <v>0.29591839447390728</v>
      </c>
    </row>
    <row r="55" spans="1:3" ht="13.5" customHeight="1" x14ac:dyDescent="0.3">
      <c r="A55" s="747" t="s">
        <v>971</v>
      </c>
      <c r="B55" s="665">
        <v>32231233</v>
      </c>
      <c r="C55" s="706">
        <f t="shared" si="1"/>
        <v>0.28855961786178241</v>
      </c>
    </row>
    <row r="56" spans="1:3" ht="13.5" customHeight="1" x14ac:dyDescent="0.3">
      <c r="A56" s="747" t="s">
        <v>799</v>
      </c>
      <c r="B56" s="665">
        <v>31996795</v>
      </c>
      <c r="C56" s="706">
        <f t="shared" si="1"/>
        <v>0.28646074253509912</v>
      </c>
    </row>
    <row r="57" spans="1:3" ht="13.5" customHeight="1" x14ac:dyDescent="0.3">
      <c r="A57" s="747" t="s">
        <v>815</v>
      </c>
      <c r="B57" s="665">
        <v>29641115</v>
      </c>
      <c r="C57" s="706">
        <f t="shared" si="1"/>
        <v>0.26537082268609297</v>
      </c>
    </row>
    <row r="58" spans="1:3" ht="13.5" customHeight="1" x14ac:dyDescent="0.3">
      <c r="A58" s="747" t="s">
        <v>874</v>
      </c>
      <c r="B58" s="665">
        <v>24730043</v>
      </c>
      <c r="C58" s="706">
        <f t="shared" si="1"/>
        <v>0.22140300241648989</v>
      </c>
    </row>
    <row r="59" spans="1:3" ht="13.5" customHeight="1" x14ac:dyDescent="0.3">
      <c r="A59" s="747" t="s">
        <v>907</v>
      </c>
      <c r="B59" s="665">
        <v>23657417</v>
      </c>
      <c r="C59" s="706">
        <f t="shared" si="1"/>
        <v>0.21180000185276301</v>
      </c>
    </row>
    <row r="60" spans="1:3" ht="13.5" customHeight="1" x14ac:dyDescent="0.3">
      <c r="A60" s="747" t="s">
        <v>767</v>
      </c>
      <c r="B60" s="665">
        <v>23592885</v>
      </c>
      <c r="C60" s="706">
        <f t="shared" si="1"/>
        <v>0.21122226009340003</v>
      </c>
    </row>
    <row r="61" spans="1:3" ht="13.5" customHeight="1" x14ac:dyDescent="0.3">
      <c r="A61" s="747" t="s">
        <v>798</v>
      </c>
      <c r="B61" s="665">
        <v>23151225</v>
      </c>
      <c r="C61" s="706">
        <f t="shared" si="1"/>
        <v>0.20726816870555789</v>
      </c>
    </row>
    <row r="62" spans="1:3" ht="13.5" customHeight="1" x14ac:dyDescent="0.3">
      <c r="A62" s="747" t="s">
        <v>826</v>
      </c>
      <c r="B62" s="665">
        <v>22633053</v>
      </c>
      <c r="C62" s="706">
        <f t="shared" si="1"/>
        <v>0.20262908107565938</v>
      </c>
    </row>
    <row r="63" spans="1:3" ht="13.5" customHeight="1" x14ac:dyDescent="0.3">
      <c r="A63" s="747" t="s">
        <v>771</v>
      </c>
      <c r="B63" s="665">
        <v>20824905</v>
      </c>
      <c r="C63" s="706">
        <f t="shared" si="1"/>
        <v>0.18644110291430435</v>
      </c>
    </row>
    <row r="64" spans="1:3" ht="13.5" customHeight="1" x14ac:dyDescent="0.3">
      <c r="A64" s="747" t="s">
        <v>860</v>
      </c>
      <c r="B64" s="665">
        <v>20187004</v>
      </c>
      <c r="C64" s="706">
        <f t="shared" si="1"/>
        <v>0.18073010610590895</v>
      </c>
    </row>
    <row r="65" spans="1:3" ht="13.5" customHeight="1" x14ac:dyDescent="0.3">
      <c r="A65" s="747" t="s">
        <v>916</v>
      </c>
      <c r="B65" s="665">
        <v>19978478</v>
      </c>
      <c r="C65" s="706">
        <f t="shared" si="1"/>
        <v>0.17886321560022317</v>
      </c>
    </row>
    <row r="66" spans="1:3" ht="13.5" customHeight="1" x14ac:dyDescent="0.3">
      <c r="A66" s="747" t="s">
        <v>935</v>
      </c>
      <c r="B66" s="665">
        <v>19299225</v>
      </c>
      <c r="C66" s="706">
        <f t="shared" si="1"/>
        <v>0.17278200281784312</v>
      </c>
    </row>
    <row r="67" spans="1:3" ht="13.5" customHeight="1" x14ac:dyDescent="0.3">
      <c r="A67" s="747" t="s">
        <v>892</v>
      </c>
      <c r="B67" s="665">
        <v>19187756</v>
      </c>
      <c r="C67" s="706">
        <f t="shared" si="1"/>
        <v>0.17178404372507633</v>
      </c>
    </row>
    <row r="68" spans="1:3" ht="13.5" customHeight="1" x14ac:dyDescent="0.3">
      <c r="A68" s="747" t="s">
        <v>899</v>
      </c>
      <c r="B68" s="665">
        <v>19125748</v>
      </c>
      <c r="C68" s="706">
        <f t="shared" si="1"/>
        <v>0.17122889881999706</v>
      </c>
    </row>
    <row r="69" spans="1:3" ht="13.5" customHeight="1" x14ac:dyDescent="0.3">
      <c r="A69" s="747" t="s">
        <v>850</v>
      </c>
      <c r="B69" s="665">
        <v>18698542</v>
      </c>
      <c r="C69" s="706">
        <f t="shared" si="1"/>
        <v>0.16740421112938775</v>
      </c>
    </row>
    <row r="70" spans="1:3" ht="13.5" customHeight="1" x14ac:dyDescent="0.3">
      <c r="A70" s="747" t="s">
        <v>861</v>
      </c>
      <c r="B70" s="665">
        <v>18207778</v>
      </c>
      <c r="C70" s="706">
        <f t="shared" si="1"/>
        <v>0.16301050170163112</v>
      </c>
    </row>
    <row r="71" spans="1:3" ht="13.5" customHeight="1" x14ac:dyDescent="0.3">
      <c r="A71" s="747" t="s">
        <v>922</v>
      </c>
      <c r="B71" s="665">
        <v>17457332</v>
      </c>
      <c r="C71" s="706">
        <f t="shared" si="1"/>
        <v>0.15629191259317526</v>
      </c>
    </row>
    <row r="72" spans="1:3" ht="13.5" customHeight="1" x14ac:dyDescent="0.3">
      <c r="A72" s="747" t="s">
        <v>859</v>
      </c>
      <c r="B72" s="665">
        <v>16065475</v>
      </c>
      <c r="C72" s="706">
        <f t="shared" si="1"/>
        <v>0.14383090236628612</v>
      </c>
    </row>
    <row r="73" spans="1:3" ht="13.5" customHeight="1" x14ac:dyDescent="0.3">
      <c r="A73" s="747" t="s">
        <v>866</v>
      </c>
      <c r="B73" s="665">
        <v>14062640</v>
      </c>
      <c r="C73" s="706">
        <f t="shared" si="1"/>
        <v>0.1258999314276254</v>
      </c>
    </row>
    <row r="74" spans="1:3" ht="13.5" customHeight="1" x14ac:dyDescent="0.3">
      <c r="A74" s="747" t="s">
        <v>958</v>
      </c>
      <c r="B74" s="665">
        <v>13924177</v>
      </c>
      <c r="C74" s="706">
        <f t="shared" si="1"/>
        <v>0.12466030058979811</v>
      </c>
    </row>
    <row r="75" spans="1:3" ht="13.5" customHeight="1" x14ac:dyDescent="0.3">
      <c r="A75" s="747" t="s">
        <v>865</v>
      </c>
      <c r="B75" s="665">
        <v>13499554</v>
      </c>
      <c r="C75" s="706">
        <f t="shared" si="1"/>
        <v>0.12085873796837052</v>
      </c>
    </row>
    <row r="76" spans="1:3" ht="13.5" customHeight="1" x14ac:dyDescent="0.3">
      <c r="A76" s="747" t="s">
        <v>917</v>
      </c>
      <c r="B76" s="665">
        <v>13369739</v>
      </c>
      <c r="C76" s="706">
        <f t="shared" si="1"/>
        <v>0.11969653090068784</v>
      </c>
    </row>
    <row r="77" spans="1:3" ht="13.5" customHeight="1" x14ac:dyDescent="0.3">
      <c r="A77" s="747" t="s">
        <v>835</v>
      </c>
      <c r="B77" s="665">
        <v>11634557</v>
      </c>
      <c r="C77" s="706">
        <f t="shared" si="1"/>
        <v>0.10416180237073543</v>
      </c>
    </row>
    <row r="78" spans="1:3" ht="13.5" customHeight="1" x14ac:dyDescent="0.3">
      <c r="A78" s="747" t="s">
        <v>987</v>
      </c>
      <c r="B78" s="665">
        <v>11396449</v>
      </c>
      <c r="C78" s="706">
        <f t="shared" si="1"/>
        <v>0.10203007028683304</v>
      </c>
    </row>
    <row r="79" spans="1:3" ht="13.5" customHeight="1" x14ac:dyDescent="0.3">
      <c r="A79" s="747" t="s">
        <v>864</v>
      </c>
      <c r="B79" s="665">
        <v>10731130</v>
      </c>
      <c r="C79" s="706">
        <f t="shared" si="1"/>
        <v>9.6073605748346932E-2</v>
      </c>
    </row>
    <row r="80" spans="1:3" ht="13.5" customHeight="1" x14ac:dyDescent="0.3">
      <c r="A80" s="747" t="s">
        <v>832</v>
      </c>
      <c r="B80" s="665">
        <v>10280269</v>
      </c>
      <c r="C80" s="706">
        <f t="shared" si="1"/>
        <v>9.2037139694790104E-2</v>
      </c>
    </row>
    <row r="81" spans="1:3" ht="13.5" customHeight="1" x14ac:dyDescent="0.3">
      <c r="A81" s="747" t="s">
        <v>937</v>
      </c>
      <c r="B81" s="665">
        <v>10136259</v>
      </c>
      <c r="C81" s="706">
        <f t="shared" si="1"/>
        <v>9.0747847703749135E-2</v>
      </c>
    </row>
    <row r="82" spans="1:3" ht="13.5" customHeight="1" x14ac:dyDescent="0.3">
      <c r="A82" s="747" t="s">
        <v>833</v>
      </c>
      <c r="B82" s="665">
        <v>10110501</v>
      </c>
      <c r="C82" s="706">
        <f t="shared" si="1"/>
        <v>9.0517241613163518E-2</v>
      </c>
    </row>
    <row r="83" spans="1:3" ht="13.5" customHeight="1" x14ac:dyDescent="0.3">
      <c r="A83" s="747" t="s">
        <v>822</v>
      </c>
      <c r="B83" s="665">
        <v>9869175</v>
      </c>
      <c r="C83" s="706">
        <f t="shared" si="1"/>
        <v>8.8356699435328978E-2</v>
      </c>
    </row>
    <row r="84" spans="1:3" ht="13.5" customHeight="1" x14ac:dyDescent="0.3">
      <c r="A84" s="747" t="s">
        <v>923</v>
      </c>
      <c r="B84" s="665">
        <v>8773290</v>
      </c>
      <c r="C84" s="706">
        <f t="shared" si="1"/>
        <v>7.8545465815428067E-2</v>
      </c>
    </row>
    <row r="85" spans="1:3" ht="13.5" customHeight="1" x14ac:dyDescent="0.3">
      <c r="A85" s="747" t="s">
        <v>903</v>
      </c>
      <c r="B85" s="665">
        <v>8654243</v>
      </c>
      <c r="C85" s="706">
        <f t="shared" si="1"/>
        <v>7.7479662443041067E-2</v>
      </c>
    </row>
    <row r="86" spans="1:3" ht="13.5" customHeight="1" x14ac:dyDescent="0.3">
      <c r="A86" s="747" t="s">
        <v>857</v>
      </c>
      <c r="B86" s="665">
        <v>7874717</v>
      </c>
      <c r="C86" s="706">
        <f t="shared" ref="C86:C117" si="2">B86/$B$19*100</f>
        <v>7.0500726059399652E-2</v>
      </c>
    </row>
    <row r="87" spans="1:3" ht="13.5" customHeight="1" x14ac:dyDescent="0.3">
      <c r="A87" s="747" t="s">
        <v>817</v>
      </c>
      <c r="B87" s="665">
        <v>7671310</v>
      </c>
      <c r="C87" s="706">
        <f t="shared" si="2"/>
        <v>6.8679664910717822E-2</v>
      </c>
    </row>
    <row r="88" spans="1:3" ht="13.5" customHeight="1" x14ac:dyDescent="0.3">
      <c r="A88" s="747" t="s">
        <v>906</v>
      </c>
      <c r="B88" s="665">
        <v>6974393</v>
      </c>
      <c r="C88" s="706">
        <f t="shared" si="2"/>
        <v>6.2440309959531815E-2</v>
      </c>
    </row>
    <row r="89" spans="1:3" ht="13.5" customHeight="1" x14ac:dyDescent="0.3">
      <c r="A89" s="747" t="s">
        <v>773</v>
      </c>
      <c r="B89" s="665">
        <v>6002078</v>
      </c>
      <c r="C89" s="706">
        <f t="shared" si="2"/>
        <v>5.3735373203271861E-2</v>
      </c>
    </row>
    <row r="90" spans="1:3" ht="13.5" customHeight="1" x14ac:dyDescent="0.3">
      <c r="A90" s="747" t="s">
        <v>796</v>
      </c>
      <c r="B90" s="665">
        <v>5817210</v>
      </c>
      <c r="C90" s="706">
        <f t="shared" si="2"/>
        <v>5.2080287918918264E-2</v>
      </c>
    </row>
    <row r="91" spans="1:3" ht="13.5" customHeight="1" x14ac:dyDescent="0.3">
      <c r="A91" s="747" t="s">
        <v>954</v>
      </c>
      <c r="B91" s="665">
        <v>5691175</v>
      </c>
      <c r="C91" s="706">
        <f t="shared" si="2"/>
        <v>5.0951922415891748E-2</v>
      </c>
    </row>
    <row r="92" spans="1:3" ht="13.5" customHeight="1" x14ac:dyDescent="0.3">
      <c r="A92" s="747" t="s">
        <v>797</v>
      </c>
      <c r="B92" s="665">
        <v>5671219</v>
      </c>
      <c r="C92" s="706">
        <f t="shared" si="2"/>
        <v>5.0773260441214892E-2</v>
      </c>
    </row>
    <row r="93" spans="1:3" ht="13.5" customHeight="1" x14ac:dyDescent="0.3">
      <c r="A93" s="747" t="s">
        <v>894</v>
      </c>
      <c r="B93" s="665">
        <v>5042076</v>
      </c>
      <c r="C93" s="706">
        <f t="shared" si="2"/>
        <v>4.5140672210401155E-2</v>
      </c>
    </row>
    <row r="94" spans="1:3" ht="13.5" customHeight="1" x14ac:dyDescent="0.3">
      <c r="A94" s="747" t="s">
        <v>804</v>
      </c>
      <c r="B94" s="665">
        <v>5030706</v>
      </c>
      <c r="C94" s="706">
        <f t="shared" si="2"/>
        <v>4.5038878932586172E-2</v>
      </c>
    </row>
    <row r="95" spans="1:3" ht="13.5" customHeight="1" x14ac:dyDescent="0.3">
      <c r="A95" s="747" t="s">
        <v>955</v>
      </c>
      <c r="B95" s="665">
        <v>4219702</v>
      </c>
      <c r="C95" s="706">
        <f t="shared" si="2"/>
        <v>3.7778126471630771E-2</v>
      </c>
    </row>
    <row r="96" spans="1:3" ht="13.5" customHeight="1" x14ac:dyDescent="0.3">
      <c r="A96" s="747" t="s">
        <v>863</v>
      </c>
      <c r="B96" s="665">
        <v>4027442</v>
      </c>
      <c r="C96" s="706">
        <f t="shared" si="2"/>
        <v>3.6056862127505106E-2</v>
      </c>
    </row>
    <row r="97" spans="1:3" ht="13.5" customHeight="1" x14ac:dyDescent="0.3">
      <c r="A97" s="747" t="s">
        <v>862</v>
      </c>
      <c r="B97" s="665">
        <v>3597184</v>
      </c>
      <c r="C97" s="706">
        <f t="shared" si="2"/>
        <v>3.220485050691415E-2</v>
      </c>
    </row>
    <row r="98" spans="1:3" ht="13.5" customHeight="1" x14ac:dyDescent="0.3">
      <c r="A98" s="747" t="s">
        <v>887</v>
      </c>
      <c r="B98" s="665">
        <v>3469257</v>
      </c>
      <c r="C98" s="706">
        <f t="shared" si="2"/>
        <v>3.1059546315969785E-2</v>
      </c>
    </row>
    <row r="99" spans="1:3" ht="13.5" customHeight="1" x14ac:dyDescent="0.3">
      <c r="A99" s="747" t="s">
        <v>848</v>
      </c>
      <c r="B99" s="665">
        <v>3412947</v>
      </c>
      <c r="C99" s="706">
        <f t="shared" si="2"/>
        <v>3.0555414436131467E-2</v>
      </c>
    </row>
    <row r="100" spans="1:3" ht="13.5" customHeight="1" x14ac:dyDescent="0.3">
      <c r="A100" s="747" t="s">
        <v>948</v>
      </c>
      <c r="B100" s="665">
        <v>3132214</v>
      </c>
      <c r="C100" s="706">
        <f t="shared" si="2"/>
        <v>2.8042069470358921E-2</v>
      </c>
    </row>
    <row r="101" spans="1:3" ht="13.5" customHeight="1" x14ac:dyDescent="0.3">
      <c r="A101" s="747" t="s">
        <v>827</v>
      </c>
      <c r="B101" s="665">
        <v>2870865</v>
      </c>
      <c r="C101" s="706">
        <f t="shared" si="2"/>
        <v>2.5702265480590399E-2</v>
      </c>
    </row>
    <row r="102" spans="1:3" ht="13.5" customHeight="1" x14ac:dyDescent="0.3">
      <c r="A102" s="747" t="s">
        <v>854</v>
      </c>
      <c r="B102" s="665">
        <v>2787072</v>
      </c>
      <c r="C102" s="706">
        <f t="shared" si="2"/>
        <v>2.4952083938994007E-2</v>
      </c>
    </row>
    <row r="103" spans="1:3" ht="13.5" customHeight="1" x14ac:dyDescent="0.3">
      <c r="A103" s="747" t="s">
        <v>831</v>
      </c>
      <c r="B103" s="665">
        <v>2768552</v>
      </c>
      <c r="C103" s="706">
        <f t="shared" si="2"/>
        <v>2.4786278177768552E-2</v>
      </c>
    </row>
    <row r="104" spans="1:3" ht="13.5" customHeight="1" x14ac:dyDescent="0.3">
      <c r="A104" s="747" t="s">
        <v>766</v>
      </c>
      <c r="B104" s="665">
        <v>2632106</v>
      </c>
      <c r="C104" s="706">
        <f t="shared" si="2"/>
        <v>2.3564705127219452E-2</v>
      </c>
    </row>
    <row r="105" spans="1:3" ht="13.5" customHeight="1" x14ac:dyDescent="0.3">
      <c r="A105" s="747" t="s">
        <v>800</v>
      </c>
      <c r="B105" s="665">
        <v>2603946</v>
      </c>
      <c r="C105" s="706">
        <f t="shared" si="2"/>
        <v>2.3312594423325877E-2</v>
      </c>
    </row>
    <row r="106" spans="1:3" ht="13.5" customHeight="1" x14ac:dyDescent="0.3">
      <c r="A106" s="747" t="s">
        <v>941</v>
      </c>
      <c r="B106" s="665">
        <v>2511455</v>
      </c>
      <c r="C106" s="706">
        <f t="shared" si="2"/>
        <v>2.2484541471840772E-2</v>
      </c>
    </row>
    <row r="107" spans="1:3" ht="13.5" customHeight="1" x14ac:dyDescent="0.3">
      <c r="A107" s="747" t="s">
        <v>836</v>
      </c>
      <c r="B107" s="665">
        <v>2240770</v>
      </c>
      <c r="C107" s="706">
        <f t="shared" si="2"/>
        <v>2.0061154189048438E-2</v>
      </c>
    </row>
    <row r="108" spans="1:3" ht="13.5" customHeight="1" x14ac:dyDescent="0.3">
      <c r="A108" s="747" t="s">
        <v>921</v>
      </c>
      <c r="B108" s="665">
        <v>2180515</v>
      </c>
      <c r="C108" s="706">
        <f t="shared" si="2"/>
        <v>1.952170353339832E-2</v>
      </c>
    </row>
    <row r="109" spans="1:3" ht="13.5" customHeight="1" x14ac:dyDescent="0.3">
      <c r="A109" s="747" t="s">
        <v>893</v>
      </c>
      <c r="B109" s="665">
        <v>2108122</v>
      </c>
      <c r="C109" s="706">
        <f t="shared" si="2"/>
        <v>1.8873583853463393E-2</v>
      </c>
    </row>
    <row r="110" spans="1:3" ht="13.5" customHeight="1" x14ac:dyDescent="0.3">
      <c r="A110" s="747" t="s">
        <v>813</v>
      </c>
      <c r="B110" s="665">
        <v>2034165</v>
      </c>
      <c r="C110" s="706">
        <f t="shared" si="2"/>
        <v>1.8211462002332108E-2</v>
      </c>
    </row>
    <row r="111" spans="1:3" ht="13.5" customHeight="1" x14ac:dyDescent="0.3">
      <c r="A111" s="747" t="s">
        <v>824</v>
      </c>
      <c r="B111" s="665">
        <v>1887435</v>
      </c>
      <c r="C111" s="706">
        <f t="shared" si="2"/>
        <v>1.6897818409210515E-2</v>
      </c>
    </row>
    <row r="112" spans="1:3" ht="13.5" customHeight="1" x14ac:dyDescent="0.3">
      <c r="A112" s="747" t="s">
        <v>876</v>
      </c>
      <c r="B112" s="665">
        <v>1728861</v>
      </c>
      <c r="C112" s="706">
        <f t="shared" si="2"/>
        <v>1.5478137913499588E-2</v>
      </c>
    </row>
    <row r="113" spans="1:3" ht="13.5" customHeight="1" x14ac:dyDescent="0.3">
      <c r="A113" s="747" t="s">
        <v>905</v>
      </c>
      <c r="B113" s="665">
        <v>1578216</v>
      </c>
      <c r="C113" s="706">
        <f t="shared" si="2"/>
        <v>1.4129444128412676E-2</v>
      </c>
    </row>
    <row r="114" spans="1:3" ht="13.5" customHeight="1" x14ac:dyDescent="0.3">
      <c r="A114" s="747" t="s">
        <v>871</v>
      </c>
      <c r="B114" s="665">
        <v>1472098</v>
      </c>
      <c r="C114" s="706">
        <f t="shared" si="2"/>
        <v>1.3179391441062595E-2</v>
      </c>
    </row>
    <row r="115" spans="1:3" ht="13.5" customHeight="1" x14ac:dyDescent="0.3">
      <c r="A115" s="747" t="s">
        <v>805</v>
      </c>
      <c r="B115" s="665">
        <v>1357559</v>
      </c>
      <c r="C115" s="706">
        <f t="shared" si="2"/>
        <v>1.215394726800627E-2</v>
      </c>
    </row>
    <row r="116" spans="1:3" ht="13.5" customHeight="1" x14ac:dyDescent="0.3">
      <c r="A116" s="747" t="s">
        <v>780</v>
      </c>
      <c r="B116" s="665">
        <v>1284156</v>
      </c>
      <c r="C116" s="706">
        <f t="shared" si="2"/>
        <v>1.1496785265239935E-2</v>
      </c>
    </row>
    <row r="117" spans="1:3" ht="13.5" customHeight="1" x14ac:dyDescent="0.3">
      <c r="A117" s="747" t="s">
        <v>914</v>
      </c>
      <c r="B117" s="665">
        <v>1235135</v>
      </c>
      <c r="C117" s="706">
        <f t="shared" si="2"/>
        <v>1.1057910307300769E-2</v>
      </c>
    </row>
    <row r="118" spans="1:3" ht="13.5" customHeight="1" x14ac:dyDescent="0.3">
      <c r="A118" s="747" t="s">
        <v>919</v>
      </c>
      <c r="B118" s="665">
        <v>1169233</v>
      </c>
      <c r="C118" s="706">
        <f t="shared" ref="C118:C149" si="3">B118/$B$19*100</f>
        <v>1.0467903218948698E-2</v>
      </c>
    </row>
    <row r="119" spans="1:3" ht="13.5" customHeight="1" x14ac:dyDescent="0.3">
      <c r="A119" s="747" t="s">
        <v>888</v>
      </c>
      <c r="B119" s="665">
        <v>1011089</v>
      </c>
      <c r="C119" s="706">
        <f t="shared" si="3"/>
        <v>9.0520724250372844E-3</v>
      </c>
    </row>
    <row r="120" spans="1:3" ht="13.5" customHeight="1" x14ac:dyDescent="0.3">
      <c r="A120" s="747" t="s">
        <v>802</v>
      </c>
      <c r="B120" s="665">
        <v>1001784</v>
      </c>
      <c r="C120" s="706">
        <f t="shared" si="3"/>
        <v>8.9687666686548376E-3</v>
      </c>
    </row>
    <row r="121" spans="1:3" ht="13.5" customHeight="1" x14ac:dyDescent="0.3">
      <c r="A121" s="747" t="s">
        <v>791</v>
      </c>
      <c r="B121" s="665">
        <v>993762</v>
      </c>
      <c r="C121" s="706">
        <f t="shared" si="3"/>
        <v>8.8969473481067454E-3</v>
      </c>
    </row>
    <row r="122" spans="1:3" ht="13.5" customHeight="1" x14ac:dyDescent="0.3">
      <c r="A122" s="747" t="s">
        <v>784</v>
      </c>
      <c r="B122" s="665">
        <v>990934</v>
      </c>
      <c r="C122" s="706">
        <f t="shared" si="3"/>
        <v>8.8716288441787975E-3</v>
      </c>
    </row>
    <row r="123" spans="1:3" ht="13.5" customHeight="1" x14ac:dyDescent="0.3">
      <c r="A123" s="747" t="s">
        <v>988</v>
      </c>
      <c r="B123" s="665">
        <v>959362</v>
      </c>
      <c r="C123" s="706">
        <f t="shared" si="3"/>
        <v>8.5889712041458451E-3</v>
      </c>
    </row>
    <row r="124" spans="1:3" ht="13.5" customHeight="1" x14ac:dyDescent="0.3">
      <c r="A124" s="747" t="s">
        <v>781</v>
      </c>
      <c r="B124" s="665">
        <v>921950</v>
      </c>
      <c r="C124" s="706">
        <f t="shared" si="3"/>
        <v>8.2540292419986012E-3</v>
      </c>
    </row>
    <row r="125" spans="1:3" ht="13.5" customHeight="1" x14ac:dyDescent="0.3">
      <c r="A125" s="747" t="s">
        <v>873</v>
      </c>
      <c r="B125" s="665">
        <v>908913</v>
      </c>
      <c r="C125" s="706">
        <f t="shared" si="3"/>
        <v>8.1373116551143494E-3</v>
      </c>
    </row>
    <row r="126" spans="1:3" ht="13.5" customHeight="1" x14ac:dyDescent="0.3">
      <c r="A126" s="747" t="s">
        <v>789</v>
      </c>
      <c r="B126" s="665">
        <v>886997</v>
      </c>
      <c r="C126" s="706">
        <f t="shared" si="3"/>
        <v>7.9411022024676332E-3</v>
      </c>
    </row>
    <row r="127" spans="1:3" ht="13.5" customHeight="1" x14ac:dyDescent="0.3">
      <c r="A127" s="747" t="s">
        <v>908</v>
      </c>
      <c r="B127" s="665">
        <v>816609</v>
      </c>
      <c r="C127" s="706">
        <f t="shared" si="3"/>
        <v>7.3109328762722891E-3</v>
      </c>
    </row>
    <row r="128" spans="1:3" ht="13.5" customHeight="1" x14ac:dyDescent="0.3">
      <c r="A128" s="747" t="s">
        <v>838</v>
      </c>
      <c r="B128" s="665">
        <v>680291</v>
      </c>
      <c r="C128" s="706">
        <f t="shared" si="3"/>
        <v>6.0905057834681614E-3</v>
      </c>
    </row>
    <row r="129" spans="1:3" ht="13.5" customHeight="1" x14ac:dyDescent="0.3">
      <c r="A129" s="747" t="s">
        <v>884</v>
      </c>
      <c r="B129" s="665">
        <v>627835</v>
      </c>
      <c r="C129" s="706">
        <f t="shared" si="3"/>
        <v>5.6208779751073185E-3</v>
      </c>
    </row>
    <row r="130" spans="1:3" ht="13.5" customHeight="1" x14ac:dyDescent="0.3">
      <c r="A130" s="747" t="s">
        <v>777</v>
      </c>
      <c r="B130" s="665">
        <v>611039</v>
      </c>
      <c r="C130" s="706">
        <f t="shared" si="3"/>
        <v>5.4705068322594324E-3</v>
      </c>
    </row>
    <row r="131" spans="1:3" ht="13.5" customHeight="1" x14ac:dyDescent="0.3">
      <c r="A131" s="747" t="s">
        <v>779</v>
      </c>
      <c r="B131" s="665">
        <v>605552</v>
      </c>
      <c r="C131" s="706">
        <f t="shared" si="3"/>
        <v>5.4213828467386919E-3</v>
      </c>
    </row>
    <row r="132" spans="1:3" ht="13.5" customHeight="1" x14ac:dyDescent="0.3">
      <c r="A132" s="747" t="s">
        <v>930</v>
      </c>
      <c r="B132" s="665">
        <v>541527</v>
      </c>
      <c r="C132" s="706">
        <f t="shared" si="3"/>
        <v>4.8481801543812323E-3</v>
      </c>
    </row>
    <row r="133" spans="1:3" ht="13.5" customHeight="1" x14ac:dyDescent="0.3">
      <c r="A133" s="747" t="s">
        <v>839</v>
      </c>
      <c r="B133" s="665">
        <v>514245</v>
      </c>
      <c r="C133" s="706">
        <f t="shared" si="3"/>
        <v>4.6039300043945672E-3</v>
      </c>
    </row>
    <row r="134" spans="1:3" ht="13.5" customHeight="1" x14ac:dyDescent="0.3">
      <c r="A134" s="747" t="s">
        <v>983</v>
      </c>
      <c r="B134" s="665">
        <v>510549</v>
      </c>
      <c r="C134" s="706">
        <f t="shared" si="3"/>
        <v>4.5708404745085354E-3</v>
      </c>
    </row>
    <row r="135" spans="1:3" ht="13.5" customHeight="1" x14ac:dyDescent="0.3">
      <c r="A135" s="747" t="s">
        <v>843</v>
      </c>
      <c r="B135" s="665">
        <v>455810</v>
      </c>
      <c r="C135" s="706">
        <f t="shared" si="3"/>
        <v>4.0807734354307533E-3</v>
      </c>
    </row>
    <row r="136" spans="1:3" ht="13.5" customHeight="1" x14ac:dyDescent="0.3">
      <c r="A136" s="747" t="s">
        <v>776</v>
      </c>
      <c r="B136" s="665">
        <v>424000</v>
      </c>
      <c r="C136" s="706">
        <f t="shared" si="3"/>
        <v>3.7959850302157461E-3</v>
      </c>
    </row>
    <row r="137" spans="1:3" ht="13.5" customHeight="1" x14ac:dyDescent="0.3">
      <c r="A137" s="747" t="s">
        <v>772</v>
      </c>
      <c r="B137" s="665">
        <v>399621</v>
      </c>
      <c r="C137" s="706">
        <f t="shared" si="3"/>
        <v>3.5777248437732232E-3</v>
      </c>
    </row>
    <row r="138" spans="1:3" ht="13.5" customHeight="1" x14ac:dyDescent="0.3">
      <c r="A138" s="747" t="s">
        <v>849</v>
      </c>
      <c r="B138" s="665">
        <v>373433</v>
      </c>
      <c r="C138" s="706">
        <f t="shared" si="3"/>
        <v>3.3432690513881054E-3</v>
      </c>
    </row>
    <row r="139" spans="1:3" ht="13.5" customHeight="1" x14ac:dyDescent="0.3">
      <c r="A139" s="747" t="s">
        <v>932</v>
      </c>
      <c r="B139" s="665">
        <v>314010</v>
      </c>
      <c r="C139" s="706">
        <f t="shared" si="3"/>
        <v>2.8112671210802982E-3</v>
      </c>
    </row>
    <row r="140" spans="1:3" ht="13.5" customHeight="1" x14ac:dyDescent="0.3">
      <c r="A140" s="747" t="s">
        <v>810</v>
      </c>
      <c r="B140" s="665">
        <v>282231</v>
      </c>
      <c r="C140" s="706">
        <f t="shared" si="3"/>
        <v>2.5267562525066517E-3</v>
      </c>
    </row>
    <row r="141" spans="1:3" ht="13.5" customHeight="1" x14ac:dyDescent="0.3">
      <c r="A141" s="747" t="s">
        <v>774</v>
      </c>
      <c r="B141" s="665">
        <v>277747</v>
      </c>
      <c r="C141" s="706">
        <f t="shared" si="3"/>
        <v>2.4866119202531438E-3</v>
      </c>
    </row>
    <row r="142" spans="1:3" ht="13.5" customHeight="1" x14ac:dyDescent="0.3">
      <c r="A142" s="747" t="s">
        <v>844</v>
      </c>
      <c r="B142" s="665">
        <v>274359</v>
      </c>
      <c r="C142" s="706">
        <f t="shared" si="3"/>
        <v>2.456279851190948E-3</v>
      </c>
    </row>
    <row r="143" spans="1:3" ht="13.5" customHeight="1" x14ac:dyDescent="0.3">
      <c r="A143" s="747" t="s">
        <v>886</v>
      </c>
      <c r="B143" s="665">
        <v>262301</v>
      </c>
      <c r="C143" s="706">
        <f t="shared" si="3"/>
        <v>2.3483270504967464E-3</v>
      </c>
    </row>
    <row r="144" spans="1:3" ht="13.5" customHeight="1" x14ac:dyDescent="0.3">
      <c r="A144" s="747" t="s">
        <v>949</v>
      </c>
      <c r="B144" s="665">
        <v>254719</v>
      </c>
      <c r="C144" s="706">
        <f t="shared" si="3"/>
        <v>2.2804469596969922E-3</v>
      </c>
    </row>
    <row r="145" spans="1:3" ht="13.5" customHeight="1" x14ac:dyDescent="0.3">
      <c r="A145" s="747" t="s">
        <v>942</v>
      </c>
      <c r="B145" s="665">
        <v>189848</v>
      </c>
      <c r="C145" s="706">
        <f t="shared" si="3"/>
        <v>1.6996702028688655E-3</v>
      </c>
    </row>
    <row r="146" spans="1:3" ht="13.5" customHeight="1" x14ac:dyDescent="0.3">
      <c r="A146" s="747" t="s">
        <v>867</v>
      </c>
      <c r="B146" s="665">
        <v>165000</v>
      </c>
      <c r="C146" s="706">
        <f t="shared" si="3"/>
        <v>1.4772111556264108E-3</v>
      </c>
    </row>
    <row r="147" spans="1:3" ht="13.5" customHeight="1" x14ac:dyDescent="0.3">
      <c r="A147" s="747" t="s">
        <v>870</v>
      </c>
      <c r="B147" s="665">
        <v>164305</v>
      </c>
      <c r="C147" s="706">
        <f t="shared" si="3"/>
        <v>1.4709889631830146E-3</v>
      </c>
    </row>
    <row r="148" spans="1:3" ht="13.5" customHeight="1" x14ac:dyDescent="0.3">
      <c r="A148" s="747" t="s">
        <v>821</v>
      </c>
      <c r="B148" s="665">
        <v>150329</v>
      </c>
      <c r="C148" s="706">
        <f t="shared" si="3"/>
        <v>1.3458647019040162E-3</v>
      </c>
    </row>
    <row r="149" spans="1:3" ht="13.5" customHeight="1" x14ac:dyDescent="0.3">
      <c r="A149" s="747" t="s">
        <v>895</v>
      </c>
      <c r="B149" s="665">
        <v>147704</v>
      </c>
      <c r="C149" s="706">
        <f t="shared" si="3"/>
        <v>1.3223636153372326E-3</v>
      </c>
    </row>
    <row r="150" spans="1:3" ht="13.5" customHeight="1" x14ac:dyDescent="0.3">
      <c r="A150" s="747" t="s">
        <v>910</v>
      </c>
      <c r="B150" s="665">
        <v>145662</v>
      </c>
      <c r="C150" s="706">
        <f t="shared" ref="C150:C175" si="4">B150/$B$19*100</f>
        <v>1.3040820081869954E-3</v>
      </c>
    </row>
    <row r="151" spans="1:3" ht="13.5" customHeight="1" x14ac:dyDescent="0.3">
      <c r="A151" s="747" t="s">
        <v>852</v>
      </c>
      <c r="B151" s="665">
        <v>106581</v>
      </c>
      <c r="C151" s="706">
        <f t="shared" si="4"/>
        <v>9.5419783138071801E-4</v>
      </c>
    </row>
    <row r="152" spans="1:3" ht="13.5" customHeight="1" x14ac:dyDescent="0.3">
      <c r="A152" s="747" t="s">
        <v>786</v>
      </c>
      <c r="B152" s="665">
        <v>92042</v>
      </c>
      <c r="C152" s="706">
        <f t="shared" si="4"/>
        <v>8.2403314658282493E-4</v>
      </c>
    </row>
    <row r="153" spans="1:3" ht="13.5" customHeight="1" x14ac:dyDescent="0.3">
      <c r="A153" s="747" t="s">
        <v>940</v>
      </c>
      <c r="B153" s="665">
        <v>71100</v>
      </c>
      <c r="C153" s="706">
        <f t="shared" si="4"/>
        <v>6.3654371615174429E-4</v>
      </c>
    </row>
    <row r="154" spans="1:3" ht="13.5" customHeight="1" x14ac:dyDescent="0.3">
      <c r="A154" s="747" t="s">
        <v>855</v>
      </c>
      <c r="B154" s="665">
        <v>68989</v>
      </c>
      <c r="C154" s="706">
        <f t="shared" si="4"/>
        <v>6.1764436615460879E-4</v>
      </c>
    </row>
    <row r="155" spans="1:3" ht="13.5" customHeight="1" x14ac:dyDescent="0.3">
      <c r="A155" s="747" t="s">
        <v>901</v>
      </c>
      <c r="B155" s="665">
        <v>62228</v>
      </c>
      <c r="C155" s="706">
        <f t="shared" si="4"/>
        <v>5.5711451995345621E-4</v>
      </c>
    </row>
    <row r="156" spans="1:3" ht="13.5" customHeight="1" x14ac:dyDescent="0.3">
      <c r="A156" s="747" t="s">
        <v>775</v>
      </c>
      <c r="B156" s="665">
        <v>55015</v>
      </c>
      <c r="C156" s="706">
        <f t="shared" si="4"/>
        <v>4.9253801046537557E-4</v>
      </c>
    </row>
    <row r="157" spans="1:3" ht="13.5" customHeight="1" x14ac:dyDescent="0.3">
      <c r="A157" s="747" t="s">
        <v>788</v>
      </c>
      <c r="B157" s="665">
        <v>50311</v>
      </c>
      <c r="C157" s="706">
        <f t="shared" si="4"/>
        <v>4.5042406333769912E-4</v>
      </c>
    </row>
    <row r="158" spans="1:3" ht="13.5" customHeight="1" x14ac:dyDescent="0.3">
      <c r="A158" s="747" t="s">
        <v>830</v>
      </c>
      <c r="B158" s="665">
        <v>47386</v>
      </c>
      <c r="C158" s="706">
        <f t="shared" si="4"/>
        <v>4.2423713830614003E-4</v>
      </c>
    </row>
    <row r="159" spans="1:3" ht="13.5" customHeight="1" x14ac:dyDescent="0.3">
      <c r="A159" s="747" t="s">
        <v>787</v>
      </c>
      <c r="B159" s="665">
        <v>46104</v>
      </c>
      <c r="C159" s="706">
        <f t="shared" si="4"/>
        <v>4.1275965526666695E-4</v>
      </c>
    </row>
    <row r="160" spans="1:3" ht="13.5" customHeight="1" x14ac:dyDescent="0.3">
      <c r="A160" s="747" t="s">
        <v>778</v>
      </c>
      <c r="B160" s="665">
        <v>28251</v>
      </c>
      <c r="C160" s="706">
        <f t="shared" si="4"/>
        <v>2.5292540822788925E-4</v>
      </c>
    </row>
    <row r="161" spans="1:3" ht="13.5" customHeight="1" x14ac:dyDescent="0.3">
      <c r="A161" s="747" t="s">
        <v>828</v>
      </c>
      <c r="B161" s="665">
        <v>23000</v>
      </c>
      <c r="C161" s="706">
        <f t="shared" si="4"/>
        <v>2.0591428229943908E-4</v>
      </c>
    </row>
    <row r="162" spans="1:3" ht="13.5" customHeight="1" x14ac:dyDescent="0.3">
      <c r="A162" s="747" t="s">
        <v>851</v>
      </c>
      <c r="B162" s="665">
        <v>20063</v>
      </c>
      <c r="C162" s="706">
        <f t="shared" si="4"/>
        <v>1.7961992372928894E-4</v>
      </c>
    </row>
    <row r="163" spans="1:3" ht="13.5" customHeight="1" x14ac:dyDescent="0.3">
      <c r="A163" s="747" t="s">
        <v>924</v>
      </c>
      <c r="B163" s="665">
        <v>19796</v>
      </c>
      <c r="C163" s="706">
        <f t="shared" si="4"/>
        <v>1.7722952749563896E-4</v>
      </c>
    </row>
    <row r="164" spans="1:3" ht="13.5" customHeight="1" x14ac:dyDescent="0.3">
      <c r="A164" s="747" t="s">
        <v>820</v>
      </c>
      <c r="B164" s="665">
        <v>19356</v>
      </c>
      <c r="C164" s="706">
        <f t="shared" si="4"/>
        <v>1.7329029774730185E-4</v>
      </c>
    </row>
    <row r="165" spans="1:3" ht="13.5" customHeight="1" x14ac:dyDescent="0.3">
      <c r="A165" s="747" t="s">
        <v>970</v>
      </c>
      <c r="B165" s="665">
        <v>17186</v>
      </c>
      <c r="C165" s="706">
        <f t="shared" si="4"/>
        <v>1.538627328520939E-4</v>
      </c>
    </row>
    <row r="166" spans="1:3" x14ac:dyDescent="0.3">
      <c r="A166" s="747" t="s">
        <v>818</v>
      </c>
      <c r="B166" s="665">
        <v>15465</v>
      </c>
      <c r="C166" s="706">
        <f t="shared" si="4"/>
        <v>1.3845497285916631E-4</v>
      </c>
    </row>
    <row r="167" spans="1:3" x14ac:dyDescent="0.3">
      <c r="A167" s="747" t="s">
        <v>943</v>
      </c>
      <c r="B167" s="665">
        <v>11650</v>
      </c>
      <c r="C167" s="706">
        <f t="shared" si="4"/>
        <v>1.0430006038210718E-4</v>
      </c>
    </row>
    <row r="168" spans="1:3" x14ac:dyDescent="0.3">
      <c r="A168" s="747" t="s">
        <v>927</v>
      </c>
      <c r="B168" s="665">
        <v>11327</v>
      </c>
      <c r="C168" s="706">
        <f t="shared" si="4"/>
        <v>1.0140830763503245E-4</v>
      </c>
    </row>
    <row r="169" spans="1:3" x14ac:dyDescent="0.3">
      <c r="A169" s="747" t="s">
        <v>951</v>
      </c>
      <c r="B169" s="665">
        <v>9329</v>
      </c>
      <c r="C169" s="706">
        <f t="shared" si="4"/>
        <v>8.3520623459629003E-5</v>
      </c>
    </row>
    <row r="170" spans="1:3" x14ac:dyDescent="0.3">
      <c r="A170" s="747" t="s">
        <v>840</v>
      </c>
      <c r="B170" s="665">
        <v>7511</v>
      </c>
      <c r="C170" s="706">
        <f t="shared" si="4"/>
        <v>6.7244442363090733E-5</v>
      </c>
    </row>
    <row r="171" spans="1:3" x14ac:dyDescent="0.3">
      <c r="A171" s="747" t="s">
        <v>915</v>
      </c>
      <c r="B171" s="665">
        <v>3832</v>
      </c>
      <c r="C171" s="706">
        <f t="shared" si="4"/>
        <v>3.4307109990063066E-5</v>
      </c>
    </row>
    <row r="172" spans="1:3" x14ac:dyDescent="0.3">
      <c r="A172" s="747" t="s">
        <v>902</v>
      </c>
      <c r="B172" s="665">
        <v>564</v>
      </c>
      <c r="C172" s="706">
        <f t="shared" si="4"/>
        <v>5.0493763137775494E-6</v>
      </c>
    </row>
    <row r="173" spans="1:3" x14ac:dyDescent="0.3">
      <c r="A173" s="747" t="s">
        <v>912</v>
      </c>
      <c r="B173" s="665">
        <v>255</v>
      </c>
      <c r="C173" s="706">
        <f t="shared" si="4"/>
        <v>2.2829626950589983E-6</v>
      </c>
    </row>
    <row r="174" spans="1:3" x14ac:dyDescent="0.3">
      <c r="A174" s="747" t="s">
        <v>929</v>
      </c>
      <c r="B174" s="665">
        <v>250</v>
      </c>
      <c r="C174" s="706">
        <f t="shared" si="4"/>
        <v>2.238198720646077E-6</v>
      </c>
    </row>
    <row r="175" spans="1:3" x14ac:dyDescent="0.3">
      <c r="A175" s="747" t="s">
        <v>925</v>
      </c>
      <c r="B175" s="665">
        <v>169</v>
      </c>
      <c r="C175" s="706">
        <f t="shared" si="4"/>
        <v>1.5130223351567479E-6</v>
      </c>
    </row>
    <row r="176" spans="1:3" x14ac:dyDescent="0.3">
      <c r="A176" s="703"/>
      <c r="B176" s="704"/>
      <c r="C176" s="705"/>
    </row>
    <row r="177" spans="1:3" ht="17.25" thickBot="1" x14ac:dyDescent="0.35">
      <c r="A177" s="707"/>
      <c r="B177" s="708"/>
      <c r="C177" s="709"/>
    </row>
    <row r="178" spans="1:3" x14ac:dyDescent="0.3">
      <c r="A178" s="52" t="s">
        <v>569</v>
      </c>
    </row>
  </sheetData>
  <autoFilter ref="B1:B177"/>
  <sortState ref="A20:C175">
    <sortCondition descending="1" ref="B20:B175"/>
  </sortState>
  <mergeCells count="9">
    <mergeCell ref="A13:A17"/>
    <mergeCell ref="B13:C14"/>
    <mergeCell ref="B15:B17"/>
    <mergeCell ref="C15:C17"/>
    <mergeCell ref="A6:C6"/>
    <mergeCell ref="A7:C7"/>
    <mergeCell ref="A8:C8"/>
    <mergeCell ref="A9:C9"/>
    <mergeCell ref="A10:C10"/>
  </mergeCells>
  <phoneticPr fontId="3" type="noConversion"/>
  <pageMargins left="1.1811023622047245" right="0.70866141732283472" top="0.94488188976377963" bottom="1.1811023622047245" header="0.39370078740157483" footer="0"/>
  <pageSetup paperSize="153" scale="95" firstPageNumber="269" orientation="portrait" useFirstPageNumber="1" r:id="rId1"/>
  <headerFooter alignWithMargins="0">
    <oddHeader>&amp;L                           &amp;G&amp;R&amp;P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30</vt:i4>
      </vt:variant>
      <vt:variant>
        <vt:lpstr>Rangos con nombre</vt:lpstr>
      </vt:variant>
      <vt:variant>
        <vt:i4>56</vt:i4>
      </vt:variant>
    </vt:vector>
  </HeadingPairs>
  <TitlesOfParts>
    <vt:vector size="86" baseType="lpstr">
      <vt:lpstr>C1-G1</vt:lpstr>
      <vt:lpstr>C2</vt:lpstr>
      <vt:lpstr>C3</vt:lpstr>
      <vt:lpstr>C4</vt:lpstr>
      <vt:lpstr>C5</vt:lpstr>
      <vt:lpstr>C6-G2</vt:lpstr>
      <vt:lpstr>C7</vt:lpstr>
      <vt:lpstr>C8</vt:lpstr>
      <vt:lpstr>C9</vt:lpstr>
      <vt:lpstr>C10</vt:lpstr>
      <vt:lpstr>C11</vt:lpstr>
      <vt:lpstr>C12S</vt:lpstr>
      <vt:lpstr>C12H</vt:lpstr>
      <vt:lpstr>C12N</vt:lpstr>
      <vt:lpstr>C12C</vt:lpstr>
      <vt:lpstr>12B</vt:lpstr>
      <vt:lpstr>12P</vt:lpstr>
      <vt:lpstr>C13</vt:lpstr>
      <vt:lpstr>C14</vt:lpstr>
      <vt:lpstr>C15</vt:lpstr>
      <vt:lpstr>C16</vt:lpstr>
      <vt:lpstr>C17</vt:lpstr>
      <vt:lpstr>C18S</vt:lpstr>
      <vt:lpstr>C18H</vt:lpstr>
      <vt:lpstr>C18N</vt:lpstr>
      <vt:lpstr>C18C</vt:lpstr>
      <vt:lpstr>C18B</vt:lpstr>
      <vt:lpstr>C18P</vt:lpstr>
      <vt:lpstr>C19</vt:lpstr>
      <vt:lpstr>C20</vt:lpstr>
      <vt:lpstr>'12B'!Área_de_impresión</vt:lpstr>
      <vt:lpstr>'12P'!Área_de_impresión</vt:lpstr>
      <vt:lpstr>'C10'!Área_de_impresión</vt:lpstr>
      <vt:lpstr>'C11'!Área_de_impresión</vt:lpstr>
      <vt:lpstr>'C12C'!Área_de_impresión</vt:lpstr>
      <vt:lpstr>'C12H'!Área_de_impresión</vt:lpstr>
      <vt:lpstr>'C12N'!Área_de_impresión</vt:lpstr>
      <vt:lpstr>'C12S'!Área_de_impresión</vt:lpstr>
      <vt:lpstr>'C13'!Área_de_impresión</vt:lpstr>
      <vt:lpstr>'C14'!Área_de_impresión</vt:lpstr>
      <vt:lpstr>'C15'!Área_de_impresión</vt:lpstr>
      <vt:lpstr>'C16'!Área_de_impresión</vt:lpstr>
      <vt:lpstr>'C17'!Área_de_impresión</vt:lpstr>
      <vt:lpstr>'C18B'!Área_de_impresión</vt:lpstr>
      <vt:lpstr>'C18C'!Área_de_impresión</vt:lpstr>
      <vt:lpstr>'C18H'!Área_de_impresión</vt:lpstr>
      <vt:lpstr>'C18N'!Área_de_impresión</vt:lpstr>
      <vt:lpstr>'C18P'!Área_de_impresión</vt:lpstr>
      <vt:lpstr>'C18S'!Área_de_impresión</vt:lpstr>
      <vt:lpstr>'C19'!Área_de_impresión</vt:lpstr>
      <vt:lpstr>'C1-G1'!Área_de_impresión</vt:lpstr>
      <vt:lpstr>'C2'!Área_de_impresión</vt:lpstr>
      <vt:lpstr>'C20'!Área_de_impresión</vt:lpstr>
      <vt:lpstr>'C3'!Área_de_impresión</vt:lpstr>
      <vt:lpstr>'C4'!Área_de_impresión</vt:lpstr>
      <vt:lpstr>'C5'!Área_de_impresión</vt:lpstr>
      <vt:lpstr>'C6-G2'!Área_de_impresión</vt:lpstr>
      <vt:lpstr>'C7'!Área_de_impresión</vt:lpstr>
      <vt:lpstr>'C8'!Área_de_impresión</vt:lpstr>
      <vt:lpstr>'C9'!Área_de_impresión</vt:lpstr>
      <vt:lpstr>'12B'!Títulos_a_imprimir</vt:lpstr>
      <vt:lpstr>'12P'!Títulos_a_imprimir</vt:lpstr>
      <vt:lpstr>'C10'!Títulos_a_imprimir</vt:lpstr>
      <vt:lpstr>'C11'!Títulos_a_imprimir</vt:lpstr>
      <vt:lpstr>'C12C'!Títulos_a_imprimir</vt:lpstr>
      <vt:lpstr>'C12H'!Títulos_a_imprimir</vt:lpstr>
      <vt:lpstr>'C12N'!Títulos_a_imprimir</vt:lpstr>
      <vt:lpstr>'C12S'!Títulos_a_imprimir</vt:lpstr>
      <vt:lpstr>'C13'!Títulos_a_imprimir</vt:lpstr>
      <vt:lpstr>'C14'!Títulos_a_imprimir</vt:lpstr>
      <vt:lpstr>'C15'!Títulos_a_imprimir</vt:lpstr>
      <vt:lpstr>'C16'!Títulos_a_imprimir</vt:lpstr>
      <vt:lpstr>'C17'!Títulos_a_imprimir</vt:lpstr>
      <vt:lpstr>'C18B'!Títulos_a_imprimir</vt:lpstr>
      <vt:lpstr>'C18C'!Títulos_a_imprimir</vt:lpstr>
      <vt:lpstr>'C18H'!Títulos_a_imprimir</vt:lpstr>
      <vt:lpstr>'C18N'!Títulos_a_imprimir</vt:lpstr>
      <vt:lpstr>'C18P'!Títulos_a_imprimir</vt:lpstr>
      <vt:lpstr>'C18S'!Títulos_a_imprimir</vt:lpstr>
      <vt:lpstr>'C19'!Títulos_a_imprimir</vt:lpstr>
      <vt:lpstr>'C2'!Títulos_a_imprimir</vt:lpstr>
      <vt:lpstr>'C20'!Títulos_a_imprimir</vt:lpstr>
      <vt:lpstr>'C3'!Títulos_a_imprimir</vt:lpstr>
      <vt:lpstr>'C4'!Títulos_a_imprimir</vt:lpstr>
      <vt:lpstr>'C7'!Títulos_a_imprimir</vt:lpstr>
      <vt:lpstr>'C9'!Títulos_a_imprimir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MLHC</dc:creator>
  <cp:lastModifiedBy>Winter</cp:lastModifiedBy>
  <cp:lastPrinted>2019-06-10T21:05:53Z</cp:lastPrinted>
  <dcterms:created xsi:type="dcterms:W3CDTF">2006-11-08T17:19:49Z</dcterms:created>
  <dcterms:modified xsi:type="dcterms:W3CDTF">2020-06-11T16:47:27Z</dcterms:modified>
</cp:coreProperties>
</file>