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296AA513-36B5-AD44-AEA9-81EA5E666171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C10" i="1"/>
  <c r="C11" i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<sst xmlns="http://schemas.openxmlformats.org/spreadsheetml/2006/main" count="36" uniqueCount="18">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</sst>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1.4945719900000001</v>
      </c>
      <c r="B2" s="3">
        <v>-2.9244999999999998E-4</v>
      </c>
      <c r="C2" s="4">
        <f t="shared" ref="C2:C11" si="0">IF(EXACT($F$5,"Proton"), TANH($G$5*$E$9*$E$5/$F$9/A2), IF(EXACT($F$5,"Deuteron"),(4*TANH($G$5*$E$9*$E$5/2/$F$9/A2)/(3+TANH($G$5*$E$9*$E$5/2/$F$9/A2)^2)), Error))</f>
        <v>3.4177914062574152E-3</v>
      </c>
      <c r="D2" s="3">
        <f t="shared" ref="D2:D8" si="1">C2/B2</f>
        <v>-11.686754680312585</v>
      </c>
    </row>
    <row r="3" spans="1:7" ht="15.75" customHeight="1" x14ac:dyDescent="0.15">
      <c r="A3" s="3">
        <v>1.4776038600000001</v>
      </c>
      <c r="B3" s="3">
        <v>-3.1896000000000002E-4</v>
      </c>
      <c r="C3" s="4">
        <f t="shared" si="0"/>
        <v>3.4570394557702135E-3</v>
      </c>
      <c r="D3" s="3">
        <f t="shared" si="1"/>
        <v>-10.838473337629212</v>
      </c>
      <c r="E3" s="5" t="s">
        <v>4</v>
      </c>
      <c r="F3" s="6"/>
      <c r="G3" s="7"/>
    </row>
    <row r="4" spans="1:7" ht="15.75" customHeight="1" x14ac:dyDescent="0.15">
      <c r="A4" s="3">
        <v>1.5066497400000001</v>
      </c>
      <c r="B4" s="3">
        <v>-3.3772000000000001E-4</v>
      </c>
      <c r="C4" s="4">
        <f t="shared" si="0"/>
        <v>3.3903935901280205E-3</v>
      </c>
      <c r="D4" s="3">
        <f t="shared" si="1"/>
        <v>-10.039066653227586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1.4730368700000001</v>
      </c>
      <c r="B5" s="3">
        <v>-3.1982000000000001E-4</v>
      </c>
      <c r="C5" s="4">
        <f t="shared" si="0"/>
        <v>3.4677575433945586E-3</v>
      </c>
      <c r="D5" s="3">
        <f t="shared" si="1"/>
        <v>-10.842841421407536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1.49411809</v>
      </c>
      <c r="B6" s="3">
        <v>-3.1531000000000002E-4</v>
      </c>
      <c r="C6" s="4">
        <f t="shared" si="0"/>
        <v>3.4188296932864486E-3</v>
      </c>
      <c r="D6" s="3">
        <f t="shared" si="1"/>
        <v>-10.842756948039861</v>
      </c>
    </row>
    <row r="7" spans="1:7" ht="15.75" customHeight="1" x14ac:dyDescent="0.15">
      <c r="A7" s="3">
        <v>1.4942089300000001</v>
      </c>
      <c r="B7" s="3">
        <v>-3.0752999999999998E-4</v>
      </c>
      <c r="C7" s="4">
        <f t="shared" si="0"/>
        <v>3.4186218481429072E-3</v>
      </c>
      <c r="D7" s="3">
        <f t="shared" si="1"/>
        <v>-11.116384899498934</v>
      </c>
      <c r="E7" s="5" t="s">
        <v>9</v>
      </c>
      <c r="F7" s="6"/>
      <c r="G7" s="7"/>
    </row>
    <row r="8" spans="1:7" ht="15.75" customHeight="1" x14ac:dyDescent="0.15">
      <c r="A8" s="3">
        <v>1.4818068</v>
      </c>
      <c r="B8" s="3">
        <v>-3.2360000000000001E-4</v>
      </c>
      <c r="C8" s="4">
        <f t="shared" si="0"/>
        <v>3.4472341193811256E-3</v>
      </c>
      <c r="D8" s="3">
        <f t="shared" si="1"/>
        <v>-10.652763038878632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1.5088435</v>
      </c>
      <c r="B9" s="3">
        <v>-3.05679E-4</v>
      </c>
      <c r="C9" s="4">
        <f t="shared" si="0"/>
        <v>3.3854642167570324E-3</v>
      </c>
      <c r="D9" s="3">
        <f t="shared" ref="D9:D11" si="2">C9/B9</f>
        <v>-11.075226681443711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1.47540845</v>
      </c>
      <c r="B10" s="3">
        <v>-2.9784000000000001E-4</v>
      </c>
      <c r="C10" s="4">
        <f t="shared" si="0"/>
        <v>3.4621834946204533E-3</v>
      </c>
      <c r="D10" s="3">
        <f t="shared" si="2"/>
        <v>-11.624306656662815</v>
      </c>
    </row>
    <row r="11" spans="1:7" ht="15.75" customHeight="1" x14ac:dyDescent="0.15">
      <c r="A11" s="3">
        <v>1.49462641</v>
      </c>
      <c r="B11" s="3">
        <v>-3.347E-4</v>
      </c>
      <c r="C11" s="4">
        <f t="shared" si="0"/>
        <v>3.4176669639494855E-3</v>
      </c>
      <c r="D11" s="3">
        <f t="shared" si="2"/>
        <v>-10.211135237375219</v>
      </c>
      <c r="E11" s="5" t="s">
        <v>12</v>
      </c>
      <c r="F11" s="6"/>
      <c r="G11" s="7" t="s">
        <v>13</v>
      </c>
    </row>
    <row r="12" spans="1:7" ht="15.75" customHeight="1" x14ac:dyDescent="0.15">
      <c r="A12" s="3"/>
      <c r="B12" s="3"/>
      <c r="C12" s="4"/>
      <c r="D12" s="3"/>
      <c r="E12" s="4" t="s">
        <v>14</v>
      </c>
      <c r="F12" s="3">
        <f>AVERAGE($A:$A)</f>
        <v>1.4900874639999999</v>
      </c>
      <c r="G12" s="8">
        <f>STDEV($A:$A)</f>
        <v>1.2607974891511413E-2</v>
      </c>
    </row>
    <row r="13" spans="1:7" ht="15.75" customHeight="1" x14ac:dyDescent="0.15">
      <c r="A13" s="3"/>
      <c r="B13" s="3"/>
      <c r="C13" s="4"/>
      <c r="D13" s="3"/>
      <c r="E13" s="4" t="s">
        <v>15</v>
      </c>
      <c r="F13" s="3">
        <f>AVERAGE($B:$B)</f>
        <v>-3.1536089999999997E-4</v>
      </c>
      <c r="G13" s="8">
        <f>STDEV($B:$B)</f>
        <v>1.4763340682243982E-5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3.4282982331687662E-3</v>
      </c>
      <c r="G14" s="8">
        <f>STDEV($C:$C)</f>
        <v>2.8998259848278537E-5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-10.892970955447609</v>
      </c>
      <c r="G15" s="11">
        <f>STDEV($D:$D)</f>
        <v>0.52787121786261626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2024-07-03T15:22:32Z</dcterms:modified>
</cp:coreProperties>
</file>