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sharauva/Documents/SpinPhysics/NMR/JLab-HallB/JLab-HallB-RGC/Proton_CSV_Files/"/>
    </mc:Choice>
  </mc:AlternateContent>
  <xr:revisionPtr revIDLastSave="0" documentId="13_ncr:1_{6B8936F6-8C78-054E-B07A-99EC7FBB8DFE}" xr6:coauthVersionLast="47" xr6:coauthVersionMax="47" xr10:uidLastSave="{00000000-0000-0000-0000-000000000000}"/>
  <bookViews>
    <workbookView xWindow="980" yWindow="880" windowWidth="28800" windowHeight="1658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C13" i="1"/>
  <c r="D12" i="1"/>
  <c r="C12" i="1"/>
  <c r="C10" i="1"/>
  <c r="D10" i="1" s="1"/>
  <c r="C11" i="1"/>
  <c r="D11" i="1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G13" i="2"/>
  <c r="F13" i="2"/>
  <c r="C13" i="2"/>
  <c r="D13" i="2" s="1"/>
  <c r="G12" i="2"/>
  <c r="F12" i="2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G14" i="2" s="1"/>
  <c r="G13" i="1"/>
  <c r="F13" i="1"/>
  <c r="G12" i="1"/>
  <c r="F12" i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G14" i="1" l="1"/>
  <c r="F14" i="1"/>
  <c r="D2" i="1"/>
  <c r="D2" i="2"/>
  <c r="F14" i="2"/>
  <c r="F15" i="2" l="1"/>
  <c r="G15" i="2"/>
  <c r="G15" i="1"/>
  <c r="F15" i="1"/>
</calcChain>
</file>

<file path=xl/sharedStrings.xml><?xml version="1.0" encoding="utf-8"?>
<sst xmlns="http://schemas.openxmlformats.org/spreadsheetml/2006/main" count="36" uniqueCount="18">
  <si>
    <t>Temperature (K)</t>
  </si>
  <si>
    <t>Area</t>
  </si>
  <si>
    <t>TE Polarization</t>
  </si>
  <si>
    <t>Point CC</t>
  </si>
  <si>
    <t>Variables:</t>
  </si>
  <si>
    <t>Field (T)</t>
  </si>
  <si>
    <t>Species</t>
  </si>
  <si>
    <t>Species magneton</t>
  </si>
  <si>
    <t>Proton</t>
  </si>
  <si>
    <t>Constants:</t>
  </si>
  <si>
    <t>Nuclear Magneton (J/T)</t>
  </si>
  <si>
    <t>Boltzmann Constant (J/K)</t>
  </si>
  <si>
    <t>Results:</t>
  </si>
  <si>
    <t>STD</t>
  </si>
  <si>
    <t>Average Temperature</t>
  </si>
  <si>
    <t>Average Area</t>
  </si>
  <si>
    <t>Average TE Polarization</t>
  </si>
  <si>
    <t>Average Calibration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</si>
</sst>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1" fontId="2" fillId="0" borderId="6" xfId="0" applyNumberFormat="1" applyFont="1" applyBorder="1"/>
    <xf numFmtId="11" fontId="2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1.4916902000000001</v>
      </c>
      <c r="B2" s="3">
        <v>-1.8142740000000001E-3</v>
      </c>
      <c r="C2" s="4">
        <f t="shared" ref="C2:C13" si="0">IF(EXACT($F$5,"Proton"), TANH($G$5*$E$9*$E$5/$F$9/A2), IF(EXACT($F$5,"Deuteron"),(4*TANH($G$5*$E$9*$E$5/2/$F$9/A2)/(3+TANH($G$5*$E$9*$E$5/2/$F$9/A2)^2)), Error))</f>
        <v>3.4243941714776076E-3</v>
      </c>
      <c r="D2" s="3">
        <f t="shared" ref="D2:D8" si="1">C2/B2</f>
        <v>-1.8874735411947741</v>
      </c>
    </row>
    <row r="3" spans="1:7" ht="15.75" customHeight="1" x14ac:dyDescent="0.15">
      <c r="A3" s="3">
        <v>1.4888324100000001</v>
      </c>
      <c r="B3" s="3">
        <v>-1.7676160000000001E-3</v>
      </c>
      <c r="C3" s="4">
        <f t="shared" si="0"/>
        <v>3.4309671897890695E-3</v>
      </c>
      <c r="D3" s="3">
        <f t="shared" si="1"/>
        <v>-1.9410138795920999</v>
      </c>
      <c r="E3" s="5" t="s">
        <v>4</v>
      </c>
      <c r="F3" s="6"/>
      <c r="G3" s="7"/>
    </row>
    <row r="4" spans="1:7" ht="15.75" customHeight="1" x14ac:dyDescent="0.15">
      <c r="A4" s="3">
        <v>1.48708415</v>
      </c>
      <c r="B4" s="3">
        <v>-1.8274369999999999E-3</v>
      </c>
      <c r="C4" s="4">
        <f t="shared" si="0"/>
        <v>3.4350007043308468E-3</v>
      </c>
      <c r="D4" s="3">
        <f t="shared" si="1"/>
        <v>-1.879682147363136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1.4857746999999999</v>
      </c>
      <c r="B5" s="3">
        <v>-1.813788E-3</v>
      </c>
      <c r="C5" s="4">
        <f t="shared" si="0"/>
        <v>3.4380280315856188E-3</v>
      </c>
      <c r="D5" s="3">
        <f t="shared" si="1"/>
        <v>-1.8954960731825432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1.4851551199999999</v>
      </c>
      <c r="B6" s="3">
        <v>-1.7581230000000001E-3</v>
      </c>
      <c r="C6" s="4">
        <f t="shared" si="0"/>
        <v>3.4394623037253265E-3</v>
      </c>
      <c r="D6" s="3">
        <f t="shared" si="1"/>
        <v>-1.9563263228598491</v>
      </c>
    </row>
    <row r="7" spans="1:7" ht="15.75" customHeight="1" x14ac:dyDescent="0.15">
      <c r="A7" s="3">
        <v>1.48825713</v>
      </c>
      <c r="B7" s="3">
        <v>-1.8004939999999999E-3</v>
      </c>
      <c r="C7" s="4">
        <f t="shared" si="0"/>
        <v>3.432293406386071E-3</v>
      </c>
      <c r="D7" s="3">
        <f t="shared" si="1"/>
        <v>-1.9063064949875264</v>
      </c>
      <c r="E7" s="5" t="s">
        <v>9</v>
      </c>
      <c r="F7" s="6"/>
      <c r="G7" s="7"/>
    </row>
    <row r="8" spans="1:7" ht="15.75" customHeight="1" x14ac:dyDescent="0.15">
      <c r="A8" s="3">
        <v>1.4901452799999999</v>
      </c>
      <c r="B8" s="3">
        <v>-1.819335E-3</v>
      </c>
      <c r="C8" s="4">
        <f t="shared" si="0"/>
        <v>3.427944411639659E-3</v>
      </c>
      <c r="D8" s="3">
        <f t="shared" si="1"/>
        <v>-1.8841743887957187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1.4920017699999999</v>
      </c>
      <c r="B9" s="3">
        <v>-1.833576E-3</v>
      </c>
      <c r="C9" s="4">
        <f t="shared" si="0"/>
        <v>3.4236790716867752E-3</v>
      </c>
      <c r="D9" s="3">
        <f t="shared" ref="D9:D13" si="2">C9/B9</f>
        <v>-1.8672141605729871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1.49328087</v>
      </c>
      <c r="B10" s="3">
        <v>-1.8572772999999999E-3</v>
      </c>
      <c r="C10" s="4">
        <f t="shared" si="0"/>
        <v>3.4207464728626207E-3</v>
      </c>
      <c r="D10" s="3">
        <f t="shared" si="2"/>
        <v>-1.841807075799947</v>
      </c>
    </row>
    <row r="11" spans="1:7" ht="15.75" customHeight="1" x14ac:dyDescent="0.15">
      <c r="A11" s="3">
        <v>1.49424526</v>
      </c>
      <c r="B11" s="3">
        <v>-1.8371634999999999E-3</v>
      </c>
      <c r="C11" s="4">
        <f t="shared" si="0"/>
        <v>3.418538730888042E-3</v>
      </c>
      <c r="D11" s="3">
        <f t="shared" si="2"/>
        <v>-1.8607700027177996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1.49451757</v>
      </c>
      <c r="B12" s="3">
        <v>-1.86118E-3</v>
      </c>
      <c r="C12" s="4">
        <f t="shared" si="0"/>
        <v>3.4179158576278972E-3</v>
      </c>
      <c r="D12" s="3">
        <f t="shared" si="2"/>
        <v>-1.8364241275040012</v>
      </c>
      <c r="E12" s="4" t="s">
        <v>14</v>
      </c>
      <c r="F12" s="3">
        <f>AVERAGE($A:$A)</f>
        <v>1.4904267266666669</v>
      </c>
      <c r="G12" s="8">
        <f>STDEV($A:$A)</f>
        <v>3.3741303170886985E-3</v>
      </c>
    </row>
    <row r="13" spans="1:7" ht="15.75" customHeight="1" x14ac:dyDescent="0.15">
      <c r="A13" s="3">
        <v>1.4941362600000001</v>
      </c>
      <c r="B13" s="3">
        <v>-1.8030329999999999E-3</v>
      </c>
      <c r="C13" s="4">
        <f t="shared" si="0"/>
        <v>3.4187881176596857E-3</v>
      </c>
      <c r="D13" s="3">
        <f t="shared" si="2"/>
        <v>-1.8961317500343509</v>
      </c>
      <c r="E13" s="4" t="s">
        <v>15</v>
      </c>
      <c r="F13" s="3">
        <f>AVERAGE($B:$B)</f>
        <v>-1.8161080666666666E-3</v>
      </c>
      <c r="G13" s="8">
        <f>STDEV($B:$B)</f>
        <v>3.1262603548135216E-5</v>
      </c>
    </row>
    <row r="14" spans="1:7" ht="15.75" customHeight="1" x14ac:dyDescent="0.15">
      <c r="A14" s="3"/>
      <c r="B14" s="3"/>
      <c r="C14" s="4"/>
      <c r="D14" s="3"/>
      <c r="E14" s="4" t="s">
        <v>16</v>
      </c>
      <c r="F14" s="3">
        <f>AVERAGE($C:$C)</f>
        <v>3.4273132058049351E-3</v>
      </c>
      <c r="G14" s="8">
        <f>STDEV($C:$C)</f>
        <v>7.7628865730503859E-6</v>
      </c>
    </row>
    <row r="15" spans="1:7" ht="15.75" customHeight="1" x14ac:dyDescent="0.15">
      <c r="A15" s="3"/>
      <c r="B15" s="3"/>
      <c r="C15" s="4"/>
      <c r="D15" s="3"/>
      <c r="E15" s="9" t="s">
        <v>17</v>
      </c>
      <c r="F15" s="10">
        <f>AVERAGE($D:$D)</f>
        <v>-1.8877349970503943</v>
      </c>
      <c r="G15" s="11">
        <f>STDEV($D:$D)</f>
        <v>3.5658786003528745E-2</v>
      </c>
    </row>
    <row r="16" spans="1:7" ht="15.75" customHeight="1" x14ac:dyDescent="0.15">
      <c r="A16" s="3"/>
      <c r="B16" s="3"/>
      <c r="C16" s="4"/>
      <c r="D16" s="3"/>
    </row>
    <row r="17" spans="1:4" ht="15.75" customHeight="1" x14ac:dyDescent="0.15">
      <c r="A17" s="3"/>
      <c r="B17" s="3"/>
      <c r="C17" s="4"/>
      <c r="D17" s="3"/>
    </row>
    <row r="18" spans="1:4" ht="15.75" customHeight="1" x14ac:dyDescent="0.15">
      <c r="A18" s="3"/>
      <c r="B18" s="3"/>
      <c r="C18" s="4"/>
      <c r="D18" s="3"/>
    </row>
    <row r="19" spans="1:4" ht="15.75" customHeight="1" x14ac:dyDescent="0.15">
      <c r="A19" s="3"/>
      <c r="B19" s="3"/>
      <c r="C19" s="4"/>
      <c r="D19" s="3"/>
    </row>
    <row r="20" spans="1:4" ht="15.75" customHeight="1" x14ac:dyDescent="0.15">
      <c r="A20" s="3"/>
      <c r="B20" s="3"/>
      <c r="C20" s="4"/>
      <c r="D20" s="3"/>
    </row>
    <row r="21" spans="1:4" ht="15.75" customHeight="1" x14ac:dyDescent="0.15">
      <c r="A21" s="3"/>
      <c r="B21" s="3"/>
      <c r="C21" s="4"/>
      <c r="D21" s="3"/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000-000000000000}">
      <formula1>"Proton,Deuteron"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14.6640625" customWidth="1"/>
    <col min="2" max="2" width="17.1640625" customWidth="1"/>
    <col min="3" max="3" width="14.5" customWidth="1"/>
    <col min="4" max="4" width="17.5" customWidth="1"/>
    <col min="5" max="5" width="23.5" customWidth="1"/>
    <col min="6" max="6" width="21.6640625" customWidth="1"/>
    <col min="7" max="7" width="15.83203125" customWidth="1"/>
    <col min="8" max="8" width="16.1640625" customWidth="1"/>
  </cols>
  <sheetData>
    <row r="1" spans="1:7" ht="15.75" customHeight="1" x14ac:dyDescent="0.15">
      <c r="A1" s="1" t="s">
        <v>0</v>
      </c>
      <c r="B1" s="1" t="s">
        <v>1</v>
      </c>
      <c r="C1" s="2" t="s">
        <v>2</v>
      </c>
      <c r="D1" s="1" t="s">
        <v>3</v>
      </c>
    </row>
    <row r="2" spans="1:7" ht="15.75" customHeight="1" x14ac:dyDescent="0.15">
      <c r="A2" s="3">
        <v>1.5190418298895001</v>
      </c>
      <c r="B2" s="3">
        <v>-3.0000000000000001E-3</v>
      </c>
      <c r="C2" s="4">
        <f t="shared" ref="C2:C21" si="0">IF(EXACT($F$5,"Proton"), TANH($G$5*$E$9*$E$5/$F$9/A2), IF(EXACT($F$5,"Deuteron"),(4*TANH($G$5*$E$9*$E$5/2/$F$9/A2)/(3+TANH($G$5*$E$9*$E$5/2/$F$9/A2)^2)), Error))</f>
        <v>3.3627355340626951E-3</v>
      </c>
      <c r="D2" s="3">
        <f t="shared" ref="D2:D21" si="1">C2/B2</f>
        <v>-1.120911844687565</v>
      </c>
    </row>
    <row r="3" spans="1:7" ht="15.75" customHeight="1" x14ac:dyDescent="0.15">
      <c r="A3" s="3">
        <v>1.51912468955927</v>
      </c>
      <c r="B3" s="3">
        <v>-1.8231332968587899E-3</v>
      </c>
      <c r="C3" s="4">
        <f t="shared" si="0"/>
        <v>3.3625521172191519E-3</v>
      </c>
      <c r="D3" s="3">
        <f t="shared" si="1"/>
        <v>-1.8443808376561053</v>
      </c>
      <c r="E3" s="5" t="s">
        <v>4</v>
      </c>
      <c r="F3" s="6"/>
      <c r="G3" s="7"/>
    </row>
    <row r="4" spans="1:7" ht="15.75" customHeight="1" x14ac:dyDescent="0.15">
      <c r="A4" s="3">
        <v>1.5186271570427201</v>
      </c>
      <c r="B4" s="3">
        <v>-1.74847198940164E-3</v>
      </c>
      <c r="C4" s="4">
        <f t="shared" si="0"/>
        <v>3.363653747986309E-3</v>
      </c>
      <c r="D4" s="3">
        <f t="shared" si="1"/>
        <v>-1.9237675915742949</v>
      </c>
      <c r="E4" s="4" t="s">
        <v>5</v>
      </c>
      <c r="F4" s="3" t="s">
        <v>6</v>
      </c>
      <c r="G4" s="8" t="s">
        <v>7</v>
      </c>
    </row>
    <row r="5" spans="1:7" ht="15.75" customHeight="1" x14ac:dyDescent="0.15">
      <c r="A5" s="3">
        <v>1.5176127244723601</v>
      </c>
      <c r="B5" s="3">
        <v>-1.6768777258664401E-3</v>
      </c>
      <c r="C5" s="4">
        <f t="shared" si="0"/>
        <v>3.3659021306593141E-3</v>
      </c>
      <c r="D5" s="3">
        <f t="shared" si="1"/>
        <v>-2.0072436282855137</v>
      </c>
      <c r="E5" s="9">
        <v>5</v>
      </c>
      <c r="F5" s="10" t="s">
        <v>8</v>
      </c>
      <c r="G5" s="11">
        <v>2.7926799999999998</v>
      </c>
    </row>
    <row r="6" spans="1:7" ht="15.75" customHeight="1" x14ac:dyDescent="0.15">
      <c r="A6" s="3">
        <v>1.5166948511036999</v>
      </c>
      <c r="B6" s="3">
        <v>-1.7805181294807599E-3</v>
      </c>
      <c r="C6" s="4">
        <f t="shared" si="0"/>
        <v>3.3679390918643962E-3</v>
      </c>
      <c r="D6" s="3">
        <f t="shared" si="1"/>
        <v>-1.8915500135045324</v>
      </c>
    </row>
    <row r="7" spans="1:7" ht="15.75" customHeight="1" x14ac:dyDescent="0.15">
      <c r="A7" s="3">
        <v>1.5159918572260001</v>
      </c>
      <c r="B7" s="3">
        <v>-1.8942002154709299E-3</v>
      </c>
      <c r="C7" s="4">
        <f t="shared" si="0"/>
        <v>3.3695008566154046E-3</v>
      </c>
      <c r="D7" s="3">
        <f t="shared" si="1"/>
        <v>-1.778851479951759</v>
      </c>
      <c r="E7" s="5" t="s">
        <v>9</v>
      </c>
      <c r="F7" s="6"/>
      <c r="G7" s="7"/>
    </row>
    <row r="8" spans="1:7" ht="15.75" customHeight="1" x14ac:dyDescent="0.15">
      <c r="A8" s="3">
        <v>1.5159918572260001</v>
      </c>
      <c r="B8" s="3">
        <v>-1.8351384811461299E-3</v>
      </c>
      <c r="C8" s="4">
        <f t="shared" si="0"/>
        <v>3.3695008566154046E-3</v>
      </c>
      <c r="D8" s="3">
        <f t="shared" si="1"/>
        <v>-1.8361016845502545</v>
      </c>
      <c r="E8" s="4" t="s">
        <v>10</v>
      </c>
      <c r="F8" s="3" t="s">
        <v>11</v>
      </c>
      <c r="G8" s="8"/>
    </row>
    <row r="9" spans="1:7" ht="15.75" customHeight="1" x14ac:dyDescent="0.15">
      <c r="A9" s="3">
        <v>1.5161426504890601</v>
      </c>
      <c r="B9" s="3">
        <v>-1.8817078297308401E-3</v>
      </c>
      <c r="C9" s="4">
        <f t="shared" si="0"/>
        <v>3.3691657336745338E-3</v>
      </c>
      <c r="D9" s="3">
        <f t="shared" si="1"/>
        <v>-1.790482922184822</v>
      </c>
      <c r="E9" s="12">
        <v>5.0507865799999999E-27</v>
      </c>
      <c r="F9" s="13">
        <v>1.3806580000000001E-23</v>
      </c>
      <c r="G9" s="11"/>
    </row>
    <row r="10" spans="1:7" ht="15.75" customHeight="1" x14ac:dyDescent="0.15">
      <c r="A10" s="3">
        <v>1.5168786713585001</v>
      </c>
      <c r="B10" s="3">
        <v>-1.73872610032344E-3</v>
      </c>
      <c r="C10" s="4">
        <f t="shared" si="0"/>
        <v>3.3675309572172799E-3</v>
      </c>
      <c r="D10" s="3">
        <f t="shared" si="1"/>
        <v>-1.9367805870003605</v>
      </c>
    </row>
    <row r="11" spans="1:7" ht="15.75" customHeight="1" x14ac:dyDescent="0.15">
      <c r="A11" s="3">
        <v>1.5177293250435</v>
      </c>
      <c r="B11" s="3">
        <v>-1.7651011989161501E-3</v>
      </c>
      <c r="C11" s="4">
        <f t="shared" si="0"/>
        <v>3.3656435449283474E-3</v>
      </c>
      <c r="D11" s="3">
        <f t="shared" si="1"/>
        <v>-1.9067708678658204</v>
      </c>
      <c r="E11" s="5" t="s">
        <v>12</v>
      </c>
      <c r="F11" s="6"/>
      <c r="G11" s="7" t="s">
        <v>13</v>
      </c>
    </row>
    <row r="12" spans="1:7" ht="15.75" customHeight="1" x14ac:dyDescent="0.15">
      <c r="A12" s="3">
        <v>1.51799565505748</v>
      </c>
      <c r="B12" s="3">
        <v>-1.86735366240498E-3</v>
      </c>
      <c r="C12" s="4">
        <f t="shared" si="0"/>
        <v>3.3650530523785054E-3</v>
      </c>
      <c r="D12" s="3">
        <f t="shared" si="1"/>
        <v>-1.8020437799900346</v>
      </c>
      <c r="E12" s="4" t="s">
        <v>14</v>
      </c>
      <c r="F12" s="3">
        <f>AVERAGE($A:$A)</f>
        <v>1.5179344792980158</v>
      </c>
      <c r="G12" s="8">
        <f>STDEV($A:$A)</f>
        <v>1.1042826656646844E-3</v>
      </c>
    </row>
    <row r="13" spans="1:7" ht="15.75" customHeight="1" x14ac:dyDescent="0.15">
      <c r="A13" s="3">
        <v>1.51836143814514</v>
      </c>
      <c r="B13" s="3">
        <v>-1.7323491673639699E-3</v>
      </c>
      <c r="C13" s="4">
        <f t="shared" si="0"/>
        <v>3.3642423954584359E-3</v>
      </c>
      <c r="D13" s="3">
        <f t="shared" si="1"/>
        <v>-1.9420117253715297</v>
      </c>
      <c r="E13" s="4" t="s">
        <v>15</v>
      </c>
      <c r="F13" s="3">
        <f>AVERAGE($B:$B)</f>
        <v>-1.8635305725867816E-3</v>
      </c>
      <c r="G13" s="8">
        <f>STDEV($B:$B)</f>
        <v>2.7549094826449018E-4</v>
      </c>
    </row>
    <row r="14" spans="1:7" ht="15.75" customHeight="1" x14ac:dyDescent="0.15">
      <c r="A14" s="3">
        <v>1.5185441474494901</v>
      </c>
      <c r="B14" s="3">
        <v>-1.7218375148590999E-3</v>
      </c>
      <c r="C14" s="4">
        <f t="shared" si="0"/>
        <v>3.3638376171373106E-3</v>
      </c>
      <c r="D14" s="3">
        <f t="shared" si="1"/>
        <v>-1.9536324351793308</v>
      </c>
      <c r="E14" s="4" t="s">
        <v>16</v>
      </c>
      <c r="F14" s="3">
        <f>AVERAGE($C:$C)</f>
        <v>3.3651903620199944E-3</v>
      </c>
      <c r="G14" s="8">
        <f>STDEV($C:$C)</f>
        <v>2.4487886832198003E-6</v>
      </c>
    </row>
    <row r="15" spans="1:7" ht="15.75" customHeight="1" x14ac:dyDescent="0.15">
      <c r="A15" s="3">
        <v>1.51861055712718</v>
      </c>
      <c r="B15" s="3">
        <v>-1.76906168035984E-3</v>
      </c>
      <c r="C15" s="4">
        <f t="shared" si="0"/>
        <v>3.3636905157716328E-3</v>
      </c>
      <c r="D15" s="3">
        <f t="shared" si="1"/>
        <v>-1.9013980988426777</v>
      </c>
      <c r="E15" s="9" t="s">
        <v>17</v>
      </c>
      <c r="F15" s="10">
        <f>AVERAGE($D:$D)</f>
        <v>-1.83089903386641</v>
      </c>
      <c r="G15" s="11">
        <f>STDEV($D:$D)</f>
        <v>0.18057494666737076</v>
      </c>
    </row>
    <row r="16" spans="1:7" ht="15.75" customHeight="1" x14ac:dyDescent="0.15">
      <c r="A16" s="3">
        <v>1.5184777217401499</v>
      </c>
      <c r="B16" s="3">
        <v>-1.8382245324452999E-3</v>
      </c>
      <c r="C16" s="4">
        <f t="shared" si="0"/>
        <v>3.3639847668853291E-3</v>
      </c>
      <c r="D16" s="3">
        <f t="shared" si="1"/>
        <v>-1.8300184267535506</v>
      </c>
    </row>
    <row r="17" spans="1:4" ht="15.75" customHeight="1" x14ac:dyDescent="0.15">
      <c r="A17" s="3">
        <v>1.51846111280679</v>
      </c>
      <c r="B17" s="3">
        <v>-1.7484013918922499E-3</v>
      </c>
      <c r="C17" s="4">
        <f t="shared" si="0"/>
        <v>3.3640215618857567E-3</v>
      </c>
      <c r="D17" s="3">
        <f t="shared" si="1"/>
        <v>-1.9240556416195498</v>
      </c>
    </row>
    <row r="18" spans="1:4" ht="15.75" customHeight="1" x14ac:dyDescent="0.15">
      <c r="A18" s="3">
        <v>1.51857735429172</v>
      </c>
      <c r="B18" s="3">
        <v>-1.87440529862659E-3</v>
      </c>
      <c r="C18" s="4">
        <f t="shared" si="0"/>
        <v>3.3637640604086321E-3</v>
      </c>
      <c r="D18" s="3">
        <f t="shared" si="1"/>
        <v>-1.7945766920704511</v>
      </c>
    </row>
    <row r="19" spans="1:4" ht="15.75" customHeight="1" x14ac:dyDescent="0.15">
      <c r="A19" s="3">
        <v>1.5179457378282899</v>
      </c>
      <c r="B19" s="3">
        <v>-1.85668151725248E-3</v>
      </c>
      <c r="C19" s="4">
        <f t="shared" si="0"/>
        <v>3.3651637103896291E-3</v>
      </c>
      <c r="D19" s="3">
        <f t="shared" si="1"/>
        <v>-1.8124614690888954</v>
      </c>
    </row>
    <row r="20" spans="1:4" ht="15.75" customHeight="1" x14ac:dyDescent="0.15">
      <c r="A20" s="3">
        <v>1.51782922903717</v>
      </c>
      <c r="B20" s="3">
        <v>-1.80361082172897E-3</v>
      </c>
      <c r="C20" s="4">
        <f t="shared" si="0"/>
        <v>3.3654220188923298E-3</v>
      </c>
      <c r="D20" s="3">
        <f t="shared" si="1"/>
        <v>-1.8659358096255947</v>
      </c>
    </row>
    <row r="21" spans="1:4" ht="15.75" customHeight="1" x14ac:dyDescent="0.15">
      <c r="A21" s="3">
        <v>1.5200510190662999</v>
      </c>
      <c r="B21" s="3">
        <v>-1.91481089760703E-3</v>
      </c>
      <c r="C21" s="4">
        <f t="shared" si="0"/>
        <v>3.3605029703495082E-3</v>
      </c>
      <c r="D21" s="3">
        <f t="shared" si="1"/>
        <v>-1.755005141525559</v>
      </c>
    </row>
    <row r="22" spans="1:4" ht="15.75" customHeight="1" x14ac:dyDescent="0.15">
      <c r="C22" s="4"/>
    </row>
    <row r="23" spans="1:4" ht="15.75" customHeight="1" x14ac:dyDescent="0.15">
      <c r="C23" s="4"/>
    </row>
    <row r="24" spans="1:4" ht="15.75" customHeight="1" x14ac:dyDescent="0.15">
      <c r="C24" s="4"/>
    </row>
    <row r="25" spans="1:4" ht="15.75" customHeight="1" x14ac:dyDescent="0.15">
      <c r="C25" s="4"/>
    </row>
    <row r="26" spans="1:4" ht="15.75" customHeight="1" x14ac:dyDescent="0.15">
      <c r="C26" s="4"/>
    </row>
    <row r="27" spans="1:4" ht="15.75" customHeight="1" x14ac:dyDescent="0.15">
      <c r="C27" s="4"/>
    </row>
    <row r="28" spans="1:4" ht="15.75" customHeight="1" x14ac:dyDescent="0.15">
      <c r="C28" s="4"/>
    </row>
    <row r="29" spans="1:4" ht="15.75" customHeight="1" x14ac:dyDescent="0.15">
      <c r="C29" s="4"/>
    </row>
    <row r="30" spans="1:4" ht="15.75" customHeight="1" x14ac:dyDescent="0.15">
      <c r="C30" s="4"/>
    </row>
    <row r="31" spans="1:4" ht="15.75" customHeight="1" x14ac:dyDescent="0.15">
      <c r="C31" s="4"/>
    </row>
    <row r="32" spans="1:4" ht="15.75" customHeight="1" x14ac:dyDescent="0.15">
      <c r="C32" s="4"/>
    </row>
    <row r="33" spans="3:3" ht="15.75" customHeight="1" x14ac:dyDescent="0.15">
      <c r="C33" s="4"/>
    </row>
    <row r="34" spans="3:3" ht="15.75" customHeight="1" x14ac:dyDescent="0.15">
      <c r="C34" s="4"/>
    </row>
    <row r="35" spans="3:3" ht="15.75" customHeight="1" x14ac:dyDescent="0.15">
      <c r="C35" s="4"/>
    </row>
    <row r="36" spans="3:3" ht="15.75" customHeight="1" x14ac:dyDescent="0.15">
      <c r="C36" s="4"/>
    </row>
    <row r="37" spans="3:3" ht="15.75" customHeight="1" x14ac:dyDescent="0.15">
      <c r="C37" s="4"/>
    </row>
    <row r="38" spans="3:3" ht="15.75" customHeight="1" x14ac:dyDescent="0.15">
      <c r="C38" s="4"/>
    </row>
    <row r="39" spans="3:3" ht="15.75" customHeight="1" x14ac:dyDescent="0.15">
      <c r="C39" s="4"/>
    </row>
    <row r="40" spans="3:3" ht="15.75" customHeight="1" x14ac:dyDescent="0.15">
      <c r="C40" s="4"/>
    </row>
    <row r="41" spans="3:3" ht="15.75" customHeight="1" x14ac:dyDescent="0.15">
      <c r="C41" s="4"/>
    </row>
    <row r="42" spans="3:3" ht="15.75" customHeight="1" x14ac:dyDescent="0.15">
      <c r="C42" s="4"/>
    </row>
    <row r="43" spans="3:3" ht="15.75" customHeight="1" x14ac:dyDescent="0.15">
      <c r="C43" s="4"/>
    </row>
    <row r="44" spans="3:3" ht="15.75" customHeight="1" x14ac:dyDescent="0.15">
      <c r="C44" s="4"/>
    </row>
    <row r="45" spans="3:3" ht="15.75" customHeight="1" x14ac:dyDescent="0.15">
      <c r="C45" s="4"/>
    </row>
    <row r="46" spans="3:3" ht="15.75" customHeight="1" x14ac:dyDescent="0.15">
      <c r="C46" s="4"/>
    </row>
    <row r="47" spans="3:3" ht="15.75" customHeight="1" x14ac:dyDescent="0.15">
      <c r="C47" s="4"/>
    </row>
    <row r="48" spans="3:3" ht="15.75" customHeight="1" x14ac:dyDescent="0.15">
      <c r="C48" s="4"/>
    </row>
    <row r="49" spans="3:3" ht="15.75" customHeight="1" x14ac:dyDescent="0.15">
      <c r="C49" s="4"/>
    </row>
    <row r="50" spans="3:3" ht="13" x14ac:dyDescent="0.15">
      <c r="C50" s="4"/>
    </row>
    <row r="51" spans="3:3" ht="13" x14ac:dyDescent="0.15">
      <c r="C51" s="4"/>
    </row>
    <row r="52" spans="3:3" ht="13" x14ac:dyDescent="0.15">
      <c r="C52" s="4"/>
    </row>
    <row r="53" spans="3:3" ht="13" x14ac:dyDescent="0.15">
      <c r="C53" s="4"/>
    </row>
    <row r="54" spans="3:3" ht="13" x14ac:dyDescent="0.15">
      <c r="C54" s="4"/>
    </row>
    <row r="55" spans="3:3" ht="13" x14ac:dyDescent="0.15">
      <c r="C55" s="4"/>
    </row>
    <row r="56" spans="3:3" ht="13" x14ac:dyDescent="0.15">
      <c r="C56" s="4"/>
    </row>
    <row r="57" spans="3:3" ht="13" x14ac:dyDescent="0.15">
      <c r="C57" s="4"/>
    </row>
    <row r="58" spans="3:3" ht="13" x14ac:dyDescent="0.15">
      <c r="C58" s="4"/>
    </row>
    <row r="59" spans="3:3" ht="13" x14ac:dyDescent="0.15">
      <c r="C59" s="4"/>
    </row>
    <row r="60" spans="3:3" ht="13" x14ac:dyDescent="0.15">
      <c r="C60" s="4"/>
    </row>
    <row r="61" spans="3:3" ht="13" x14ac:dyDescent="0.15">
      <c r="C61" s="4"/>
    </row>
    <row r="62" spans="3:3" ht="13" x14ac:dyDescent="0.15">
      <c r="C62" s="4"/>
    </row>
    <row r="63" spans="3:3" ht="13" x14ac:dyDescent="0.15">
      <c r="C63" s="4"/>
    </row>
    <row r="64" spans="3:3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  <row r="1000" spans="3:3" ht="13" x14ac:dyDescent="0.15">
      <c r="C1000" s="4"/>
    </row>
  </sheetData>
  <dataValidations count="1">
    <dataValidation type="list" allowBlank="1" showErrorMessage="1" sqref="F5" xr:uid="{00000000-0002-0000-0100-000000000000}">
      <formula1>"Proton,Deuteron"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Ishara Fernando</cp:lastModifiedBy>
  <dcterms:created xsi:type="dcterms:W3CDTF">2024-07-03T13:51:19Z</dcterms:created>
  <dcterms:modified xsi:type="dcterms:W3CDTF">2024-07-07T16:09:27Z</dcterms:modified>
</cp:coreProperties>
</file>