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 McWilliams\Desktop\Career\Post Graduation\LinkedIn Posts\Stocks_2020_Price\"/>
    </mc:Choice>
  </mc:AlternateContent>
  <xr:revisionPtr revIDLastSave="0" documentId="13_ncr:1_{57F25C0B-E09E-4219-AA1B-4B463373BF93}" xr6:coauthVersionLast="46" xr6:coauthVersionMax="46" xr10:uidLastSave="{00000000-0000-0000-0000-000000000000}"/>
  <bookViews>
    <workbookView xWindow="-110" yWindow="-110" windowWidth="22780" windowHeight="14660" xr2:uid="{C0A8D245-A03E-473B-8BD0-FED03DBDE8B2}"/>
  </bookViews>
  <sheets>
    <sheet name="DATA_SUMMARY" sheetId="15" r:id="rId1"/>
    <sheet name="SP_500" sheetId="11" r:id="rId2"/>
    <sheet name="S&amp;P Returns" sheetId="21" r:id="rId3"/>
    <sheet name="TTM_PE_RATIO" sheetId="12" r:id="rId4"/>
    <sheet name="CORP_PROFIT" sheetId="14" r:id="rId5"/>
  </sheets>
  <definedNames>
    <definedName name="_xlnm._FilterDatabase" localSheetId="0" hidden="1">DATA_SUMMARY!$B$10:$E$502</definedName>
    <definedName name="_xlchart.v1.0" hidden="1">DATA_SUMMARY!$E$11:$E$502</definedName>
  </definedNames>
  <calcPr calcId="18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52" i="15" l="1"/>
  <c r="AE52" i="15" l="1"/>
  <c r="C178" i="14" l="1"/>
  <c r="C177" i="14"/>
  <c r="C176" i="14"/>
  <c r="C175" i="14"/>
  <c r="C174" i="14"/>
  <c r="C173" i="14"/>
  <c r="C172" i="14"/>
  <c r="C171" i="14"/>
  <c r="C170" i="14"/>
  <c r="C169" i="14"/>
  <c r="C168" i="14"/>
  <c r="C167" i="14"/>
  <c r="C166" i="14"/>
  <c r="C165" i="14"/>
  <c r="C164" i="14"/>
  <c r="C163" i="14"/>
  <c r="C162" i="14"/>
  <c r="C161" i="14"/>
  <c r="C160" i="14"/>
  <c r="C159" i="14"/>
  <c r="C158" i="14"/>
  <c r="C157" i="14"/>
  <c r="C156" i="14"/>
  <c r="C155" i="14"/>
  <c r="C154" i="14"/>
  <c r="C153" i="14"/>
  <c r="C152" i="14"/>
  <c r="C151" i="14"/>
  <c r="C150" i="14"/>
  <c r="C149" i="14"/>
  <c r="C148" i="14"/>
  <c r="C147" i="14"/>
  <c r="C146" i="14"/>
  <c r="C145" i="14"/>
  <c r="C144" i="14"/>
  <c r="C143" i="14"/>
  <c r="C142" i="14"/>
  <c r="C141" i="14"/>
  <c r="C140" i="14"/>
  <c r="C139" i="14"/>
  <c r="C138" i="14"/>
  <c r="C137" i="14"/>
  <c r="C136" i="14"/>
  <c r="C135" i="14"/>
  <c r="C134" i="14"/>
  <c r="C133" i="14"/>
  <c r="C132" i="14"/>
  <c r="C131" i="14"/>
  <c r="C130" i="14"/>
  <c r="C129" i="14"/>
  <c r="C128" i="14"/>
  <c r="C127" i="14"/>
  <c r="C126" i="14"/>
  <c r="C125" i="14"/>
  <c r="C124" i="14"/>
  <c r="C123" i="14"/>
  <c r="C122" i="14"/>
  <c r="C121" i="14"/>
  <c r="C120" i="14"/>
  <c r="C119" i="14"/>
  <c r="C118" i="14"/>
  <c r="C117" i="14"/>
  <c r="C116" i="14"/>
  <c r="C115" i="14"/>
  <c r="C114" i="14"/>
  <c r="C113" i="14"/>
  <c r="C112" i="14"/>
  <c r="C111" i="14"/>
  <c r="C110" i="14"/>
  <c r="C109" i="14"/>
  <c r="C108" i="14"/>
  <c r="C107" i="14"/>
  <c r="C106" i="14"/>
  <c r="C105" i="14"/>
  <c r="C104" i="14"/>
  <c r="C103" i="14"/>
  <c r="C102" i="14"/>
  <c r="C101" i="14"/>
  <c r="C100" i="14"/>
  <c r="C99" i="14"/>
  <c r="C98" i="14"/>
  <c r="C97" i="14"/>
  <c r="C96" i="14"/>
  <c r="C95" i="14"/>
  <c r="C94" i="14"/>
  <c r="C93" i="14"/>
  <c r="C92" i="14"/>
  <c r="C91" i="14"/>
  <c r="C90" i="14"/>
  <c r="C89" i="14"/>
  <c r="C88" i="14"/>
  <c r="C87" i="14"/>
  <c r="C86" i="14"/>
  <c r="C85" i="14"/>
  <c r="C84" i="14"/>
  <c r="C83" i="14"/>
  <c r="C82" i="14"/>
  <c r="C81" i="14"/>
  <c r="C80" i="14"/>
  <c r="C79" i="14"/>
  <c r="C78" i="14"/>
  <c r="C77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AE51" i="15" l="1"/>
  <c r="AE53" i="15"/>
  <c r="AH9" i="15"/>
  <c r="AK9" i="15" s="1"/>
  <c r="C8" i="15" l="1"/>
  <c r="A502" i="15"/>
  <c r="A490" i="15"/>
  <c r="A478" i="15"/>
  <c r="A466" i="15"/>
  <c r="A454" i="15"/>
  <c r="A442" i="15"/>
  <c r="A430" i="15"/>
  <c r="A418" i="15"/>
  <c r="A406" i="15"/>
  <c r="A394" i="15"/>
  <c r="A382" i="15"/>
  <c r="A370" i="15"/>
  <c r="A358" i="15"/>
  <c r="A346" i="15"/>
  <c r="A334" i="15"/>
  <c r="A322" i="15"/>
  <c r="A310" i="15"/>
  <c r="A298" i="15"/>
  <c r="A286" i="15"/>
  <c r="A274" i="15"/>
  <c r="A262" i="15"/>
  <c r="A250" i="15"/>
  <c r="A238" i="15"/>
  <c r="A226" i="15"/>
  <c r="A214" i="15"/>
  <c r="A202" i="15"/>
  <c r="A190" i="15"/>
  <c r="A178" i="15"/>
  <c r="A166" i="15"/>
  <c r="A154" i="15"/>
  <c r="A142" i="15"/>
  <c r="A130" i="15"/>
  <c r="A118" i="15"/>
  <c r="A106" i="15"/>
  <c r="A94" i="15"/>
  <c r="A82" i="15"/>
  <c r="A70" i="15"/>
  <c r="A58" i="15"/>
  <c r="A46" i="15"/>
  <c r="A34" i="15"/>
  <c r="G13" i="15"/>
  <c r="G14" i="15" s="1"/>
  <c r="G15" i="15" s="1"/>
  <c r="G16" i="15" s="1"/>
  <c r="G17" i="15" s="1"/>
  <c r="G18" i="15" s="1"/>
  <c r="G19" i="15" s="1"/>
  <c r="G20" i="15" s="1"/>
  <c r="G21" i="15" s="1"/>
  <c r="G22" i="15" s="1"/>
  <c r="G23" i="15" s="1"/>
  <c r="G24" i="15" s="1"/>
  <c r="G25" i="15" s="1"/>
  <c r="G26" i="15" s="1"/>
  <c r="G27" i="15" s="1"/>
  <c r="G28" i="15" s="1"/>
  <c r="G29" i="15" s="1"/>
  <c r="G30" i="15" s="1"/>
  <c r="G31" i="15" s="1"/>
  <c r="G32" i="15" s="1"/>
  <c r="G33" i="15" s="1"/>
  <c r="G34" i="15" s="1"/>
  <c r="G35" i="15" s="1"/>
  <c r="G36" i="15" s="1"/>
  <c r="G37" i="15" s="1"/>
  <c r="G38" i="15" s="1"/>
  <c r="G39" i="15" s="1"/>
  <c r="G40" i="15" s="1"/>
  <c r="G41" i="15" s="1"/>
  <c r="G42" i="15" s="1"/>
  <c r="G43" i="15" s="1"/>
  <c r="G44" i="15" s="1"/>
  <c r="G45" i="15" s="1"/>
  <c r="G46" i="15" s="1"/>
  <c r="G47" i="15" s="1"/>
  <c r="G48" i="15" s="1"/>
  <c r="G49" i="15" s="1"/>
  <c r="G50" i="15" s="1"/>
  <c r="G51" i="15" s="1"/>
  <c r="G52" i="15" s="1"/>
  <c r="G53" i="15" s="1"/>
  <c r="G54" i="15" s="1"/>
  <c r="G55" i="15" s="1"/>
  <c r="G56" i="15" s="1"/>
  <c r="G57" i="15" s="1"/>
  <c r="G58" i="15" s="1"/>
  <c r="G59" i="15" s="1"/>
  <c r="G60" i="15" s="1"/>
  <c r="G61" i="15" s="1"/>
  <c r="G62" i="15" s="1"/>
  <c r="G63" i="15" s="1"/>
  <c r="G64" i="15" s="1"/>
  <c r="G65" i="15" s="1"/>
  <c r="G66" i="15" s="1"/>
  <c r="G67" i="15" s="1"/>
  <c r="G68" i="15" s="1"/>
  <c r="G69" i="15" s="1"/>
  <c r="G70" i="15" s="1"/>
  <c r="G71" i="15" s="1"/>
  <c r="G72" i="15" s="1"/>
  <c r="G73" i="15" s="1"/>
  <c r="G74" i="15" s="1"/>
  <c r="G75" i="15" s="1"/>
  <c r="G76" i="15" s="1"/>
  <c r="G77" i="15" s="1"/>
  <c r="G78" i="15" s="1"/>
  <c r="G79" i="15" s="1"/>
  <c r="G80" i="15" s="1"/>
  <c r="G81" i="15" s="1"/>
  <c r="G82" i="15" s="1"/>
  <c r="G83" i="15" s="1"/>
  <c r="G84" i="15" s="1"/>
  <c r="G85" i="15" s="1"/>
  <c r="G86" i="15" s="1"/>
  <c r="G87" i="15" s="1"/>
  <c r="G88" i="15" s="1"/>
  <c r="G89" i="15" s="1"/>
  <c r="G90" i="15" s="1"/>
  <c r="G91" i="15" s="1"/>
  <c r="G92" i="15" s="1"/>
  <c r="G93" i="15" s="1"/>
  <c r="G94" i="15" s="1"/>
  <c r="G95" i="15" s="1"/>
  <c r="G96" i="15" s="1"/>
  <c r="G97" i="15" s="1"/>
  <c r="G98" i="15" s="1"/>
  <c r="G99" i="15" s="1"/>
  <c r="G100" i="15" s="1"/>
  <c r="G101" i="15" s="1"/>
  <c r="G102" i="15" s="1"/>
  <c r="G103" i="15" s="1"/>
  <c r="G104" i="15" s="1"/>
  <c r="G105" i="15" s="1"/>
  <c r="G106" i="15" s="1"/>
  <c r="G107" i="15" s="1"/>
  <c r="G108" i="15" s="1"/>
  <c r="G109" i="15" s="1"/>
  <c r="G110" i="15" s="1"/>
  <c r="G111" i="15" s="1"/>
  <c r="G112" i="15" s="1"/>
  <c r="G113" i="15" s="1"/>
  <c r="G114" i="15" s="1"/>
  <c r="G115" i="15" s="1"/>
  <c r="G116" i="15" s="1"/>
  <c r="G117" i="15" s="1"/>
  <c r="G118" i="15" s="1"/>
  <c r="G119" i="15" s="1"/>
  <c r="G120" i="15" s="1"/>
  <c r="G121" i="15" s="1"/>
  <c r="G122" i="15" s="1"/>
  <c r="G123" i="15" s="1"/>
  <c r="G124" i="15" s="1"/>
  <c r="G125" i="15" s="1"/>
  <c r="G126" i="15" s="1"/>
  <c r="G127" i="15" s="1"/>
  <c r="G128" i="15" s="1"/>
  <c r="G129" i="15" s="1"/>
  <c r="G130" i="15" s="1"/>
  <c r="G131" i="15" s="1"/>
  <c r="G132" i="15" s="1"/>
  <c r="G133" i="15" s="1"/>
  <c r="G134" i="15" s="1"/>
  <c r="G135" i="15" s="1"/>
  <c r="G136" i="15" s="1"/>
  <c r="G137" i="15" s="1"/>
  <c r="G138" i="15" s="1"/>
  <c r="G139" i="15" s="1"/>
  <c r="G140" i="15" s="1"/>
  <c r="G141" i="15" s="1"/>
  <c r="G142" i="15" s="1"/>
  <c r="G143" i="15" s="1"/>
  <c r="G144" i="15" s="1"/>
  <c r="G145" i="15" s="1"/>
  <c r="G146" i="15" s="1"/>
  <c r="G147" i="15" s="1"/>
  <c r="G148" i="15" s="1"/>
  <c r="G149" i="15" s="1"/>
  <c r="G150" i="15" s="1"/>
  <c r="G151" i="15" s="1"/>
  <c r="G152" i="15" s="1"/>
  <c r="G153" i="15" s="1"/>
  <c r="G154" i="15" s="1"/>
  <c r="G155" i="15" s="1"/>
  <c r="G156" i="15" s="1"/>
  <c r="G157" i="15" s="1"/>
  <c r="G158" i="15" s="1"/>
  <c r="G159" i="15" s="1"/>
  <c r="G160" i="15" s="1"/>
  <c r="G161" i="15" s="1"/>
  <c r="G162" i="15" s="1"/>
  <c r="G163" i="15" s="1"/>
  <c r="G164" i="15" s="1"/>
  <c r="G165" i="15" s="1"/>
  <c r="G166" i="15" s="1"/>
  <c r="G167" i="15" s="1"/>
  <c r="G168" i="15" s="1"/>
  <c r="G169" i="15" s="1"/>
  <c r="G170" i="15" s="1"/>
  <c r="G171" i="15" s="1"/>
  <c r="G172" i="15" s="1"/>
  <c r="G173" i="15" s="1"/>
  <c r="G174" i="15" s="1"/>
  <c r="G175" i="15" s="1"/>
  <c r="G176" i="15" s="1"/>
  <c r="G177" i="15" s="1"/>
  <c r="G178" i="15" s="1"/>
  <c r="G179" i="15" s="1"/>
  <c r="G180" i="15" s="1"/>
  <c r="G181" i="15" s="1"/>
  <c r="G182" i="15" s="1"/>
  <c r="G183" i="15" s="1"/>
  <c r="G184" i="15" s="1"/>
  <c r="G185" i="15" s="1"/>
  <c r="G186" i="15" s="1"/>
  <c r="G187" i="15" s="1"/>
  <c r="G188" i="15" s="1"/>
  <c r="G189" i="15" s="1"/>
  <c r="G190" i="15" s="1"/>
  <c r="G191" i="15" s="1"/>
  <c r="G192" i="15" s="1"/>
  <c r="G193" i="15" s="1"/>
  <c r="G194" i="15" s="1"/>
  <c r="G195" i="15" s="1"/>
  <c r="G196" i="15" s="1"/>
  <c r="G197" i="15" s="1"/>
  <c r="G198" i="15" s="1"/>
  <c r="G199" i="15" s="1"/>
  <c r="G200" i="15" s="1"/>
  <c r="G201" i="15" s="1"/>
  <c r="G202" i="15" s="1"/>
  <c r="G203" i="15" s="1"/>
  <c r="G204" i="15" s="1"/>
  <c r="G205" i="15" s="1"/>
  <c r="G206" i="15" s="1"/>
  <c r="G207" i="15" s="1"/>
  <c r="G208" i="15" s="1"/>
  <c r="G209" i="15" s="1"/>
  <c r="G210" i="15" s="1"/>
  <c r="G211" i="15" s="1"/>
  <c r="G212" i="15" s="1"/>
  <c r="G213" i="15" s="1"/>
  <c r="G214" i="15" s="1"/>
  <c r="G215" i="15" s="1"/>
  <c r="G216" i="15" s="1"/>
  <c r="G217" i="15" s="1"/>
  <c r="G218" i="15" s="1"/>
  <c r="G219" i="15" s="1"/>
  <c r="G220" i="15" s="1"/>
  <c r="G221" i="15" s="1"/>
  <c r="G222" i="15" s="1"/>
  <c r="G223" i="15" s="1"/>
  <c r="G224" i="15" s="1"/>
  <c r="G225" i="15" s="1"/>
  <c r="G226" i="15" s="1"/>
  <c r="G227" i="15" s="1"/>
  <c r="G228" i="15" s="1"/>
  <c r="G229" i="15" s="1"/>
  <c r="G230" i="15" s="1"/>
  <c r="G231" i="15" s="1"/>
  <c r="G232" i="15" s="1"/>
  <c r="G233" i="15" s="1"/>
  <c r="G234" i="15" s="1"/>
  <c r="G235" i="15" s="1"/>
  <c r="G236" i="15" s="1"/>
  <c r="G237" i="15" s="1"/>
  <c r="G238" i="15" s="1"/>
  <c r="G239" i="15" s="1"/>
  <c r="G240" i="15" s="1"/>
  <c r="G241" i="15" s="1"/>
  <c r="G242" i="15" s="1"/>
  <c r="G243" i="15" s="1"/>
  <c r="G244" i="15" s="1"/>
  <c r="G245" i="15" s="1"/>
  <c r="G246" i="15" s="1"/>
  <c r="G247" i="15" s="1"/>
  <c r="G248" i="15" s="1"/>
  <c r="G249" i="15" s="1"/>
  <c r="G250" i="15" s="1"/>
  <c r="G251" i="15" s="1"/>
  <c r="G252" i="15" s="1"/>
  <c r="G253" i="15" s="1"/>
  <c r="G254" i="15" s="1"/>
  <c r="G255" i="15" s="1"/>
  <c r="G256" i="15" s="1"/>
  <c r="G257" i="15" s="1"/>
  <c r="G258" i="15" s="1"/>
  <c r="G259" i="15" s="1"/>
  <c r="G260" i="15" s="1"/>
  <c r="G261" i="15" s="1"/>
  <c r="G262" i="15" s="1"/>
  <c r="G263" i="15" s="1"/>
  <c r="G264" i="15" s="1"/>
  <c r="G265" i="15" s="1"/>
  <c r="G266" i="15" s="1"/>
  <c r="G267" i="15" s="1"/>
  <c r="G268" i="15" s="1"/>
  <c r="G269" i="15" s="1"/>
  <c r="G270" i="15" s="1"/>
  <c r="G271" i="15" s="1"/>
  <c r="G272" i="15" s="1"/>
  <c r="G273" i="15" s="1"/>
  <c r="G274" i="15" s="1"/>
  <c r="G275" i="15" s="1"/>
  <c r="G276" i="15" s="1"/>
  <c r="G277" i="15" s="1"/>
  <c r="G278" i="15" s="1"/>
  <c r="G279" i="15" s="1"/>
  <c r="G280" i="15" s="1"/>
  <c r="G281" i="15" s="1"/>
  <c r="G282" i="15" s="1"/>
  <c r="G283" i="15" s="1"/>
  <c r="G284" i="15" s="1"/>
  <c r="G285" i="15" s="1"/>
  <c r="G286" i="15" s="1"/>
  <c r="G287" i="15" s="1"/>
  <c r="G288" i="15" s="1"/>
  <c r="G289" i="15" s="1"/>
  <c r="G290" i="15" s="1"/>
  <c r="G291" i="15" s="1"/>
  <c r="G292" i="15" s="1"/>
  <c r="G293" i="15" s="1"/>
  <c r="G294" i="15" s="1"/>
  <c r="G295" i="15" s="1"/>
  <c r="G296" i="15" s="1"/>
  <c r="G297" i="15" s="1"/>
  <c r="G298" i="15" s="1"/>
  <c r="G299" i="15" s="1"/>
  <c r="G300" i="15" s="1"/>
  <c r="G301" i="15" s="1"/>
  <c r="G302" i="15" s="1"/>
  <c r="G303" i="15" s="1"/>
  <c r="G304" i="15" s="1"/>
  <c r="G305" i="15" s="1"/>
  <c r="G306" i="15" s="1"/>
  <c r="G307" i="15" s="1"/>
  <c r="G308" i="15" s="1"/>
  <c r="G309" i="15" s="1"/>
  <c r="G310" i="15" s="1"/>
  <c r="G311" i="15" s="1"/>
  <c r="G312" i="15" s="1"/>
  <c r="G313" i="15" s="1"/>
  <c r="G314" i="15" s="1"/>
  <c r="G315" i="15" s="1"/>
  <c r="G316" i="15" s="1"/>
  <c r="G317" i="15" s="1"/>
  <c r="G318" i="15" s="1"/>
  <c r="G319" i="15" s="1"/>
  <c r="G320" i="15" s="1"/>
  <c r="G321" i="15" s="1"/>
  <c r="G322" i="15" s="1"/>
  <c r="G323" i="15" s="1"/>
  <c r="G324" i="15" s="1"/>
  <c r="G325" i="15" s="1"/>
  <c r="G326" i="15" s="1"/>
  <c r="G327" i="15" s="1"/>
  <c r="G328" i="15" s="1"/>
  <c r="G329" i="15" s="1"/>
  <c r="G330" i="15" s="1"/>
  <c r="G331" i="15" s="1"/>
  <c r="G332" i="15" s="1"/>
  <c r="G333" i="15" s="1"/>
  <c r="G334" i="15" s="1"/>
  <c r="G335" i="15" s="1"/>
  <c r="G336" i="15" s="1"/>
  <c r="G337" i="15" s="1"/>
  <c r="G338" i="15" s="1"/>
  <c r="G339" i="15" s="1"/>
  <c r="G340" i="15" s="1"/>
  <c r="G341" i="15" s="1"/>
  <c r="G342" i="15" s="1"/>
  <c r="G343" i="15" s="1"/>
  <c r="G344" i="15" s="1"/>
  <c r="G345" i="15" s="1"/>
  <c r="G346" i="15" s="1"/>
  <c r="G347" i="15" s="1"/>
  <c r="G348" i="15" s="1"/>
  <c r="G349" i="15" s="1"/>
  <c r="G350" i="15" s="1"/>
  <c r="G351" i="15" s="1"/>
  <c r="G352" i="15" s="1"/>
  <c r="G353" i="15" s="1"/>
  <c r="G354" i="15" s="1"/>
  <c r="G355" i="15" s="1"/>
  <c r="G356" i="15" s="1"/>
  <c r="G357" i="15" s="1"/>
  <c r="G358" i="15" s="1"/>
  <c r="G359" i="15" s="1"/>
  <c r="G360" i="15" s="1"/>
  <c r="G361" i="15" s="1"/>
  <c r="G362" i="15" s="1"/>
  <c r="G363" i="15" s="1"/>
  <c r="G364" i="15" s="1"/>
  <c r="G365" i="15" s="1"/>
  <c r="G366" i="15" s="1"/>
  <c r="G367" i="15" s="1"/>
  <c r="G368" i="15" s="1"/>
  <c r="G369" i="15" s="1"/>
  <c r="G370" i="15" s="1"/>
  <c r="G371" i="15" s="1"/>
  <c r="G372" i="15" s="1"/>
  <c r="G373" i="15" s="1"/>
  <c r="G374" i="15" s="1"/>
  <c r="G375" i="15" s="1"/>
  <c r="G376" i="15" s="1"/>
  <c r="G377" i="15" s="1"/>
  <c r="G378" i="15" s="1"/>
  <c r="G379" i="15" s="1"/>
  <c r="G380" i="15" s="1"/>
  <c r="G381" i="15" s="1"/>
  <c r="G382" i="15" s="1"/>
  <c r="G383" i="15" s="1"/>
  <c r="G384" i="15" s="1"/>
  <c r="G385" i="15" s="1"/>
  <c r="G386" i="15" s="1"/>
  <c r="G387" i="15" s="1"/>
  <c r="G388" i="15" s="1"/>
  <c r="G389" i="15" s="1"/>
  <c r="G390" i="15" s="1"/>
  <c r="G391" i="15" s="1"/>
  <c r="G392" i="15" s="1"/>
  <c r="G393" i="15" s="1"/>
  <c r="G394" i="15" s="1"/>
  <c r="G395" i="15" s="1"/>
  <c r="G396" i="15" s="1"/>
  <c r="G397" i="15" s="1"/>
  <c r="G398" i="15" s="1"/>
  <c r="G399" i="15" s="1"/>
  <c r="G400" i="15" s="1"/>
  <c r="G401" i="15" s="1"/>
  <c r="G402" i="15" s="1"/>
  <c r="G403" i="15" s="1"/>
  <c r="G404" i="15" s="1"/>
  <c r="G405" i="15" s="1"/>
  <c r="G406" i="15" s="1"/>
  <c r="G407" i="15" s="1"/>
  <c r="G408" i="15" s="1"/>
  <c r="G409" i="15" s="1"/>
  <c r="G410" i="15" s="1"/>
  <c r="G411" i="15" s="1"/>
  <c r="G412" i="15" s="1"/>
  <c r="G413" i="15" s="1"/>
  <c r="G414" i="15" s="1"/>
  <c r="G415" i="15" s="1"/>
  <c r="G416" i="15" s="1"/>
  <c r="G417" i="15" s="1"/>
  <c r="G418" i="15" s="1"/>
  <c r="G419" i="15" s="1"/>
  <c r="G420" i="15" s="1"/>
  <c r="G421" i="15" s="1"/>
  <c r="G422" i="15" s="1"/>
  <c r="G423" i="15" s="1"/>
  <c r="G424" i="15" s="1"/>
  <c r="G425" i="15" s="1"/>
  <c r="G426" i="15" s="1"/>
  <c r="G427" i="15" s="1"/>
  <c r="G428" i="15" s="1"/>
  <c r="G429" i="15" s="1"/>
  <c r="G430" i="15" s="1"/>
  <c r="G431" i="15" s="1"/>
  <c r="G432" i="15" s="1"/>
  <c r="G433" i="15" s="1"/>
  <c r="G434" i="15" s="1"/>
  <c r="G435" i="15" s="1"/>
  <c r="G436" i="15" s="1"/>
  <c r="G437" i="15" s="1"/>
  <c r="G438" i="15" s="1"/>
  <c r="G439" i="15" s="1"/>
  <c r="G440" i="15" s="1"/>
  <c r="G441" i="15" s="1"/>
  <c r="G442" i="15" s="1"/>
  <c r="G443" i="15" s="1"/>
  <c r="G444" i="15" s="1"/>
  <c r="G445" i="15" s="1"/>
  <c r="G446" i="15" s="1"/>
  <c r="G447" i="15" s="1"/>
  <c r="G448" i="15" s="1"/>
  <c r="G449" i="15" s="1"/>
  <c r="G450" i="15" s="1"/>
  <c r="G451" i="15" s="1"/>
  <c r="G452" i="15" s="1"/>
  <c r="G453" i="15" s="1"/>
  <c r="G454" i="15" s="1"/>
  <c r="G455" i="15" s="1"/>
  <c r="G456" i="15" s="1"/>
  <c r="G457" i="15" s="1"/>
  <c r="G458" i="15" s="1"/>
  <c r="G459" i="15" s="1"/>
  <c r="G460" i="15" s="1"/>
  <c r="G461" i="15" s="1"/>
  <c r="G462" i="15" s="1"/>
  <c r="G463" i="15" s="1"/>
  <c r="G464" i="15" s="1"/>
  <c r="G465" i="15" s="1"/>
  <c r="G466" i="15" s="1"/>
  <c r="G467" i="15" s="1"/>
  <c r="G468" i="15" s="1"/>
  <c r="G469" i="15" s="1"/>
  <c r="G470" i="15" s="1"/>
  <c r="G471" i="15" s="1"/>
  <c r="G472" i="15" s="1"/>
  <c r="G473" i="15" s="1"/>
  <c r="G474" i="15" s="1"/>
  <c r="G475" i="15" s="1"/>
  <c r="G476" i="15" s="1"/>
  <c r="G477" i="15" s="1"/>
  <c r="G478" i="15" s="1"/>
  <c r="G479" i="15" s="1"/>
  <c r="G480" i="15" s="1"/>
  <c r="G481" i="15" s="1"/>
  <c r="G482" i="15" s="1"/>
  <c r="G483" i="15" s="1"/>
  <c r="G484" i="15" s="1"/>
  <c r="G485" i="15" s="1"/>
  <c r="G486" i="15" s="1"/>
  <c r="G487" i="15" s="1"/>
  <c r="G488" i="15" s="1"/>
  <c r="G489" i="15" s="1"/>
  <c r="G490" i="15" s="1"/>
  <c r="G491" i="15" s="1"/>
  <c r="G492" i="15" s="1"/>
  <c r="G493" i="15" s="1"/>
  <c r="G494" i="15" s="1"/>
  <c r="G495" i="15" s="1"/>
  <c r="G496" i="15" s="1"/>
  <c r="G497" i="15" s="1"/>
  <c r="G498" i="15" s="1"/>
  <c r="G499" i="15" s="1"/>
  <c r="G500" i="15" s="1"/>
  <c r="G501" i="15" s="1"/>
  <c r="G502" i="15" s="1"/>
  <c r="H12" i="15"/>
  <c r="H13" i="15" s="1"/>
  <c r="H14" i="15" s="1"/>
  <c r="H15" i="15" s="1"/>
  <c r="H16" i="15" s="1"/>
  <c r="H17" i="15" s="1"/>
  <c r="H18" i="15" s="1"/>
  <c r="H19" i="15" s="1"/>
  <c r="H20" i="15" s="1"/>
  <c r="H21" i="15" s="1"/>
  <c r="H22" i="15" s="1"/>
  <c r="H23" i="15" s="1"/>
  <c r="H24" i="15" s="1"/>
  <c r="H25" i="15" s="1"/>
  <c r="H26" i="15" s="1"/>
  <c r="H27" i="15" s="1"/>
  <c r="H28" i="15" s="1"/>
  <c r="H29" i="15" s="1"/>
  <c r="H30" i="15" s="1"/>
  <c r="H31" i="15" s="1"/>
  <c r="H32" i="15" s="1"/>
  <c r="H33" i="15" s="1"/>
  <c r="H34" i="15" s="1"/>
  <c r="H35" i="15" s="1"/>
  <c r="H36" i="15" s="1"/>
  <c r="H37" i="15" s="1"/>
  <c r="H38" i="15" s="1"/>
  <c r="H39" i="15" s="1"/>
  <c r="H40" i="15" s="1"/>
  <c r="H41" i="15" s="1"/>
  <c r="H42" i="15" s="1"/>
  <c r="H43" i="15" s="1"/>
  <c r="H44" i="15" s="1"/>
  <c r="H45" i="15" s="1"/>
  <c r="H46" i="15" s="1"/>
  <c r="H47" i="15" s="1"/>
  <c r="H48" i="15" s="1"/>
  <c r="H49" i="15" s="1"/>
  <c r="H50" i="15" s="1"/>
  <c r="H51" i="15" s="1"/>
  <c r="H52" i="15" s="1"/>
  <c r="H53" i="15" s="1"/>
  <c r="H54" i="15" s="1"/>
  <c r="H55" i="15" s="1"/>
  <c r="H56" i="15" s="1"/>
  <c r="H57" i="15" s="1"/>
  <c r="H58" i="15" s="1"/>
  <c r="H59" i="15" s="1"/>
  <c r="H60" i="15" s="1"/>
  <c r="H61" i="15" s="1"/>
  <c r="H62" i="15" s="1"/>
  <c r="H63" i="15" s="1"/>
  <c r="H64" i="15" s="1"/>
  <c r="H65" i="15" s="1"/>
  <c r="H66" i="15" s="1"/>
  <c r="H67" i="15" s="1"/>
  <c r="H68" i="15" s="1"/>
  <c r="H69" i="15" s="1"/>
  <c r="H70" i="15" s="1"/>
  <c r="H71" i="15" s="1"/>
  <c r="H72" i="15" s="1"/>
  <c r="H73" i="15" s="1"/>
  <c r="H74" i="15" s="1"/>
  <c r="H75" i="15" s="1"/>
  <c r="H76" i="15" s="1"/>
  <c r="H77" i="15" s="1"/>
  <c r="H78" i="15" s="1"/>
  <c r="H79" i="15" s="1"/>
  <c r="H80" i="15" s="1"/>
  <c r="H81" i="15" s="1"/>
  <c r="H82" i="15" s="1"/>
  <c r="H83" i="15" s="1"/>
  <c r="H84" i="15" s="1"/>
  <c r="H85" i="15" s="1"/>
  <c r="H86" i="15" s="1"/>
  <c r="H87" i="15" s="1"/>
  <c r="H88" i="15" s="1"/>
  <c r="H89" i="15" s="1"/>
  <c r="H90" i="15" s="1"/>
  <c r="H91" i="15" s="1"/>
  <c r="H92" i="15" s="1"/>
  <c r="H93" i="15" s="1"/>
  <c r="H94" i="15" s="1"/>
  <c r="H95" i="15" s="1"/>
  <c r="H96" i="15" s="1"/>
  <c r="H97" i="15" s="1"/>
  <c r="H98" i="15" s="1"/>
  <c r="H99" i="15" s="1"/>
  <c r="H100" i="15" s="1"/>
  <c r="H101" i="15" s="1"/>
  <c r="H102" i="15" s="1"/>
  <c r="H103" i="15" s="1"/>
  <c r="H104" i="15" s="1"/>
  <c r="H105" i="15" s="1"/>
  <c r="H106" i="15" s="1"/>
  <c r="H107" i="15" s="1"/>
  <c r="H108" i="15" s="1"/>
  <c r="H109" i="15" s="1"/>
  <c r="H110" i="15" s="1"/>
  <c r="H111" i="15" s="1"/>
  <c r="H112" i="15" s="1"/>
  <c r="H113" i="15" s="1"/>
  <c r="H114" i="15" s="1"/>
  <c r="H115" i="15" s="1"/>
  <c r="H116" i="15" s="1"/>
  <c r="H117" i="15" s="1"/>
  <c r="H118" i="15" s="1"/>
  <c r="H119" i="15" s="1"/>
  <c r="H120" i="15" s="1"/>
  <c r="H121" i="15" s="1"/>
  <c r="H122" i="15" s="1"/>
  <c r="H123" i="15" s="1"/>
  <c r="H124" i="15" s="1"/>
  <c r="H125" i="15" s="1"/>
  <c r="H126" i="15" s="1"/>
  <c r="H127" i="15" s="1"/>
  <c r="H128" i="15" s="1"/>
  <c r="H129" i="15" s="1"/>
  <c r="H130" i="15" s="1"/>
  <c r="H131" i="15" s="1"/>
  <c r="H132" i="15" s="1"/>
  <c r="H133" i="15" s="1"/>
  <c r="H134" i="15" s="1"/>
  <c r="H135" i="15" s="1"/>
  <c r="H136" i="15" s="1"/>
  <c r="H137" i="15" s="1"/>
  <c r="H138" i="15" s="1"/>
  <c r="H139" i="15" s="1"/>
  <c r="H140" i="15" s="1"/>
  <c r="H141" i="15" s="1"/>
  <c r="H142" i="15" s="1"/>
  <c r="H143" i="15" s="1"/>
  <c r="H144" i="15" s="1"/>
  <c r="H145" i="15" s="1"/>
  <c r="H146" i="15" s="1"/>
  <c r="H147" i="15" s="1"/>
  <c r="H148" i="15" s="1"/>
  <c r="H149" i="15" s="1"/>
  <c r="H150" i="15" s="1"/>
  <c r="H151" i="15" s="1"/>
  <c r="H152" i="15" s="1"/>
  <c r="H153" i="15" s="1"/>
  <c r="H154" i="15" s="1"/>
  <c r="H155" i="15" s="1"/>
  <c r="H156" i="15" s="1"/>
  <c r="H157" i="15" s="1"/>
  <c r="H158" i="15" s="1"/>
  <c r="H159" i="15" s="1"/>
  <c r="H160" i="15" s="1"/>
  <c r="H161" i="15" s="1"/>
  <c r="H162" i="15" s="1"/>
  <c r="H163" i="15" s="1"/>
  <c r="H164" i="15" s="1"/>
  <c r="H165" i="15" s="1"/>
  <c r="H166" i="15" s="1"/>
  <c r="H167" i="15" s="1"/>
  <c r="H168" i="15" s="1"/>
  <c r="H169" i="15" s="1"/>
  <c r="H170" i="15" s="1"/>
  <c r="H171" i="15" s="1"/>
  <c r="H172" i="15" s="1"/>
  <c r="H173" i="15" s="1"/>
  <c r="H174" i="15" s="1"/>
  <c r="H175" i="15" s="1"/>
  <c r="H176" i="15" s="1"/>
  <c r="H177" i="15" s="1"/>
  <c r="H178" i="15" s="1"/>
  <c r="H179" i="15" s="1"/>
  <c r="H180" i="15" s="1"/>
  <c r="H181" i="15" s="1"/>
  <c r="H182" i="15" s="1"/>
  <c r="H183" i="15" s="1"/>
  <c r="H184" i="15" s="1"/>
  <c r="H185" i="15" s="1"/>
  <c r="H186" i="15" s="1"/>
  <c r="H187" i="15" s="1"/>
  <c r="H188" i="15" s="1"/>
  <c r="H189" i="15" s="1"/>
  <c r="H190" i="15" s="1"/>
  <c r="H191" i="15" s="1"/>
  <c r="H192" i="15" s="1"/>
  <c r="H193" i="15" s="1"/>
  <c r="H194" i="15" s="1"/>
  <c r="H195" i="15" s="1"/>
  <c r="H196" i="15" s="1"/>
  <c r="H197" i="15" s="1"/>
  <c r="H198" i="15" s="1"/>
  <c r="H199" i="15" s="1"/>
  <c r="H200" i="15" s="1"/>
  <c r="H201" i="15" s="1"/>
  <c r="H202" i="15" s="1"/>
  <c r="H203" i="15" s="1"/>
  <c r="H204" i="15" s="1"/>
  <c r="H205" i="15" s="1"/>
  <c r="H206" i="15" s="1"/>
  <c r="H207" i="15" s="1"/>
  <c r="H208" i="15" s="1"/>
  <c r="H209" i="15" s="1"/>
  <c r="H210" i="15" s="1"/>
  <c r="H211" i="15" s="1"/>
  <c r="H212" i="15" s="1"/>
  <c r="H213" i="15" s="1"/>
  <c r="H214" i="15" s="1"/>
  <c r="H215" i="15" s="1"/>
  <c r="H216" i="15" s="1"/>
  <c r="H217" i="15" s="1"/>
  <c r="H218" i="15" s="1"/>
  <c r="H219" i="15" s="1"/>
  <c r="H220" i="15" s="1"/>
  <c r="H221" i="15" s="1"/>
  <c r="H222" i="15" s="1"/>
  <c r="H223" i="15" s="1"/>
  <c r="H224" i="15" s="1"/>
  <c r="H225" i="15" s="1"/>
  <c r="H226" i="15" s="1"/>
  <c r="H227" i="15" s="1"/>
  <c r="H228" i="15" s="1"/>
  <c r="H229" i="15" s="1"/>
  <c r="H230" i="15" s="1"/>
  <c r="H231" i="15" s="1"/>
  <c r="H232" i="15" s="1"/>
  <c r="H233" i="15" s="1"/>
  <c r="H234" i="15" s="1"/>
  <c r="H235" i="15" s="1"/>
  <c r="H236" i="15" s="1"/>
  <c r="H237" i="15" s="1"/>
  <c r="H238" i="15" s="1"/>
  <c r="H239" i="15" s="1"/>
  <c r="H240" i="15" s="1"/>
  <c r="H241" i="15" s="1"/>
  <c r="H242" i="15" s="1"/>
  <c r="H243" i="15" s="1"/>
  <c r="H244" i="15" s="1"/>
  <c r="H245" i="15" s="1"/>
  <c r="H246" i="15" s="1"/>
  <c r="H247" i="15" s="1"/>
  <c r="H248" i="15" s="1"/>
  <c r="H249" i="15" s="1"/>
  <c r="H250" i="15" s="1"/>
  <c r="H251" i="15" s="1"/>
  <c r="H252" i="15" s="1"/>
  <c r="H253" i="15" s="1"/>
  <c r="H254" i="15" s="1"/>
  <c r="H255" i="15" s="1"/>
  <c r="H256" i="15" s="1"/>
  <c r="H257" i="15" s="1"/>
  <c r="H258" i="15" s="1"/>
  <c r="H259" i="15" s="1"/>
  <c r="H260" i="15" s="1"/>
  <c r="H261" i="15" s="1"/>
  <c r="H262" i="15" s="1"/>
  <c r="H263" i="15" s="1"/>
  <c r="H264" i="15" s="1"/>
  <c r="H265" i="15" s="1"/>
  <c r="H266" i="15" s="1"/>
  <c r="H267" i="15" s="1"/>
  <c r="H268" i="15" s="1"/>
  <c r="H269" i="15" s="1"/>
  <c r="H270" i="15" s="1"/>
  <c r="H271" i="15" s="1"/>
  <c r="H272" i="15" s="1"/>
  <c r="H273" i="15" s="1"/>
  <c r="H274" i="15" s="1"/>
  <c r="H275" i="15" s="1"/>
  <c r="H276" i="15" s="1"/>
  <c r="H277" i="15" s="1"/>
  <c r="H278" i="15" s="1"/>
  <c r="H279" i="15" s="1"/>
  <c r="H280" i="15" s="1"/>
  <c r="H281" i="15" s="1"/>
  <c r="H282" i="15" s="1"/>
  <c r="H283" i="15" s="1"/>
  <c r="H284" i="15" s="1"/>
  <c r="H285" i="15" s="1"/>
  <c r="H286" i="15" s="1"/>
  <c r="H287" i="15" s="1"/>
  <c r="H288" i="15" s="1"/>
  <c r="H289" i="15" s="1"/>
  <c r="H290" i="15" s="1"/>
  <c r="H291" i="15" s="1"/>
  <c r="H292" i="15" s="1"/>
  <c r="H293" i="15" s="1"/>
  <c r="H294" i="15" s="1"/>
  <c r="H295" i="15" s="1"/>
  <c r="H296" i="15" s="1"/>
  <c r="H297" i="15" s="1"/>
  <c r="H298" i="15" s="1"/>
  <c r="H299" i="15" s="1"/>
  <c r="H300" i="15" s="1"/>
  <c r="H301" i="15" s="1"/>
  <c r="H302" i="15" s="1"/>
  <c r="H303" i="15" s="1"/>
  <c r="H304" i="15" s="1"/>
  <c r="H305" i="15" s="1"/>
  <c r="H306" i="15" s="1"/>
  <c r="H307" i="15" s="1"/>
  <c r="H308" i="15" s="1"/>
  <c r="H309" i="15" s="1"/>
  <c r="H310" i="15" s="1"/>
  <c r="H311" i="15" s="1"/>
  <c r="H312" i="15" s="1"/>
  <c r="H313" i="15" s="1"/>
  <c r="H314" i="15" s="1"/>
  <c r="H315" i="15" s="1"/>
  <c r="H316" i="15" s="1"/>
  <c r="H317" i="15" s="1"/>
  <c r="H318" i="15" s="1"/>
  <c r="H319" i="15" s="1"/>
  <c r="H320" i="15" s="1"/>
  <c r="H321" i="15" s="1"/>
  <c r="H322" i="15" s="1"/>
  <c r="H323" i="15" s="1"/>
  <c r="H324" i="15" s="1"/>
  <c r="H325" i="15" s="1"/>
  <c r="H326" i="15" s="1"/>
  <c r="H327" i="15" s="1"/>
  <c r="H328" i="15" s="1"/>
  <c r="H329" i="15" s="1"/>
  <c r="H330" i="15" s="1"/>
  <c r="H331" i="15" s="1"/>
  <c r="H332" i="15" s="1"/>
  <c r="H333" i="15" s="1"/>
  <c r="H334" i="15" s="1"/>
  <c r="H335" i="15" s="1"/>
  <c r="H336" i="15" s="1"/>
  <c r="H337" i="15" s="1"/>
  <c r="H338" i="15" s="1"/>
  <c r="H339" i="15" s="1"/>
  <c r="H340" i="15" s="1"/>
  <c r="H341" i="15" s="1"/>
  <c r="H342" i="15" s="1"/>
  <c r="H343" i="15" s="1"/>
  <c r="H344" i="15" s="1"/>
  <c r="H345" i="15" s="1"/>
  <c r="H346" i="15" s="1"/>
  <c r="H347" i="15" s="1"/>
  <c r="H348" i="15" s="1"/>
  <c r="H349" i="15" s="1"/>
  <c r="H350" i="15" s="1"/>
  <c r="H351" i="15" s="1"/>
  <c r="H352" i="15" s="1"/>
  <c r="H353" i="15" s="1"/>
  <c r="H354" i="15" s="1"/>
  <c r="H355" i="15" s="1"/>
  <c r="H356" i="15" s="1"/>
  <c r="H357" i="15" s="1"/>
  <c r="H358" i="15" s="1"/>
  <c r="H359" i="15" s="1"/>
  <c r="H360" i="15" s="1"/>
  <c r="H361" i="15" s="1"/>
  <c r="H362" i="15" s="1"/>
  <c r="H363" i="15" s="1"/>
  <c r="H364" i="15" s="1"/>
  <c r="H365" i="15" s="1"/>
  <c r="H366" i="15" s="1"/>
  <c r="H367" i="15" s="1"/>
  <c r="H368" i="15" s="1"/>
  <c r="H369" i="15" s="1"/>
  <c r="H370" i="15" s="1"/>
  <c r="H371" i="15" s="1"/>
  <c r="H372" i="15" s="1"/>
  <c r="H373" i="15" s="1"/>
  <c r="H374" i="15" s="1"/>
  <c r="H375" i="15" s="1"/>
  <c r="H376" i="15" s="1"/>
  <c r="H377" i="15" s="1"/>
  <c r="H378" i="15" s="1"/>
  <c r="H379" i="15" s="1"/>
  <c r="H380" i="15" s="1"/>
  <c r="H381" i="15" s="1"/>
  <c r="H382" i="15" s="1"/>
  <c r="H383" i="15" s="1"/>
  <c r="H384" i="15" s="1"/>
  <c r="H385" i="15" s="1"/>
  <c r="H386" i="15" s="1"/>
  <c r="H387" i="15" s="1"/>
  <c r="H388" i="15" s="1"/>
  <c r="H389" i="15" s="1"/>
  <c r="H390" i="15" s="1"/>
  <c r="H391" i="15" s="1"/>
  <c r="H392" i="15" s="1"/>
  <c r="H393" i="15" s="1"/>
  <c r="H394" i="15" s="1"/>
  <c r="H395" i="15" s="1"/>
  <c r="H396" i="15" s="1"/>
  <c r="H397" i="15" s="1"/>
  <c r="H398" i="15" s="1"/>
  <c r="H399" i="15" s="1"/>
  <c r="H400" i="15" s="1"/>
  <c r="H401" i="15" s="1"/>
  <c r="H402" i="15" s="1"/>
  <c r="H403" i="15" s="1"/>
  <c r="H404" i="15" s="1"/>
  <c r="H405" i="15" s="1"/>
  <c r="H406" i="15" s="1"/>
  <c r="H407" i="15" s="1"/>
  <c r="H408" i="15" s="1"/>
  <c r="H409" i="15" s="1"/>
  <c r="H410" i="15" s="1"/>
  <c r="H411" i="15" s="1"/>
  <c r="H412" i="15" s="1"/>
  <c r="H413" i="15" s="1"/>
  <c r="H414" i="15" s="1"/>
  <c r="H415" i="15" s="1"/>
  <c r="H416" i="15" s="1"/>
  <c r="H417" i="15" s="1"/>
  <c r="H418" i="15" s="1"/>
  <c r="H419" i="15" s="1"/>
  <c r="H420" i="15" s="1"/>
  <c r="H421" i="15" s="1"/>
  <c r="H422" i="15" s="1"/>
  <c r="H423" i="15" s="1"/>
  <c r="H424" i="15" s="1"/>
  <c r="H425" i="15" s="1"/>
  <c r="H426" i="15" s="1"/>
  <c r="H427" i="15" s="1"/>
  <c r="H428" i="15" s="1"/>
  <c r="H429" i="15" s="1"/>
  <c r="H430" i="15" s="1"/>
  <c r="H431" i="15" s="1"/>
  <c r="H432" i="15" s="1"/>
  <c r="H433" i="15" s="1"/>
  <c r="H434" i="15" s="1"/>
  <c r="H435" i="15" s="1"/>
  <c r="H436" i="15" s="1"/>
  <c r="H437" i="15" s="1"/>
  <c r="H438" i="15" s="1"/>
  <c r="H439" i="15" s="1"/>
  <c r="H440" i="15" s="1"/>
  <c r="H441" i="15" s="1"/>
  <c r="H442" i="15" s="1"/>
  <c r="H443" i="15" s="1"/>
  <c r="H444" i="15" s="1"/>
  <c r="H445" i="15" s="1"/>
  <c r="H446" i="15" s="1"/>
  <c r="H447" i="15" s="1"/>
  <c r="H448" i="15" s="1"/>
  <c r="H449" i="15" s="1"/>
  <c r="H450" i="15" s="1"/>
  <c r="H451" i="15" s="1"/>
  <c r="H452" i="15" s="1"/>
  <c r="H453" i="15" s="1"/>
  <c r="H454" i="15" s="1"/>
  <c r="H455" i="15" s="1"/>
  <c r="H456" i="15" s="1"/>
  <c r="H457" i="15" s="1"/>
  <c r="H458" i="15" s="1"/>
  <c r="H459" i="15" s="1"/>
  <c r="H460" i="15" s="1"/>
  <c r="H461" i="15" s="1"/>
  <c r="H462" i="15" s="1"/>
  <c r="H463" i="15" s="1"/>
  <c r="H464" i="15" s="1"/>
  <c r="H465" i="15" s="1"/>
  <c r="H466" i="15" s="1"/>
  <c r="H467" i="15" s="1"/>
  <c r="H468" i="15" s="1"/>
  <c r="H469" i="15" s="1"/>
  <c r="H470" i="15" s="1"/>
  <c r="H471" i="15" s="1"/>
  <c r="H472" i="15" s="1"/>
  <c r="H473" i="15" s="1"/>
  <c r="H474" i="15" s="1"/>
  <c r="H475" i="15" s="1"/>
  <c r="H476" i="15" s="1"/>
  <c r="H477" i="15" s="1"/>
  <c r="H478" i="15" s="1"/>
  <c r="H479" i="15" s="1"/>
  <c r="H480" i="15" s="1"/>
  <c r="H481" i="15" s="1"/>
  <c r="H482" i="15" s="1"/>
  <c r="H483" i="15" s="1"/>
  <c r="H484" i="15" s="1"/>
  <c r="H485" i="15" s="1"/>
  <c r="H486" i="15" s="1"/>
  <c r="H487" i="15" s="1"/>
  <c r="H488" i="15" s="1"/>
  <c r="H489" i="15" s="1"/>
  <c r="H490" i="15" s="1"/>
  <c r="H491" i="15" s="1"/>
  <c r="H492" i="15" s="1"/>
  <c r="H493" i="15" s="1"/>
  <c r="H494" i="15" s="1"/>
  <c r="H495" i="15" s="1"/>
  <c r="H496" i="15" s="1"/>
  <c r="H497" i="15" s="1"/>
  <c r="H498" i="15" s="1"/>
  <c r="H499" i="15" s="1"/>
  <c r="H500" i="15" s="1"/>
  <c r="H501" i="15" s="1"/>
  <c r="H502" i="15" s="1"/>
  <c r="G12" i="15"/>
  <c r="F502" i="15"/>
  <c r="F501" i="15"/>
  <c r="F500" i="15"/>
  <c r="F499" i="15"/>
  <c r="F498" i="15"/>
  <c r="F497" i="15"/>
  <c r="F496" i="15"/>
  <c r="F495" i="15"/>
  <c r="F494" i="15"/>
  <c r="F493" i="15"/>
  <c r="F492" i="15"/>
  <c r="F491" i="15"/>
  <c r="F490" i="15"/>
  <c r="F489" i="15"/>
  <c r="F488" i="15"/>
  <c r="F487" i="15"/>
  <c r="F486" i="15"/>
  <c r="F485" i="15"/>
  <c r="F484" i="15"/>
  <c r="F483" i="15"/>
  <c r="F482" i="15"/>
  <c r="F481" i="15"/>
  <c r="F480" i="15"/>
  <c r="F479" i="15"/>
  <c r="F478" i="15"/>
  <c r="F477" i="15"/>
  <c r="F476" i="15"/>
  <c r="F475" i="15"/>
  <c r="F474" i="15"/>
  <c r="F473" i="15"/>
  <c r="F472" i="15"/>
  <c r="F471" i="15"/>
  <c r="F470" i="15"/>
  <c r="F469" i="15"/>
  <c r="F468" i="15"/>
  <c r="F467" i="15"/>
  <c r="F466" i="15"/>
  <c r="F465" i="15"/>
  <c r="F464" i="15"/>
  <c r="F463" i="15"/>
  <c r="F462" i="15"/>
  <c r="F461" i="15"/>
  <c r="F460" i="15"/>
  <c r="F459" i="15"/>
  <c r="F458" i="15"/>
  <c r="F457" i="15"/>
  <c r="F456" i="15"/>
  <c r="F455" i="15"/>
  <c r="F454" i="15"/>
  <c r="F453" i="15"/>
  <c r="F452" i="15"/>
  <c r="F451" i="15"/>
  <c r="F450" i="15"/>
  <c r="F449" i="15"/>
  <c r="F448" i="15"/>
  <c r="F447" i="15"/>
  <c r="F446" i="15"/>
  <c r="F445" i="15"/>
  <c r="F444" i="15"/>
  <c r="F443" i="15"/>
  <c r="F442" i="15"/>
  <c r="F441" i="15"/>
  <c r="F440" i="15"/>
  <c r="F439" i="15"/>
  <c r="F438" i="15"/>
  <c r="F437" i="15"/>
  <c r="F436" i="15"/>
  <c r="F435" i="15"/>
  <c r="F434" i="15"/>
  <c r="F433" i="15"/>
  <c r="F432" i="15"/>
  <c r="F431" i="15"/>
  <c r="F430" i="15"/>
  <c r="F429" i="15"/>
  <c r="F428" i="15"/>
  <c r="F427" i="15"/>
  <c r="F426" i="15"/>
  <c r="F425" i="15"/>
  <c r="F424" i="15"/>
  <c r="F423" i="15"/>
  <c r="F422" i="15"/>
  <c r="F421" i="15"/>
  <c r="F420" i="15"/>
  <c r="F419" i="15"/>
  <c r="F418" i="15"/>
  <c r="F417" i="15"/>
  <c r="F416" i="15"/>
  <c r="F415" i="15"/>
  <c r="F414" i="15"/>
  <c r="F413" i="15"/>
  <c r="F412" i="15"/>
  <c r="F411" i="15"/>
  <c r="F410" i="15"/>
  <c r="F409" i="15"/>
  <c r="F408" i="15"/>
  <c r="F407" i="15"/>
  <c r="F406" i="15"/>
  <c r="F405" i="15"/>
  <c r="F404" i="15"/>
  <c r="F403" i="15"/>
  <c r="F402" i="15"/>
  <c r="F401" i="15"/>
  <c r="F400" i="15"/>
  <c r="F399" i="15"/>
  <c r="F398" i="15"/>
  <c r="F397" i="15"/>
  <c r="F396" i="15"/>
  <c r="F395" i="15"/>
  <c r="F394" i="15"/>
  <c r="F393" i="15"/>
  <c r="F392" i="15"/>
  <c r="F391" i="15"/>
  <c r="F390" i="15"/>
  <c r="F389" i="15"/>
  <c r="F388" i="15"/>
  <c r="F387" i="15"/>
  <c r="F386" i="15"/>
  <c r="F385" i="15"/>
  <c r="F384" i="15"/>
  <c r="F383" i="15"/>
  <c r="F382" i="15"/>
  <c r="F381" i="15"/>
  <c r="F380" i="15"/>
  <c r="F379" i="15"/>
  <c r="F378" i="15"/>
  <c r="F377" i="15"/>
  <c r="F376" i="15"/>
  <c r="F375" i="15"/>
  <c r="F374" i="15"/>
  <c r="F373" i="15"/>
  <c r="F372" i="15"/>
  <c r="F371" i="15"/>
  <c r="F370" i="15"/>
  <c r="F369" i="15"/>
  <c r="F368" i="15"/>
  <c r="F367" i="15"/>
  <c r="F366" i="15"/>
  <c r="F365" i="15"/>
  <c r="F364" i="15"/>
  <c r="F363" i="15"/>
  <c r="F362" i="15"/>
  <c r="F361" i="15"/>
  <c r="F360" i="15"/>
  <c r="F359" i="15"/>
  <c r="F358" i="15"/>
  <c r="F357" i="15"/>
  <c r="F356" i="15"/>
  <c r="F355" i="15"/>
  <c r="F354" i="15"/>
  <c r="F353" i="15"/>
  <c r="F352" i="15"/>
  <c r="F351" i="15"/>
  <c r="F350" i="15"/>
  <c r="F349" i="15"/>
  <c r="F348" i="15"/>
  <c r="F347" i="15"/>
  <c r="F346" i="15"/>
  <c r="F345" i="15"/>
  <c r="F344" i="15"/>
  <c r="F343" i="15"/>
  <c r="F342" i="15"/>
  <c r="F341" i="15"/>
  <c r="F340" i="15"/>
  <c r="F339" i="15"/>
  <c r="F338" i="15"/>
  <c r="F337" i="15"/>
  <c r="F336" i="15"/>
  <c r="F335" i="15"/>
  <c r="F334" i="15"/>
  <c r="F333" i="15"/>
  <c r="F332" i="15"/>
  <c r="F331" i="15"/>
  <c r="F330" i="15"/>
  <c r="F329" i="15"/>
  <c r="F328" i="15"/>
  <c r="F327" i="15"/>
  <c r="F326" i="15"/>
  <c r="F325" i="15"/>
  <c r="F324" i="15"/>
  <c r="F323" i="15"/>
  <c r="F322" i="15"/>
  <c r="F321" i="15"/>
  <c r="F320" i="15"/>
  <c r="F319" i="15"/>
  <c r="F318" i="15"/>
  <c r="F317" i="15"/>
  <c r="F316" i="15"/>
  <c r="F315" i="15"/>
  <c r="F314" i="15"/>
  <c r="F313" i="15"/>
  <c r="F312" i="15"/>
  <c r="F311" i="15"/>
  <c r="F310" i="15"/>
  <c r="F309" i="15"/>
  <c r="F308" i="15"/>
  <c r="F307" i="15"/>
  <c r="F306" i="15"/>
  <c r="F305" i="15"/>
  <c r="F304" i="15"/>
  <c r="F303" i="15"/>
  <c r="F302" i="15"/>
  <c r="F301" i="15"/>
  <c r="F300" i="15"/>
  <c r="F299" i="15"/>
  <c r="F298" i="15"/>
  <c r="F297" i="15"/>
  <c r="F296" i="15"/>
  <c r="F295" i="15"/>
  <c r="F294" i="15"/>
  <c r="F293" i="15"/>
  <c r="F292" i="15"/>
  <c r="F291" i="15"/>
  <c r="F290" i="15"/>
  <c r="F289" i="15"/>
  <c r="F288" i="15"/>
  <c r="F287" i="15"/>
  <c r="F286" i="15"/>
  <c r="F285" i="15"/>
  <c r="F284" i="15"/>
  <c r="F283" i="15"/>
  <c r="F282" i="15"/>
  <c r="F281" i="15"/>
  <c r="F280" i="15"/>
  <c r="F279" i="15"/>
  <c r="F278" i="15"/>
  <c r="F277" i="15"/>
  <c r="F276" i="15"/>
  <c r="F275" i="15"/>
  <c r="F274" i="15"/>
  <c r="F273" i="15"/>
  <c r="F272" i="15"/>
  <c r="F271" i="15"/>
  <c r="F270" i="15"/>
  <c r="F269" i="15"/>
  <c r="F268" i="15"/>
  <c r="F267" i="15"/>
  <c r="F266" i="15"/>
  <c r="F265" i="15"/>
  <c r="F264" i="15"/>
  <c r="F263" i="15"/>
  <c r="F262" i="15"/>
  <c r="F261" i="15"/>
  <c r="F260" i="15"/>
  <c r="F259" i="15"/>
  <c r="F258" i="15"/>
  <c r="F257" i="15"/>
  <c r="F256" i="15"/>
  <c r="F255" i="15"/>
  <c r="F254" i="15"/>
  <c r="F253" i="15"/>
  <c r="F252" i="15"/>
  <c r="F251" i="15"/>
  <c r="F250" i="15"/>
  <c r="F249" i="15"/>
  <c r="F248" i="15"/>
  <c r="F247" i="15"/>
  <c r="F246" i="15"/>
  <c r="F245" i="15"/>
  <c r="F244" i="15"/>
  <c r="F243" i="15"/>
  <c r="F242" i="15"/>
  <c r="F241" i="15"/>
  <c r="F240" i="15"/>
  <c r="F239" i="15"/>
  <c r="F238" i="15"/>
  <c r="F237" i="15"/>
  <c r="F236" i="15"/>
  <c r="F235" i="15"/>
  <c r="F234" i="15"/>
  <c r="F233" i="15"/>
  <c r="F232" i="15"/>
  <c r="F231" i="15"/>
  <c r="F230" i="15"/>
  <c r="F229" i="15"/>
  <c r="F228" i="15"/>
  <c r="F227" i="15"/>
  <c r="F226" i="15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F196" i="15"/>
  <c r="F195" i="15"/>
  <c r="F194" i="15"/>
  <c r="F193" i="15"/>
  <c r="F192" i="15"/>
  <c r="F191" i="15"/>
  <c r="F190" i="15"/>
  <c r="F189" i="15"/>
  <c r="F188" i="15"/>
  <c r="F187" i="15"/>
  <c r="F186" i="15"/>
  <c r="F185" i="15"/>
  <c r="F184" i="15"/>
  <c r="F183" i="15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F166" i="15"/>
  <c r="F165" i="15"/>
  <c r="F164" i="15"/>
  <c r="F163" i="15"/>
  <c r="F162" i="15"/>
  <c r="F161" i="15"/>
  <c r="F160" i="15"/>
  <c r="F159" i="15"/>
  <c r="F158" i="15"/>
  <c r="F157" i="15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F143" i="15"/>
  <c r="F142" i="15"/>
  <c r="F141" i="15"/>
  <c r="F140" i="15"/>
  <c r="F139" i="15"/>
  <c r="F138" i="15"/>
  <c r="F137" i="15"/>
  <c r="F136" i="15"/>
  <c r="F135" i="15"/>
  <c r="F134" i="15"/>
  <c r="F133" i="15"/>
  <c r="F132" i="15"/>
  <c r="F131" i="15"/>
  <c r="F130" i="15"/>
  <c r="F129" i="15"/>
  <c r="F128" i="15"/>
  <c r="F127" i="15"/>
  <c r="F126" i="15"/>
  <c r="F125" i="15"/>
  <c r="F124" i="15"/>
  <c r="F123" i="15"/>
  <c r="F122" i="15"/>
  <c r="F121" i="15"/>
  <c r="F120" i="15"/>
  <c r="F119" i="15"/>
  <c r="F118" i="15"/>
  <c r="F117" i="15"/>
  <c r="F116" i="15"/>
  <c r="F115" i="15"/>
  <c r="F114" i="15"/>
  <c r="F113" i="15"/>
  <c r="F112" i="15"/>
  <c r="F111" i="15"/>
  <c r="F110" i="15"/>
  <c r="F109" i="15"/>
  <c r="F108" i="15"/>
  <c r="F107" i="15"/>
  <c r="F106" i="15"/>
  <c r="F105" i="15"/>
  <c r="F104" i="15"/>
  <c r="F103" i="15"/>
  <c r="F102" i="15"/>
  <c r="F101" i="15"/>
  <c r="F100" i="15"/>
  <c r="F99" i="15"/>
  <c r="F98" i="15"/>
  <c r="F97" i="15"/>
  <c r="F96" i="15"/>
  <c r="F95" i="15"/>
  <c r="F94" i="15"/>
  <c r="F93" i="15"/>
  <c r="F92" i="15"/>
  <c r="F91" i="15"/>
  <c r="F90" i="15"/>
  <c r="F89" i="15"/>
  <c r="F88" i="15"/>
  <c r="F87" i="15"/>
  <c r="F86" i="15"/>
  <c r="F85" i="15"/>
  <c r="F84" i="15"/>
  <c r="F83" i="15"/>
  <c r="F82" i="15"/>
  <c r="F81" i="15"/>
  <c r="F80" i="15"/>
  <c r="F79" i="15"/>
  <c r="F78" i="15"/>
  <c r="F77" i="15"/>
  <c r="F76" i="15"/>
  <c r="F75" i="15"/>
  <c r="F74" i="15"/>
  <c r="F73" i="15"/>
  <c r="F72" i="15"/>
  <c r="F71" i="15"/>
  <c r="F70" i="15"/>
  <c r="F69" i="15"/>
  <c r="F68" i="15"/>
  <c r="F67" i="15"/>
  <c r="F66" i="15"/>
  <c r="F65" i="15"/>
  <c r="F64" i="15"/>
  <c r="F63" i="15"/>
  <c r="F62" i="15"/>
  <c r="F61" i="15"/>
  <c r="F60" i="15"/>
  <c r="F59" i="15"/>
  <c r="F58" i="15"/>
  <c r="F57" i="15"/>
  <c r="F56" i="15"/>
  <c r="F55" i="15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D15" i="12" l="1"/>
  <c r="BE5" i="15"/>
  <c r="BE6" i="15" s="1"/>
  <c r="BE7" i="15" s="1"/>
  <c r="BE8" i="15" s="1"/>
  <c r="BE9" i="15" s="1"/>
  <c r="BE10" i="15" s="1"/>
  <c r="BE11" i="15" s="1"/>
  <c r="BE12" i="15" s="1"/>
  <c r="BE13" i="15" s="1"/>
  <c r="BE14" i="15" s="1"/>
  <c r="BE15" i="15" s="1"/>
  <c r="BE16" i="15" s="1"/>
  <c r="BE17" i="15" s="1"/>
  <c r="BE18" i="15" s="1"/>
  <c r="BE19" i="15" s="1"/>
  <c r="BE20" i="15" s="1"/>
  <c r="BE21" i="15" s="1"/>
  <c r="BE22" i="15" s="1"/>
  <c r="BE23" i="15" s="1"/>
  <c r="BE24" i="15" s="1"/>
  <c r="BE25" i="15" s="1"/>
  <c r="A494" i="11" l="1"/>
  <c r="AB60" i="15" l="1"/>
  <c r="AB57" i="15"/>
  <c r="AB54" i="15"/>
  <c r="AB51" i="15"/>
  <c r="AB48" i="15"/>
  <c r="E2" i="15" l="1"/>
  <c r="AH49" i="15" l="1"/>
  <c r="AH48" i="15"/>
  <c r="AH47" i="15"/>
  <c r="AH46" i="15"/>
  <c r="AH45" i="15"/>
  <c r="AH44" i="15"/>
  <c r="AH43" i="15"/>
  <c r="AH42" i="15"/>
  <c r="AH52" i="15" s="1"/>
  <c r="AH41" i="15"/>
  <c r="AH40" i="15"/>
  <c r="AH39" i="15"/>
  <c r="AH38" i="15"/>
  <c r="AH37" i="15"/>
  <c r="AH36" i="15"/>
  <c r="AH35" i="15"/>
  <c r="AH34" i="15"/>
  <c r="AH33" i="15"/>
  <c r="AH32" i="15"/>
  <c r="AH31" i="15"/>
  <c r="AH30" i="15"/>
  <c r="AH29" i="15"/>
  <c r="AH28" i="15"/>
  <c r="AH27" i="15"/>
  <c r="AH26" i="15"/>
  <c r="AH25" i="15"/>
  <c r="AH24" i="15"/>
  <c r="AH23" i="15"/>
  <c r="AH22" i="15"/>
  <c r="AH21" i="15"/>
  <c r="AH20" i="15"/>
  <c r="AH19" i="15"/>
  <c r="AH18" i="15"/>
  <c r="AH17" i="15"/>
  <c r="AH16" i="15"/>
  <c r="AH15" i="15"/>
  <c r="AH14" i="15"/>
  <c r="AH13" i="15"/>
  <c r="AH12" i="15"/>
  <c r="AH11" i="15"/>
  <c r="AH10" i="15"/>
  <c r="AD10" i="15"/>
  <c r="AD11" i="15" s="1"/>
  <c r="A22" i="15"/>
  <c r="AF9" i="15" l="1"/>
  <c r="AD12" i="15"/>
  <c r="AD13" i="15" s="1"/>
  <c r="AF11" i="15"/>
  <c r="AF10" i="15"/>
  <c r="AF12" i="15"/>
  <c r="E6" i="15"/>
  <c r="E5" i="15"/>
  <c r="E4" i="15"/>
  <c r="E3" i="15"/>
  <c r="AK12" i="15" l="1"/>
  <c r="AK10" i="15"/>
  <c r="AK11" i="15"/>
  <c r="AF13" i="15"/>
  <c r="AK13" i="15" s="1"/>
  <c r="AD14" i="15"/>
  <c r="N48" i="11"/>
  <c r="N47" i="11"/>
  <c r="N46" i="11"/>
  <c r="N45" i="11"/>
  <c r="N44" i="11"/>
  <c r="N43" i="11"/>
  <c r="N42" i="11"/>
  <c r="N41" i="11"/>
  <c r="N40" i="11"/>
  <c r="N39" i="11"/>
  <c r="N38" i="11"/>
  <c r="N37" i="11"/>
  <c r="N36" i="11"/>
  <c r="N35" i="11"/>
  <c r="N34" i="11"/>
  <c r="N33" i="11"/>
  <c r="N32" i="11"/>
  <c r="N31" i="11"/>
  <c r="N30" i="11"/>
  <c r="N29" i="11"/>
  <c r="N28" i="11"/>
  <c r="N27" i="11"/>
  <c r="N26" i="11"/>
  <c r="N25" i="11"/>
  <c r="N24" i="11"/>
  <c r="N23" i="11"/>
  <c r="N22" i="11"/>
  <c r="N21" i="11"/>
  <c r="N20" i="11"/>
  <c r="N19" i="11"/>
  <c r="N18" i="11"/>
  <c r="N17" i="11"/>
  <c r="N16" i="11"/>
  <c r="N15" i="11"/>
  <c r="N14" i="11"/>
  <c r="N13" i="11"/>
  <c r="N12" i="11"/>
  <c r="N11" i="11"/>
  <c r="N10" i="11"/>
  <c r="N9" i="11"/>
  <c r="N8" i="11"/>
  <c r="A493" i="11"/>
  <c r="A492" i="11"/>
  <c r="A491" i="11"/>
  <c r="A490" i="11"/>
  <c r="A489" i="11"/>
  <c r="A488" i="11"/>
  <c r="A487" i="11"/>
  <c r="A486" i="11"/>
  <c r="A485" i="11"/>
  <c r="A484" i="11"/>
  <c r="A483" i="11"/>
  <c r="A482" i="11"/>
  <c r="A481" i="11"/>
  <c r="A480" i="11"/>
  <c r="A479" i="11"/>
  <c r="A478" i="11"/>
  <c r="A477" i="11"/>
  <c r="A476" i="11"/>
  <c r="A475" i="11"/>
  <c r="A474" i="11"/>
  <c r="A473" i="11"/>
  <c r="A472" i="11"/>
  <c r="A471" i="11"/>
  <c r="A470" i="11"/>
  <c r="A469" i="11"/>
  <c r="A468" i="11"/>
  <c r="A467" i="11"/>
  <c r="A466" i="11"/>
  <c r="A465" i="11"/>
  <c r="A464" i="11"/>
  <c r="A463" i="11"/>
  <c r="A462" i="11"/>
  <c r="A461" i="11"/>
  <c r="A460" i="11"/>
  <c r="A459" i="11"/>
  <c r="A458" i="11"/>
  <c r="A457" i="11"/>
  <c r="A456" i="11"/>
  <c r="A455" i="11"/>
  <c r="A454" i="11"/>
  <c r="A453" i="11"/>
  <c r="A452" i="11"/>
  <c r="A451" i="11"/>
  <c r="A450" i="11"/>
  <c r="A449" i="11"/>
  <c r="A448" i="11"/>
  <c r="A447" i="11"/>
  <c r="A446" i="11"/>
  <c r="A445" i="11"/>
  <c r="A444" i="11"/>
  <c r="A443" i="11"/>
  <c r="A442" i="11"/>
  <c r="A441" i="11"/>
  <c r="A440" i="11"/>
  <c r="A439" i="11"/>
  <c r="A438" i="11"/>
  <c r="A437" i="11"/>
  <c r="A436" i="11"/>
  <c r="A435" i="11"/>
  <c r="A434" i="11"/>
  <c r="A433" i="11"/>
  <c r="A432" i="11"/>
  <c r="A431" i="11"/>
  <c r="A430" i="11"/>
  <c r="A429" i="11"/>
  <c r="A428" i="11"/>
  <c r="A427" i="11"/>
  <c r="A426" i="11"/>
  <c r="A425" i="11"/>
  <c r="A424" i="11"/>
  <c r="A423" i="11"/>
  <c r="A422" i="11"/>
  <c r="A421" i="11"/>
  <c r="A420" i="11"/>
  <c r="A419" i="11"/>
  <c r="A418" i="11"/>
  <c r="A417" i="11"/>
  <c r="A416" i="11"/>
  <c r="A415" i="11"/>
  <c r="A414" i="11"/>
  <c r="A413" i="11"/>
  <c r="A412" i="11"/>
  <c r="A411" i="11"/>
  <c r="A410" i="11"/>
  <c r="A409" i="11"/>
  <c r="A408" i="11"/>
  <c r="A407" i="11"/>
  <c r="A406" i="11"/>
  <c r="A405" i="11"/>
  <c r="A404" i="11"/>
  <c r="A403" i="11"/>
  <c r="A402" i="11"/>
  <c r="A401" i="11"/>
  <c r="A400" i="11"/>
  <c r="A399" i="11"/>
  <c r="A398" i="11"/>
  <c r="A397" i="11"/>
  <c r="A396" i="11"/>
  <c r="A395" i="11"/>
  <c r="A394" i="11"/>
  <c r="A393" i="11"/>
  <c r="A392" i="11"/>
  <c r="A391" i="11"/>
  <c r="A390" i="11"/>
  <c r="A389" i="11"/>
  <c r="A388" i="11"/>
  <c r="A387" i="11"/>
  <c r="A386" i="11"/>
  <c r="A385" i="11"/>
  <c r="A384" i="11"/>
  <c r="A383" i="11"/>
  <c r="A382" i="11"/>
  <c r="A381" i="11"/>
  <c r="A380" i="11"/>
  <c r="A379" i="11"/>
  <c r="A378" i="11"/>
  <c r="A377" i="11"/>
  <c r="A376" i="11"/>
  <c r="A375" i="11"/>
  <c r="A374" i="11"/>
  <c r="A373" i="11"/>
  <c r="A372" i="11"/>
  <c r="A371" i="11"/>
  <c r="A370" i="11"/>
  <c r="A369" i="11"/>
  <c r="A368" i="11"/>
  <c r="A367" i="11"/>
  <c r="A366" i="11"/>
  <c r="A365" i="11"/>
  <c r="A364" i="11"/>
  <c r="A363" i="11"/>
  <c r="A362" i="11"/>
  <c r="A361" i="11"/>
  <c r="A360" i="11"/>
  <c r="A359" i="11"/>
  <c r="A358" i="11"/>
  <c r="A357" i="11"/>
  <c r="A356" i="11"/>
  <c r="A355" i="11"/>
  <c r="A354" i="11"/>
  <c r="A353" i="11"/>
  <c r="A352" i="11"/>
  <c r="A351" i="11"/>
  <c r="A350" i="11"/>
  <c r="A349" i="11"/>
  <c r="A348" i="11"/>
  <c r="A347" i="11"/>
  <c r="A346" i="11"/>
  <c r="A345" i="11"/>
  <c r="A344" i="11"/>
  <c r="A343" i="11"/>
  <c r="A342" i="11"/>
  <c r="A341" i="11"/>
  <c r="A340" i="11"/>
  <c r="A339" i="11"/>
  <c r="A338" i="11"/>
  <c r="A337" i="11"/>
  <c r="A336" i="11"/>
  <c r="A335" i="11"/>
  <c r="A334" i="11"/>
  <c r="A333" i="11"/>
  <c r="A332" i="11"/>
  <c r="A331" i="11"/>
  <c r="A330" i="11"/>
  <c r="A329" i="11"/>
  <c r="A328" i="11"/>
  <c r="A327" i="11"/>
  <c r="A326" i="11"/>
  <c r="A325" i="11"/>
  <c r="A324" i="11"/>
  <c r="A323" i="11"/>
  <c r="A322" i="11"/>
  <c r="A321" i="11"/>
  <c r="A320" i="11"/>
  <c r="A319" i="11"/>
  <c r="A318" i="11"/>
  <c r="A317" i="11"/>
  <c r="A316" i="11"/>
  <c r="A315" i="11"/>
  <c r="A314" i="11"/>
  <c r="A313" i="11"/>
  <c r="A312" i="11"/>
  <c r="A311" i="11"/>
  <c r="A310" i="11"/>
  <c r="A309" i="11"/>
  <c r="A308" i="11"/>
  <c r="A307" i="11"/>
  <c r="A306" i="11"/>
  <c r="A305" i="11"/>
  <c r="A304" i="11"/>
  <c r="A303" i="11"/>
  <c r="A302" i="11"/>
  <c r="A301" i="11"/>
  <c r="A300" i="11"/>
  <c r="A299" i="11"/>
  <c r="A298" i="11"/>
  <c r="A297" i="11"/>
  <c r="A296" i="11"/>
  <c r="A295" i="11"/>
  <c r="A294" i="11"/>
  <c r="A293" i="11"/>
  <c r="A292" i="11"/>
  <c r="A291" i="11"/>
  <c r="A290" i="11"/>
  <c r="A289" i="11"/>
  <c r="A288" i="11"/>
  <c r="A287" i="11"/>
  <c r="A286" i="11"/>
  <c r="A285" i="11"/>
  <c r="A284" i="11"/>
  <c r="A283" i="11"/>
  <c r="A282" i="11"/>
  <c r="A281" i="11"/>
  <c r="A280" i="11"/>
  <c r="A279" i="11"/>
  <c r="A278" i="11"/>
  <c r="A277" i="11"/>
  <c r="A276" i="11"/>
  <c r="A275" i="11"/>
  <c r="A274" i="11"/>
  <c r="A273" i="11"/>
  <c r="A272" i="11"/>
  <c r="A271" i="11"/>
  <c r="A270" i="11"/>
  <c r="A269" i="11"/>
  <c r="A268" i="11"/>
  <c r="A267" i="11"/>
  <c r="A266" i="11"/>
  <c r="A265" i="11"/>
  <c r="A264" i="11"/>
  <c r="A263" i="11"/>
  <c r="A262" i="11"/>
  <c r="A261" i="11"/>
  <c r="A260" i="11"/>
  <c r="A259" i="11"/>
  <c r="A258" i="11"/>
  <c r="A257" i="11"/>
  <c r="A256" i="11"/>
  <c r="A255" i="11"/>
  <c r="A254" i="11"/>
  <c r="A253" i="11"/>
  <c r="A252" i="11"/>
  <c r="A251" i="11"/>
  <c r="A250" i="11"/>
  <c r="A249" i="11"/>
  <c r="A248" i="11"/>
  <c r="A247" i="11"/>
  <c r="A246" i="11"/>
  <c r="A245" i="11"/>
  <c r="A244" i="11"/>
  <c r="A243" i="11"/>
  <c r="A242" i="11"/>
  <c r="A241" i="11"/>
  <c r="A240" i="11"/>
  <c r="A239" i="11"/>
  <c r="A238" i="11"/>
  <c r="A237" i="11"/>
  <c r="A236" i="11"/>
  <c r="A235" i="11"/>
  <c r="A234" i="11"/>
  <c r="A233" i="11"/>
  <c r="A232" i="11"/>
  <c r="A231" i="11"/>
  <c r="A230" i="11"/>
  <c r="A229" i="11"/>
  <c r="A228" i="11"/>
  <c r="A227" i="11"/>
  <c r="A226" i="11"/>
  <c r="A225" i="11"/>
  <c r="A224" i="11"/>
  <c r="A223" i="11"/>
  <c r="A222" i="11"/>
  <c r="A221" i="11"/>
  <c r="A220" i="11"/>
  <c r="A219" i="11"/>
  <c r="A218" i="11"/>
  <c r="A217" i="11"/>
  <c r="A216" i="11"/>
  <c r="A215" i="11"/>
  <c r="A214" i="11"/>
  <c r="A213" i="11"/>
  <c r="A212" i="11"/>
  <c r="A211" i="11"/>
  <c r="A210" i="11"/>
  <c r="A209" i="11"/>
  <c r="A208" i="11"/>
  <c r="A207" i="11"/>
  <c r="A206" i="11"/>
  <c r="A205" i="11"/>
  <c r="A204" i="11"/>
  <c r="A203" i="11"/>
  <c r="A202" i="11"/>
  <c r="A201" i="11"/>
  <c r="A200" i="11"/>
  <c r="A199" i="11"/>
  <c r="A198" i="11"/>
  <c r="A197" i="11"/>
  <c r="A196" i="11"/>
  <c r="A195" i="11"/>
  <c r="A194" i="11"/>
  <c r="A193" i="11"/>
  <c r="A192" i="11"/>
  <c r="A191" i="11"/>
  <c r="A190" i="11"/>
  <c r="A189" i="11"/>
  <c r="A188" i="11"/>
  <c r="A187" i="11"/>
  <c r="A186" i="11"/>
  <c r="A185" i="11"/>
  <c r="A184" i="11"/>
  <c r="A183" i="11"/>
  <c r="A182" i="11"/>
  <c r="A181" i="11"/>
  <c r="A180" i="11"/>
  <c r="A179" i="11"/>
  <c r="A178" i="11"/>
  <c r="A177" i="11"/>
  <c r="A176" i="11"/>
  <c r="A175" i="11"/>
  <c r="A174" i="11"/>
  <c r="A173" i="11"/>
  <c r="A172" i="11"/>
  <c r="A171" i="11"/>
  <c r="A170" i="11"/>
  <c r="A169" i="11"/>
  <c r="A168" i="11"/>
  <c r="A167" i="11"/>
  <c r="A166" i="11"/>
  <c r="A165" i="11"/>
  <c r="A164" i="11"/>
  <c r="A163" i="11"/>
  <c r="A162" i="11"/>
  <c r="A161" i="11"/>
  <c r="A160" i="11"/>
  <c r="A159" i="11"/>
  <c r="A158" i="11"/>
  <c r="A157" i="11"/>
  <c r="A156" i="11"/>
  <c r="A155" i="11"/>
  <c r="A154" i="11"/>
  <c r="A153" i="11"/>
  <c r="A152" i="11"/>
  <c r="A151" i="11"/>
  <c r="A150" i="11"/>
  <c r="A149" i="11"/>
  <c r="A148" i="11"/>
  <c r="A147" i="11"/>
  <c r="A146" i="11"/>
  <c r="A145" i="11"/>
  <c r="A144" i="11"/>
  <c r="A143" i="11"/>
  <c r="A142" i="11"/>
  <c r="A141" i="11"/>
  <c r="A140" i="11"/>
  <c r="A139" i="11"/>
  <c r="A138" i="11"/>
  <c r="A137" i="11"/>
  <c r="A136" i="11"/>
  <c r="A135" i="11"/>
  <c r="A134" i="11"/>
  <c r="A133" i="11"/>
  <c r="A132" i="11"/>
  <c r="A131" i="11"/>
  <c r="A130" i="11"/>
  <c r="A129" i="11"/>
  <c r="A128" i="11"/>
  <c r="A127" i="11"/>
  <c r="A126" i="11"/>
  <c r="A125" i="11"/>
  <c r="A124" i="11"/>
  <c r="A123" i="11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M9" i="11"/>
  <c r="M10" i="11" s="1"/>
  <c r="M11" i="11" s="1"/>
  <c r="M12" i="11" s="1"/>
  <c r="M13" i="11" s="1"/>
  <c r="M14" i="11" s="1"/>
  <c r="M15" i="11" s="1"/>
  <c r="M16" i="11" s="1"/>
  <c r="M17" i="11" s="1"/>
  <c r="M18" i="11" s="1"/>
  <c r="M19" i="11" s="1"/>
  <c r="M20" i="11" s="1"/>
  <c r="M21" i="11" s="1"/>
  <c r="M22" i="11" s="1"/>
  <c r="M23" i="11" s="1"/>
  <c r="M24" i="11" s="1"/>
  <c r="M25" i="11" s="1"/>
  <c r="M26" i="11" s="1"/>
  <c r="M27" i="11" s="1"/>
  <c r="M28" i="11" s="1"/>
  <c r="M29" i="11" s="1"/>
  <c r="M30" i="11" s="1"/>
  <c r="M31" i="11" s="1"/>
  <c r="M32" i="11" s="1"/>
  <c r="M33" i="11" s="1"/>
  <c r="M34" i="11" s="1"/>
  <c r="M35" i="11" s="1"/>
  <c r="M36" i="11" s="1"/>
  <c r="M37" i="11" s="1"/>
  <c r="M38" i="11" s="1"/>
  <c r="M39" i="11" s="1"/>
  <c r="M40" i="11" s="1"/>
  <c r="M41" i="11" s="1"/>
  <c r="M42" i="11" s="1"/>
  <c r="M43" i="11" s="1"/>
  <c r="M44" i="11" s="1"/>
  <c r="M45" i="11" s="1"/>
  <c r="M46" i="11" s="1"/>
  <c r="M47" i="11" s="1"/>
  <c r="M48" i="11" s="1"/>
  <c r="C5" i="15"/>
  <c r="D5" i="15"/>
  <c r="C3" i="15"/>
  <c r="D3" i="15"/>
  <c r="C6" i="15"/>
  <c r="C4" i="15"/>
  <c r="C2" i="15"/>
  <c r="AF14" i="15" l="1"/>
  <c r="AD15" i="15"/>
  <c r="D6" i="15"/>
  <c r="D4" i="15"/>
  <c r="D2" i="15"/>
  <c r="AK14" i="15" l="1"/>
  <c r="AD16" i="15"/>
  <c r="AF15" i="15"/>
  <c r="AK15" i="15" s="1"/>
  <c r="AD17" i="15" l="1"/>
  <c r="AF16" i="15"/>
  <c r="AK16" i="15" s="1"/>
  <c r="AF17" i="15" l="1"/>
  <c r="AK17" i="15" s="1"/>
  <c r="AD18" i="15"/>
  <c r="AF18" i="15" l="1"/>
  <c r="AK18" i="15" s="1"/>
  <c r="AD19" i="15"/>
  <c r="AD20" i="15" l="1"/>
  <c r="AF19" i="15"/>
  <c r="AK19" i="15" s="1"/>
  <c r="AD21" i="15" l="1"/>
  <c r="AF20" i="15"/>
  <c r="AK20" i="15" s="1"/>
  <c r="AF21" i="15" l="1"/>
  <c r="AK21" i="15" s="1"/>
  <c r="AD22" i="15"/>
  <c r="AF22" i="15" l="1"/>
  <c r="AK22" i="15" s="1"/>
  <c r="AD23" i="15"/>
  <c r="AD24" i="15" l="1"/>
  <c r="AF23" i="15"/>
  <c r="AK23" i="15" s="1"/>
  <c r="AD25" i="15" l="1"/>
  <c r="AF24" i="15"/>
  <c r="AK24" i="15" s="1"/>
  <c r="AF25" i="15" l="1"/>
  <c r="AK25" i="15" s="1"/>
  <c r="AD26" i="15"/>
  <c r="AF26" i="15" l="1"/>
  <c r="AK26" i="15" s="1"/>
  <c r="AD27" i="15"/>
  <c r="AD28" i="15" l="1"/>
  <c r="AF27" i="15"/>
  <c r="AK27" i="15" s="1"/>
  <c r="AD29" i="15" l="1"/>
  <c r="AF28" i="15"/>
  <c r="AK28" i="15" l="1"/>
  <c r="AF2" i="15"/>
  <c r="AF29" i="15"/>
  <c r="AK29" i="15" s="1"/>
  <c r="AD30" i="15"/>
  <c r="AF30" i="15" l="1"/>
  <c r="AD31" i="15"/>
  <c r="AK30" i="15" l="1"/>
  <c r="AD32" i="15"/>
  <c r="AF32" i="15" s="1"/>
  <c r="AF31" i="15"/>
  <c r="AK31" i="15" s="1"/>
  <c r="AD33" i="15" l="1"/>
  <c r="AK32" i="15"/>
  <c r="AF33" i="15" l="1"/>
  <c r="AK33" i="15" s="1"/>
  <c r="AD34" i="15"/>
  <c r="AF34" i="15" l="1"/>
  <c r="AK34" i="15" s="1"/>
  <c r="AD35" i="15"/>
  <c r="AD36" i="15" l="1"/>
  <c r="AF35" i="15"/>
  <c r="AK35" i="15" s="1"/>
  <c r="AD37" i="15" l="1"/>
  <c r="AF36" i="15"/>
  <c r="AK36" i="15" s="1"/>
  <c r="AF37" i="15" l="1"/>
  <c r="AK37" i="15" s="1"/>
  <c r="AD38" i="15"/>
  <c r="AF38" i="15" l="1"/>
  <c r="AK38" i="15" s="1"/>
  <c r="AD39" i="15"/>
  <c r="AD40" i="15" l="1"/>
  <c r="AF39" i="15"/>
  <c r="AK39" i="15" s="1"/>
  <c r="AD41" i="15" l="1"/>
  <c r="AF40" i="15"/>
  <c r="AK40" i="15" s="1"/>
  <c r="AF41" i="15" l="1"/>
  <c r="AK41" i="15" s="1"/>
  <c r="AD42" i="15"/>
  <c r="AF42" i="15" l="1"/>
  <c r="AK42" i="15" s="1"/>
  <c r="AD43" i="15"/>
  <c r="AD44" i="15" l="1"/>
  <c r="AF43" i="15"/>
  <c r="AK43" i="15" s="1"/>
  <c r="AD45" i="15" l="1"/>
  <c r="AF44" i="15"/>
  <c r="AK44" i="15" s="1"/>
  <c r="AF45" i="15" l="1"/>
  <c r="AK45" i="15" s="1"/>
  <c r="AD46" i="15"/>
  <c r="AF46" i="15" l="1"/>
  <c r="AK46" i="15" s="1"/>
  <c r="AD47" i="15"/>
  <c r="AD48" i="15" l="1"/>
  <c r="AF47" i="15"/>
  <c r="AK47" i="15" s="1"/>
  <c r="AD49" i="15" l="1"/>
  <c r="AF49" i="15" s="1"/>
  <c r="AF52" i="15" s="1"/>
  <c r="AF48" i="15"/>
  <c r="AK48" i="15" s="1"/>
  <c r="AF4" i="15" l="1"/>
  <c r="AK49" i="15"/>
  <c r="AF3" i="15"/>
</calcChain>
</file>

<file path=xl/sharedStrings.xml><?xml version="1.0" encoding="utf-8"?>
<sst xmlns="http://schemas.openxmlformats.org/spreadsheetml/2006/main" count="77" uniqueCount="64">
  <si>
    <t>Year</t>
  </si>
  <si>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</si>
  <si>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</si>
  <si>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</si>
  <si>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</si>
  <si>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</si>
  <si>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</si>
  <si>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observation_date</t>
  </si>
  <si>
    <t>Date</t>
  </si>
  <si>
    <t>Open</t>
  </si>
  <si>
    <t>High</t>
  </si>
  <si>
    <t>Low</t>
  </si>
  <si>
    <t>Close</t>
  </si>
  <si>
    <t>Adj Close</t>
  </si>
  <si>
    <t>Volume</t>
  </si>
  <si>
    <t>Macrotrends Data Download</t>
  </si>
  <si>
    <t>S&amp;amp;P 500 PE Ratio - 90 Year Historical Chart</t>
  </si>
  <si>
    <t>DISCLAIMER AND TERMS OF USE: HISTORICAL DATA IS PROVIDED "AS IS" AND SOLELY</t>
  </si>
  <si>
    <t>FOR INFORMATIONAL PURPOSES - NOT FOR TRADING PURPOSES OR ADVICE.</t>
  </si>
  <si>
    <t>NEITHER MACROTRENDS LLC NOR ANY OF OUR INFORMATION PROVIDERS WILL BE LIABLE</t>
  </si>
  <si>
    <t>FOR ANY DAMAGES RELATING TO YOUR USE OF THE DATA PROVIDED.</t>
  </si>
  <si>
    <t>ATTRIBUTION: Proper attribution requires clear indication of the data source as "www.macrotrends.net".</t>
  </si>
  <si>
    <t>A "dofollow" backlink to the originating page is also required if the data is displayed on a web page.</t>
  </si>
  <si>
    <t>date</t>
  </si>
  <si>
    <t xml:space="preserve"> value</t>
  </si>
  <si>
    <t>Trailing twelve month S&amp;P 500 PE ratio</t>
  </si>
  <si>
    <t>DATE</t>
  </si>
  <si>
    <t>A053RC1Q027SBEA</t>
  </si>
  <si>
    <t>National income: Corporate profits before tax (without IVA and CCAdj), Billions of Dollars, Quarterly, Seasonally Adjusted Annual Rate</t>
  </si>
  <si>
    <t>Frequency: Quarterly</t>
  </si>
  <si>
    <t>S&amp;P</t>
  </si>
  <si>
    <t>P/E TTM</t>
  </si>
  <si>
    <t>1980 - 1984 from Multipl.com</t>
  </si>
  <si>
    <t>https://www.multpl.com/s-p-500-historical-prices/table/by-month</t>
  </si>
  <si>
    <t>1985 - 2020 from Yahoo Finance</t>
  </si>
  <si>
    <t>https://finance.yahoo.com/quote/%5EGSPC/history/</t>
  </si>
  <si>
    <t>MAX</t>
  </si>
  <si>
    <t>3Q</t>
  </si>
  <si>
    <t>MEDIAN</t>
  </si>
  <si>
    <t>2Q</t>
  </si>
  <si>
    <t>MIN</t>
  </si>
  <si>
    <t>1980 - 1999</t>
  </si>
  <si>
    <t>2000 - 2020</t>
  </si>
  <si>
    <t>1980 - 2020</t>
  </si>
  <si>
    <t>Corp YoY</t>
  </si>
  <si>
    <t>S&amp;P YoY</t>
  </si>
  <si>
    <t xml:space="preserve">P/E TTM </t>
  </si>
  <si>
    <t>P/BV</t>
  </si>
  <si>
    <t>P/E Date</t>
  </si>
  <si>
    <t>P/BV Date</t>
  </si>
  <si>
    <t>MIN 75%</t>
  </si>
  <si>
    <t>MAX 75%</t>
  </si>
  <si>
    <t>S&amp;amp;P 500 Historical Annual Returns</t>
  </si>
  <si>
    <t>BEG</t>
  </si>
  <si>
    <t>END</t>
  </si>
  <si>
    <t>US Corporate Profit</t>
  </si>
  <si>
    <t>S&amp;P 500</t>
  </si>
  <si>
    <t>1980 - 2001</t>
  </si>
  <si>
    <t>2002 - 2020</t>
  </si>
  <si>
    <t>Row Labels</t>
  </si>
  <si>
    <t>Average of A053RC1Q027SBEA</t>
  </si>
  <si>
    <t>S&amp;P 500 (vs. Base)</t>
  </si>
  <si>
    <t>Corporate Profit (used as Base)</t>
  </si>
  <si>
    <t>https://www.quandl.com/data/MULTPL/SP500_PBV_RATIO_YEAR-S-P-500-Price-to-Book-Value-by-Year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</si>
</sst>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yyyy\-mm\-dd"/>
    <numFmt numFmtId="165" formatCode="_(* #,##0.000_);_(* \(#,##0.000\);_(* &quot;-&quot;??_);_(@_)"/>
    <numFmt numFmtId="166" formatCode="_(* #,##0_);_(* \(#,##0\);_(* &quot;-&quot;??_);_(@_)"/>
    <numFmt numFmtId="167" formatCode="0.000"/>
    <numFmt numFmtId="168" formatCode="_(* #,##0.0_);_(* \(#,##0.0\);_(* &quot;-&quot;??_);_(@_)"/>
    <numFmt numFmtId="169" formatCode="0.0%"/>
    <numFmt numFmtId="170" formatCode="m/d/yy;@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b/>
      <sz val="10"/>
      <color rgb="FF444444"/>
      <name val="Arial"/>
      <family val="2"/>
    </font>
    <font>
      <u/>
      <sz val="11"/>
      <color theme="1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sz val="10"/>
      <name val="Arial"/>
      <family val="2"/>
    </font>
    <font>
      <sz val="11"/>
      <color rgb="FF0000FF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0" borderId="0"/>
    <xf numFmtId="9" fontId="1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3" fillId="0" borderId="0"/>
  </cellStyleXfs>
  <cellXfs count="54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0" fontId="20" fillId="33" borderId="0" xfId="0" applyFont="1" applyFill="1"/>
    <xf numFmtId="165" fontId="0" fillId="0" borderId="0" xfId="1" applyNumberFormat="1" applyFont="1"/>
    <xf numFmtId="43" fontId="0" fillId="0" borderId="0" xfId="1" applyFont="1"/>
    <xf numFmtId="14" fontId="0" fillId="0" borderId="0" xfId="0" applyNumberFormat="1" applyAlignment="1">
      <alignment horizontal="left"/>
    </xf>
    <xf numFmtId="0" fontId="0" fillId="0" borderId="0" xfId="0" pivotButton="1"/>
    <xf numFmtId="0" fontId="0" fillId="0" borderId="0" xfId="0"/>
    <xf numFmtId="166" fontId="0" fillId="0" borderId="0" xfId="1" applyNumberFormat="1" applyFont="1"/>
    <xf numFmtId="43" fontId="0" fillId="0" borderId="0" xfId="0" applyNumberFormat="1"/>
    <xf numFmtId="0" fontId="0" fillId="0" borderId="0" xfId="0"/>
    <xf numFmtId="0" fontId="21" fillId="0" borderId="0" xfId="46"/>
    <xf numFmtId="164" fontId="0" fillId="0" borderId="0" xfId="0" applyNumberFormat="1"/>
    <xf numFmtId="167" fontId="0" fillId="0" borderId="0" xfId="0" applyNumberFormat="1"/>
    <xf numFmtId="168" fontId="0" fillId="0" borderId="0" xfId="1" applyNumberFormat="1" applyFont="1"/>
    <xf numFmtId="0" fontId="16" fillId="0" borderId="0" xfId="0" applyFont="1"/>
    <xf numFmtId="0" fontId="16" fillId="0" borderId="0" xfId="0" applyFont="1" applyAlignment="1">
      <alignment horizontal="right"/>
    </xf>
    <xf numFmtId="43" fontId="0" fillId="0" borderId="0" xfId="1" applyNumberFormat="1" applyFont="1"/>
    <xf numFmtId="0" fontId="0" fillId="0" borderId="0" xfId="0" applyAlignment="1">
      <alignment wrapText="1"/>
    </xf>
    <xf numFmtId="168" fontId="0" fillId="0" borderId="0" xfId="1" applyNumberFormat="1" applyFont="1" applyAlignment="1">
      <alignment horizontal="right" wrapText="1"/>
    </xf>
    <xf numFmtId="0" fontId="22" fillId="0" borderId="0" xfId="0" applyFont="1"/>
    <xf numFmtId="43" fontId="0" fillId="34" borderId="0" xfId="1" applyFont="1" applyFill="1"/>
    <xf numFmtId="43" fontId="0" fillId="34" borderId="0" xfId="1" applyNumberFormat="1" applyFont="1" applyFill="1"/>
    <xf numFmtId="0" fontId="0" fillId="0" borderId="0" xfId="0"/>
    <xf numFmtId="0" fontId="0" fillId="0" borderId="0" xfId="0"/>
    <xf numFmtId="0" fontId="25" fillId="0" borderId="0" xfId="0" applyFont="1"/>
    <xf numFmtId="169" fontId="0" fillId="0" borderId="0" xfId="45" applyNumberFormat="1" applyFont="1" applyAlignment="1">
      <alignment wrapText="1"/>
    </xf>
    <xf numFmtId="169" fontId="0" fillId="0" borderId="0" xfId="0" applyNumberFormat="1" applyAlignment="1">
      <alignment wrapText="1"/>
    </xf>
    <xf numFmtId="169" fontId="24" fillId="0" borderId="0" xfId="45" applyNumberFormat="1" applyFont="1" applyAlignment="1">
      <alignment wrapText="1"/>
    </xf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170" fontId="0" fillId="0" borderId="0" xfId="0" applyNumberFormat="1" applyAlignment="1">
      <alignment horizontal="left"/>
    </xf>
    <xf numFmtId="43" fontId="0" fillId="0" borderId="0" xfId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/>
    <xf numFmtId="0" fontId="0" fillId="0" borderId="0" xfId="0" applyNumberFormat="1" applyAlignment="1">
      <alignment horizontal="left"/>
    </xf>
    <xf numFmtId="165" fontId="0" fillId="0" borderId="0" xfId="0" applyNumberFormat="1"/>
    <xf numFmtId="0" fontId="0" fillId="0" borderId="0" xfId="0"/>
    <xf numFmtId="9" fontId="0" fillId="0" borderId="0" xfId="45" applyFont="1"/>
    <xf numFmtId="168" fontId="0" fillId="0" borderId="0" xfId="0" applyNumberFormat="1"/>
    <xf numFmtId="168" fontId="24" fillId="0" borderId="0" xfId="0" applyNumberFormat="1" applyFont="1"/>
    <xf numFmtId="43" fontId="0" fillId="0" borderId="0" xfId="1" applyNumberFormat="1" applyFont="1" applyAlignment="1">
      <alignment wrapText="1"/>
    </xf>
    <xf numFmtId="0" fontId="0" fillId="0" borderId="0" xfId="0"/>
    <xf numFmtId="0" fontId="0" fillId="0" borderId="0" xfId="0"/>
    <xf numFmtId="169" fontId="0" fillId="0" borderId="0" xfId="45" applyNumberFormat="1" applyFont="1"/>
    <xf numFmtId="10" fontId="0" fillId="0" borderId="0" xfId="45" applyNumberFormat="1" applyFont="1"/>
    <xf numFmtId="169" fontId="0" fillId="0" borderId="0" xfId="0" applyNumberFormat="1"/>
    <xf numFmtId="164" fontId="18" fillId="0" borderId="0" xfId="43" applyNumberFormat="1"/>
    <xf numFmtId="167" fontId="18" fillId="0" borderId="0" xfId="43" applyNumberFormat="1"/>
    <xf numFmtId="43" fontId="24" fillId="0" borderId="0" xfId="1" applyFont="1" applyAlignment="1">
      <alignment wrapText="1"/>
    </xf>
    <xf numFmtId="0" fontId="0" fillId="0" borderId="0" xfId="0"/>
    <xf numFmtId="166" fontId="0" fillId="0" borderId="0" xfId="0" applyNumberFormat="1"/>
  </cellXfs>
  <cellStyles count="48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6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 xr:uid="{F188496D-1F5E-4D6A-A98F-91F2D8A448CB}"/>
    <cellStyle name="Normal 3" xfId="44" xr:uid="{9875BCFC-540D-4C9B-83FD-87A647F9D46D}"/>
    <cellStyle name="Normal 4" xfId="47" xr:uid="{A497DCE0-658C-4F3B-9C07-435E0718D64C}"/>
    <cellStyle name="Note" xfId="16" builtinId="10" customBuiltin="1"/>
    <cellStyle name="Output" xfId="11" builtinId="21" customBuiltin="1"/>
    <cellStyle name="Percent" xfId="45" builtinId="5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numFmt numFmtId="166" formatCode="_(* #,##0_);_(* \(#,##0\);_(* &quot;-&quot;??_);_(@_)"/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baseline="0"/>
              <a:t>Average Price-to-Earnings Ratio: S&amp;P 500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/>
              <a:t>1980 - 2020</a:t>
            </a:r>
            <a:endParaRPr lang="en-US" sz="1200" b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709254340195428E-2"/>
          <c:y val="0.14041985987143932"/>
          <c:w val="0.95617505454890439"/>
          <c:h val="0.75488701641844014"/>
        </c:manualLayout>
      </c:layout>
      <c:lineChart>
        <c:grouping val="standard"/>
        <c:varyColors val="0"/>
        <c:ser>
          <c:idx val="4"/>
          <c:order val="0"/>
          <c:tx>
            <c:strRef>
              <c:f>DATA_SUMMARY!$E$10</c:f>
              <c:strCache>
                <c:ptCount val="1"/>
                <c:pt idx="0">
                  <c:v> P/E TTM  </c:v>
                </c:pt>
              </c:strCache>
            </c:strRef>
          </c:tx>
          <c:spPr>
            <a:ln w="28575"/>
          </c:spPr>
          <c:marker>
            <c:symbol val="none"/>
          </c:marker>
          <c:cat>
            <c:numRef>
              <c:f>DATA_SUMMARY!$B$11:$B$502</c:f>
              <c:numCache>
                <c:formatCode>m/d/yyyy</c:formatCode>
                <c:ptCount val="492"/>
                <c:pt idx="0">
                  <c:v>29221</c:v>
                </c:pt>
                <c:pt idx="1">
                  <c:v>29252</c:v>
                </c:pt>
                <c:pt idx="2">
                  <c:v>29281</c:v>
                </c:pt>
                <c:pt idx="3">
                  <c:v>29312</c:v>
                </c:pt>
                <c:pt idx="4">
                  <c:v>29342</c:v>
                </c:pt>
                <c:pt idx="5">
                  <c:v>29373</c:v>
                </c:pt>
                <c:pt idx="6">
                  <c:v>29403</c:v>
                </c:pt>
                <c:pt idx="7">
                  <c:v>29434</c:v>
                </c:pt>
                <c:pt idx="8">
                  <c:v>29465</c:v>
                </c:pt>
                <c:pt idx="9">
                  <c:v>29495</c:v>
                </c:pt>
                <c:pt idx="10">
                  <c:v>29526</c:v>
                </c:pt>
                <c:pt idx="11">
                  <c:v>29556</c:v>
                </c:pt>
                <c:pt idx="12">
                  <c:v>29587</c:v>
                </c:pt>
                <c:pt idx="13">
                  <c:v>29618</c:v>
                </c:pt>
                <c:pt idx="14">
                  <c:v>29646</c:v>
                </c:pt>
                <c:pt idx="15">
                  <c:v>29677</c:v>
                </c:pt>
                <c:pt idx="16">
                  <c:v>29707</c:v>
                </c:pt>
                <c:pt idx="17">
                  <c:v>29738</c:v>
                </c:pt>
                <c:pt idx="18">
                  <c:v>29768</c:v>
                </c:pt>
                <c:pt idx="19">
                  <c:v>29799</c:v>
                </c:pt>
                <c:pt idx="20">
                  <c:v>29830</c:v>
                </c:pt>
                <c:pt idx="21">
                  <c:v>29860</c:v>
                </c:pt>
                <c:pt idx="22">
                  <c:v>29891</c:v>
                </c:pt>
                <c:pt idx="23">
                  <c:v>29921</c:v>
                </c:pt>
                <c:pt idx="24">
                  <c:v>29952</c:v>
                </c:pt>
                <c:pt idx="25">
                  <c:v>29983</c:v>
                </c:pt>
                <c:pt idx="26">
                  <c:v>30011</c:v>
                </c:pt>
                <c:pt idx="27">
                  <c:v>30042</c:v>
                </c:pt>
                <c:pt idx="28">
                  <c:v>30072</c:v>
                </c:pt>
                <c:pt idx="29">
                  <c:v>30103</c:v>
                </c:pt>
                <c:pt idx="30">
                  <c:v>30133</c:v>
                </c:pt>
                <c:pt idx="31">
                  <c:v>30164</c:v>
                </c:pt>
                <c:pt idx="32">
                  <c:v>30195</c:v>
                </c:pt>
                <c:pt idx="33">
                  <c:v>30225</c:v>
                </c:pt>
                <c:pt idx="34">
                  <c:v>30256</c:v>
                </c:pt>
                <c:pt idx="35">
                  <c:v>30286</c:v>
                </c:pt>
                <c:pt idx="36">
                  <c:v>30317</c:v>
                </c:pt>
                <c:pt idx="37">
                  <c:v>30348</c:v>
                </c:pt>
                <c:pt idx="38">
                  <c:v>30376</c:v>
                </c:pt>
                <c:pt idx="39">
                  <c:v>30407</c:v>
                </c:pt>
                <c:pt idx="40">
                  <c:v>30437</c:v>
                </c:pt>
                <c:pt idx="41">
                  <c:v>30468</c:v>
                </c:pt>
                <c:pt idx="42">
                  <c:v>30498</c:v>
                </c:pt>
                <c:pt idx="43">
                  <c:v>30529</c:v>
                </c:pt>
                <c:pt idx="44">
                  <c:v>30560</c:v>
                </c:pt>
                <c:pt idx="45">
                  <c:v>30590</c:v>
                </c:pt>
                <c:pt idx="46">
                  <c:v>30621</c:v>
                </c:pt>
                <c:pt idx="47">
                  <c:v>30651</c:v>
                </c:pt>
                <c:pt idx="48">
                  <c:v>30682</c:v>
                </c:pt>
                <c:pt idx="49">
                  <c:v>30713</c:v>
                </c:pt>
                <c:pt idx="50">
                  <c:v>30742</c:v>
                </c:pt>
                <c:pt idx="51">
                  <c:v>30773</c:v>
                </c:pt>
                <c:pt idx="52">
                  <c:v>30803</c:v>
                </c:pt>
                <c:pt idx="53">
                  <c:v>30834</c:v>
                </c:pt>
                <c:pt idx="54">
                  <c:v>30864</c:v>
                </c:pt>
                <c:pt idx="55">
                  <c:v>30895</c:v>
                </c:pt>
                <c:pt idx="56">
                  <c:v>30926</c:v>
                </c:pt>
                <c:pt idx="57">
                  <c:v>30956</c:v>
                </c:pt>
                <c:pt idx="58">
                  <c:v>30987</c:v>
                </c:pt>
                <c:pt idx="59">
                  <c:v>31017</c:v>
                </c:pt>
                <c:pt idx="60">
                  <c:v>31048</c:v>
                </c:pt>
                <c:pt idx="61">
                  <c:v>31079</c:v>
                </c:pt>
                <c:pt idx="62">
                  <c:v>31107</c:v>
                </c:pt>
                <c:pt idx="63">
                  <c:v>31138</c:v>
                </c:pt>
                <c:pt idx="64">
                  <c:v>31168</c:v>
                </c:pt>
                <c:pt idx="65">
                  <c:v>31199</c:v>
                </c:pt>
                <c:pt idx="66">
                  <c:v>31229</c:v>
                </c:pt>
                <c:pt idx="67">
                  <c:v>31260</c:v>
                </c:pt>
                <c:pt idx="68">
                  <c:v>31291</c:v>
                </c:pt>
                <c:pt idx="69">
                  <c:v>31321</c:v>
                </c:pt>
                <c:pt idx="70">
                  <c:v>31352</c:v>
                </c:pt>
                <c:pt idx="71">
                  <c:v>31382</c:v>
                </c:pt>
                <c:pt idx="72">
                  <c:v>31413</c:v>
                </c:pt>
                <c:pt idx="73">
                  <c:v>31444</c:v>
                </c:pt>
                <c:pt idx="74">
                  <c:v>31472</c:v>
                </c:pt>
                <c:pt idx="75">
                  <c:v>31503</c:v>
                </c:pt>
                <c:pt idx="76">
                  <c:v>31533</c:v>
                </c:pt>
                <c:pt idx="77">
                  <c:v>31564</c:v>
                </c:pt>
                <c:pt idx="78">
                  <c:v>31594</c:v>
                </c:pt>
                <c:pt idx="79">
                  <c:v>31625</c:v>
                </c:pt>
                <c:pt idx="80">
                  <c:v>31656</c:v>
                </c:pt>
                <c:pt idx="81">
                  <c:v>31686</c:v>
                </c:pt>
                <c:pt idx="82">
                  <c:v>31717</c:v>
                </c:pt>
                <c:pt idx="83">
                  <c:v>31747</c:v>
                </c:pt>
                <c:pt idx="84">
                  <c:v>31778</c:v>
                </c:pt>
                <c:pt idx="85">
                  <c:v>31809</c:v>
                </c:pt>
                <c:pt idx="86">
                  <c:v>31837</c:v>
                </c:pt>
                <c:pt idx="87">
                  <c:v>31868</c:v>
                </c:pt>
                <c:pt idx="88">
                  <c:v>31898</c:v>
                </c:pt>
                <c:pt idx="89">
                  <c:v>31929</c:v>
                </c:pt>
                <c:pt idx="90">
                  <c:v>31959</c:v>
                </c:pt>
                <c:pt idx="91">
                  <c:v>31990</c:v>
                </c:pt>
                <c:pt idx="92">
                  <c:v>32021</c:v>
                </c:pt>
                <c:pt idx="93">
                  <c:v>32051</c:v>
                </c:pt>
                <c:pt idx="94">
                  <c:v>32082</c:v>
                </c:pt>
                <c:pt idx="95">
                  <c:v>32112</c:v>
                </c:pt>
                <c:pt idx="96">
                  <c:v>32143</c:v>
                </c:pt>
                <c:pt idx="97">
                  <c:v>32174</c:v>
                </c:pt>
                <c:pt idx="98">
                  <c:v>32203</c:v>
                </c:pt>
                <c:pt idx="99">
                  <c:v>32234</c:v>
                </c:pt>
                <c:pt idx="100">
                  <c:v>32264</c:v>
                </c:pt>
                <c:pt idx="101">
                  <c:v>32295</c:v>
                </c:pt>
                <c:pt idx="102">
                  <c:v>32325</c:v>
                </c:pt>
                <c:pt idx="103">
                  <c:v>32356</c:v>
                </c:pt>
                <c:pt idx="104">
                  <c:v>32387</c:v>
                </c:pt>
                <c:pt idx="105">
                  <c:v>32417</c:v>
                </c:pt>
                <c:pt idx="106">
                  <c:v>32448</c:v>
                </c:pt>
                <c:pt idx="107">
                  <c:v>32478</c:v>
                </c:pt>
                <c:pt idx="108">
                  <c:v>32509</c:v>
                </c:pt>
                <c:pt idx="109">
                  <c:v>32540</c:v>
                </c:pt>
                <c:pt idx="110">
                  <c:v>32568</c:v>
                </c:pt>
                <c:pt idx="111">
                  <c:v>32599</c:v>
                </c:pt>
                <c:pt idx="112">
                  <c:v>32629</c:v>
                </c:pt>
                <c:pt idx="113">
                  <c:v>32660</c:v>
                </c:pt>
                <c:pt idx="114">
                  <c:v>32690</c:v>
                </c:pt>
                <c:pt idx="115">
                  <c:v>32721</c:v>
                </c:pt>
                <c:pt idx="116">
                  <c:v>32752</c:v>
                </c:pt>
                <c:pt idx="117">
                  <c:v>32782</c:v>
                </c:pt>
                <c:pt idx="118">
                  <c:v>32813</c:v>
                </c:pt>
                <c:pt idx="119">
                  <c:v>32843</c:v>
                </c:pt>
                <c:pt idx="120">
                  <c:v>32874</c:v>
                </c:pt>
                <c:pt idx="121">
                  <c:v>32905</c:v>
                </c:pt>
                <c:pt idx="122">
                  <c:v>32933</c:v>
                </c:pt>
                <c:pt idx="123">
                  <c:v>32964</c:v>
                </c:pt>
                <c:pt idx="124">
                  <c:v>32994</c:v>
                </c:pt>
                <c:pt idx="125">
                  <c:v>33025</c:v>
                </c:pt>
                <c:pt idx="126">
                  <c:v>33055</c:v>
                </c:pt>
                <c:pt idx="127">
                  <c:v>33086</c:v>
                </c:pt>
                <c:pt idx="128">
                  <c:v>33117</c:v>
                </c:pt>
                <c:pt idx="129">
                  <c:v>33147</c:v>
                </c:pt>
                <c:pt idx="130">
                  <c:v>33178</c:v>
                </c:pt>
                <c:pt idx="131">
                  <c:v>33208</c:v>
                </c:pt>
                <c:pt idx="132">
                  <c:v>33239</c:v>
                </c:pt>
                <c:pt idx="133">
                  <c:v>33270</c:v>
                </c:pt>
                <c:pt idx="134">
                  <c:v>33298</c:v>
                </c:pt>
                <c:pt idx="135">
                  <c:v>33329</c:v>
                </c:pt>
                <c:pt idx="136">
                  <c:v>33359</c:v>
                </c:pt>
                <c:pt idx="137">
                  <c:v>33390</c:v>
                </c:pt>
                <c:pt idx="138">
                  <c:v>33420</c:v>
                </c:pt>
                <c:pt idx="139">
                  <c:v>33451</c:v>
                </c:pt>
                <c:pt idx="140">
                  <c:v>33482</c:v>
                </c:pt>
                <c:pt idx="141">
                  <c:v>33512</c:v>
                </c:pt>
                <c:pt idx="142">
                  <c:v>33543</c:v>
                </c:pt>
                <c:pt idx="143">
                  <c:v>33573</c:v>
                </c:pt>
                <c:pt idx="144">
                  <c:v>33604</c:v>
                </c:pt>
                <c:pt idx="145">
                  <c:v>33635</c:v>
                </c:pt>
                <c:pt idx="146">
                  <c:v>33664</c:v>
                </c:pt>
                <c:pt idx="147">
                  <c:v>33695</c:v>
                </c:pt>
                <c:pt idx="148">
                  <c:v>33725</c:v>
                </c:pt>
                <c:pt idx="149">
                  <c:v>33756</c:v>
                </c:pt>
                <c:pt idx="150">
                  <c:v>33786</c:v>
                </c:pt>
                <c:pt idx="151">
                  <c:v>33817</c:v>
                </c:pt>
                <c:pt idx="152">
                  <c:v>33848</c:v>
                </c:pt>
                <c:pt idx="153">
                  <c:v>33878</c:v>
                </c:pt>
                <c:pt idx="154">
                  <c:v>33909</c:v>
                </c:pt>
                <c:pt idx="155">
                  <c:v>33939</c:v>
                </c:pt>
                <c:pt idx="156">
                  <c:v>33970</c:v>
                </c:pt>
                <c:pt idx="157">
                  <c:v>34001</c:v>
                </c:pt>
                <c:pt idx="158">
                  <c:v>34029</c:v>
                </c:pt>
                <c:pt idx="159">
                  <c:v>34060</c:v>
                </c:pt>
                <c:pt idx="160">
                  <c:v>34090</c:v>
                </c:pt>
                <c:pt idx="161">
                  <c:v>34121</c:v>
                </c:pt>
                <c:pt idx="162">
                  <c:v>34151</c:v>
                </c:pt>
                <c:pt idx="163">
                  <c:v>34182</c:v>
                </c:pt>
                <c:pt idx="164">
                  <c:v>34213</c:v>
                </c:pt>
                <c:pt idx="165">
                  <c:v>34243</c:v>
                </c:pt>
                <c:pt idx="166">
                  <c:v>34274</c:v>
                </c:pt>
                <c:pt idx="167">
                  <c:v>34304</c:v>
                </c:pt>
                <c:pt idx="168">
                  <c:v>34335</c:v>
                </c:pt>
                <c:pt idx="169">
                  <c:v>34366</c:v>
                </c:pt>
                <c:pt idx="170">
                  <c:v>34394</c:v>
                </c:pt>
                <c:pt idx="171">
                  <c:v>34425</c:v>
                </c:pt>
                <c:pt idx="172">
                  <c:v>34455</c:v>
                </c:pt>
                <c:pt idx="173">
                  <c:v>34486</c:v>
                </c:pt>
                <c:pt idx="174">
                  <c:v>34516</c:v>
                </c:pt>
                <c:pt idx="175">
                  <c:v>34547</c:v>
                </c:pt>
                <c:pt idx="176">
                  <c:v>34578</c:v>
                </c:pt>
                <c:pt idx="177">
                  <c:v>34608</c:v>
                </c:pt>
                <c:pt idx="178">
                  <c:v>34639</c:v>
                </c:pt>
                <c:pt idx="179">
                  <c:v>34669</c:v>
                </c:pt>
                <c:pt idx="180">
                  <c:v>34700</c:v>
                </c:pt>
                <c:pt idx="181">
                  <c:v>34731</c:v>
                </c:pt>
                <c:pt idx="182">
                  <c:v>34759</c:v>
                </c:pt>
                <c:pt idx="183">
                  <c:v>34790</c:v>
                </c:pt>
                <c:pt idx="184">
                  <c:v>34820</c:v>
                </c:pt>
                <c:pt idx="185">
                  <c:v>34851</c:v>
                </c:pt>
                <c:pt idx="186">
                  <c:v>34881</c:v>
                </c:pt>
                <c:pt idx="187">
                  <c:v>34912</c:v>
                </c:pt>
                <c:pt idx="188">
                  <c:v>34943</c:v>
                </c:pt>
                <c:pt idx="189">
                  <c:v>34973</c:v>
                </c:pt>
                <c:pt idx="190">
                  <c:v>35004</c:v>
                </c:pt>
                <c:pt idx="191">
                  <c:v>35034</c:v>
                </c:pt>
                <c:pt idx="192">
                  <c:v>35065</c:v>
                </c:pt>
                <c:pt idx="193">
                  <c:v>35096</c:v>
                </c:pt>
                <c:pt idx="194">
                  <c:v>35125</c:v>
                </c:pt>
                <c:pt idx="195">
                  <c:v>35156</c:v>
                </c:pt>
                <c:pt idx="196">
                  <c:v>35186</c:v>
                </c:pt>
                <c:pt idx="197">
                  <c:v>35217</c:v>
                </c:pt>
                <c:pt idx="198">
                  <c:v>35247</c:v>
                </c:pt>
                <c:pt idx="199">
                  <c:v>35278</c:v>
                </c:pt>
                <c:pt idx="200">
                  <c:v>35309</c:v>
                </c:pt>
                <c:pt idx="201">
                  <c:v>35339</c:v>
                </c:pt>
                <c:pt idx="202">
                  <c:v>35370</c:v>
                </c:pt>
                <c:pt idx="203">
                  <c:v>35400</c:v>
                </c:pt>
                <c:pt idx="204">
                  <c:v>35431</c:v>
                </c:pt>
                <c:pt idx="205">
                  <c:v>35462</c:v>
                </c:pt>
                <c:pt idx="206">
                  <c:v>35490</c:v>
                </c:pt>
                <c:pt idx="207">
                  <c:v>35521</c:v>
                </c:pt>
                <c:pt idx="208">
                  <c:v>35551</c:v>
                </c:pt>
                <c:pt idx="209">
                  <c:v>35582</c:v>
                </c:pt>
                <c:pt idx="210">
                  <c:v>35612</c:v>
                </c:pt>
                <c:pt idx="211">
                  <c:v>35643</c:v>
                </c:pt>
                <c:pt idx="212">
                  <c:v>35674</c:v>
                </c:pt>
                <c:pt idx="213">
                  <c:v>35704</c:v>
                </c:pt>
                <c:pt idx="214">
                  <c:v>35735</c:v>
                </c:pt>
                <c:pt idx="215">
                  <c:v>35765</c:v>
                </c:pt>
                <c:pt idx="216">
                  <c:v>35796</c:v>
                </c:pt>
                <c:pt idx="217">
                  <c:v>35827</c:v>
                </c:pt>
                <c:pt idx="218">
                  <c:v>35855</c:v>
                </c:pt>
                <c:pt idx="219">
                  <c:v>35886</c:v>
                </c:pt>
                <c:pt idx="220">
                  <c:v>35916</c:v>
                </c:pt>
                <c:pt idx="221">
                  <c:v>35947</c:v>
                </c:pt>
                <c:pt idx="222">
                  <c:v>35977</c:v>
                </c:pt>
                <c:pt idx="223">
                  <c:v>36008</c:v>
                </c:pt>
                <c:pt idx="224">
                  <c:v>36039</c:v>
                </c:pt>
                <c:pt idx="225">
                  <c:v>36069</c:v>
                </c:pt>
                <c:pt idx="226">
                  <c:v>36100</c:v>
                </c:pt>
                <c:pt idx="227">
                  <c:v>36130</c:v>
                </c:pt>
                <c:pt idx="228">
                  <c:v>36161</c:v>
                </c:pt>
                <c:pt idx="229">
                  <c:v>36192</c:v>
                </c:pt>
                <c:pt idx="230">
                  <c:v>36220</c:v>
                </c:pt>
                <c:pt idx="231">
                  <c:v>36251</c:v>
                </c:pt>
                <c:pt idx="232">
                  <c:v>36281</c:v>
                </c:pt>
                <c:pt idx="233">
                  <c:v>36312</c:v>
                </c:pt>
                <c:pt idx="234">
                  <c:v>36342</c:v>
                </c:pt>
                <c:pt idx="235">
                  <c:v>36373</c:v>
                </c:pt>
                <c:pt idx="236">
                  <c:v>36404</c:v>
                </c:pt>
                <c:pt idx="237">
                  <c:v>36434</c:v>
                </c:pt>
                <c:pt idx="238">
                  <c:v>36465</c:v>
                </c:pt>
                <c:pt idx="239">
                  <c:v>36495</c:v>
                </c:pt>
                <c:pt idx="240">
                  <c:v>36526</c:v>
                </c:pt>
                <c:pt idx="241">
                  <c:v>36557</c:v>
                </c:pt>
                <c:pt idx="242">
                  <c:v>36586</c:v>
                </c:pt>
                <c:pt idx="243">
                  <c:v>36617</c:v>
                </c:pt>
                <c:pt idx="244">
                  <c:v>36647</c:v>
                </c:pt>
                <c:pt idx="245">
                  <c:v>36678</c:v>
                </c:pt>
                <c:pt idx="246">
                  <c:v>36708</c:v>
                </c:pt>
                <c:pt idx="247">
                  <c:v>36739</c:v>
                </c:pt>
                <c:pt idx="248">
                  <c:v>36770</c:v>
                </c:pt>
                <c:pt idx="249">
                  <c:v>36800</c:v>
                </c:pt>
                <c:pt idx="250">
                  <c:v>36831</c:v>
                </c:pt>
                <c:pt idx="251">
                  <c:v>36861</c:v>
                </c:pt>
                <c:pt idx="252">
                  <c:v>36892</c:v>
                </c:pt>
                <c:pt idx="253">
                  <c:v>36923</c:v>
                </c:pt>
                <c:pt idx="254">
                  <c:v>36951</c:v>
                </c:pt>
                <c:pt idx="255">
                  <c:v>36982</c:v>
                </c:pt>
                <c:pt idx="256">
                  <c:v>37012</c:v>
                </c:pt>
                <c:pt idx="257">
                  <c:v>37043</c:v>
                </c:pt>
                <c:pt idx="258">
                  <c:v>37073</c:v>
                </c:pt>
                <c:pt idx="259">
                  <c:v>37104</c:v>
                </c:pt>
                <c:pt idx="260">
                  <c:v>37135</c:v>
                </c:pt>
                <c:pt idx="261">
                  <c:v>37165</c:v>
                </c:pt>
                <c:pt idx="262">
                  <c:v>37196</c:v>
                </c:pt>
                <c:pt idx="263">
                  <c:v>37226</c:v>
                </c:pt>
                <c:pt idx="264">
                  <c:v>37257</c:v>
                </c:pt>
                <c:pt idx="265">
                  <c:v>37288</c:v>
                </c:pt>
                <c:pt idx="266">
                  <c:v>37316</c:v>
                </c:pt>
                <c:pt idx="267">
                  <c:v>37347</c:v>
                </c:pt>
                <c:pt idx="268">
                  <c:v>37377</c:v>
                </c:pt>
                <c:pt idx="269">
                  <c:v>37408</c:v>
                </c:pt>
                <c:pt idx="270">
                  <c:v>37438</c:v>
                </c:pt>
                <c:pt idx="271">
                  <c:v>37469</c:v>
                </c:pt>
                <c:pt idx="272">
                  <c:v>37500</c:v>
                </c:pt>
                <c:pt idx="273">
                  <c:v>37530</c:v>
                </c:pt>
                <c:pt idx="274">
                  <c:v>37561</c:v>
                </c:pt>
                <c:pt idx="275">
                  <c:v>37591</c:v>
                </c:pt>
                <c:pt idx="276">
                  <c:v>37622</c:v>
                </c:pt>
                <c:pt idx="277">
                  <c:v>37653</c:v>
                </c:pt>
                <c:pt idx="278">
                  <c:v>37681</c:v>
                </c:pt>
                <c:pt idx="279">
                  <c:v>37712</c:v>
                </c:pt>
                <c:pt idx="280">
                  <c:v>37742</c:v>
                </c:pt>
                <c:pt idx="281">
                  <c:v>37773</c:v>
                </c:pt>
                <c:pt idx="282">
                  <c:v>37803</c:v>
                </c:pt>
                <c:pt idx="283">
                  <c:v>37834</c:v>
                </c:pt>
                <c:pt idx="284">
                  <c:v>37865</c:v>
                </c:pt>
                <c:pt idx="285">
                  <c:v>37895</c:v>
                </c:pt>
                <c:pt idx="286">
                  <c:v>37926</c:v>
                </c:pt>
                <c:pt idx="287">
                  <c:v>37956</c:v>
                </c:pt>
                <c:pt idx="288">
                  <c:v>37987</c:v>
                </c:pt>
                <c:pt idx="289">
                  <c:v>38018</c:v>
                </c:pt>
                <c:pt idx="290">
                  <c:v>38047</c:v>
                </c:pt>
                <c:pt idx="291">
                  <c:v>38078</c:v>
                </c:pt>
                <c:pt idx="292">
                  <c:v>38108</c:v>
                </c:pt>
                <c:pt idx="293">
                  <c:v>38139</c:v>
                </c:pt>
                <c:pt idx="294">
                  <c:v>38169</c:v>
                </c:pt>
                <c:pt idx="295">
                  <c:v>38200</c:v>
                </c:pt>
                <c:pt idx="296">
                  <c:v>38231</c:v>
                </c:pt>
                <c:pt idx="297">
                  <c:v>38261</c:v>
                </c:pt>
                <c:pt idx="298">
                  <c:v>38292</c:v>
                </c:pt>
                <c:pt idx="299">
                  <c:v>38322</c:v>
                </c:pt>
                <c:pt idx="300">
                  <c:v>38353</c:v>
                </c:pt>
                <c:pt idx="301">
                  <c:v>38384</c:v>
                </c:pt>
                <c:pt idx="302">
                  <c:v>38412</c:v>
                </c:pt>
                <c:pt idx="303">
                  <c:v>38443</c:v>
                </c:pt>
                <c:pt idx="304">
                  <c:v>38473</c:v>
                </c:pt>
                <c:pt idx="305">
                  <c:v>38504</c:v>
                </c:pt>
                <c:pt idx="306">
                  <c:v>38534</c:v>
                </c:pt>
                <c:pt idx="307">
                  <c:v>38565</c:v>
                </c:pt>
                <c:pt idx="308">
                  <c:v>38596</c:v>
                </c:pt>
                <c:pt idx="309">
                  <c:v>38626</c:v>
                </c:pt>
                <c:pt idx="310">
                  <c:v>38657</c:v>
                </c:pt>
                <c:pt idx="311">
                  <c:v>38687</c:v>
                </c:pt>
                <c:pt idx="312">
                  <c:v>38718</c:v>
                </c:pt>
                <c:pt idx="313">
                  <c:v>38749</c:v>
                </c:pt>
                <c:pt idx="314">
                  <c:v>38777</c:v>
                </c:pt>
                <c:pt idx="315">
                  <c:v>38808</c:v>
                </c:pt>
                <c:pt idx="316">
                  <c:v>38838</c:v>
                </c:pt>
                <c:pt idx="317">
                  <c:v>38869</c:v>
                </c:pt>
                <c:pt idx="318">
                  <c:v>38899</c:v>
                </c:pt>
                <c:pt idx="319">
                  <c:v>38930</c:v>
                </c:pt>
                <c:pt idx="320">
                  <c:v>38961</c:v>
                </c:pt>
                <c:pt idx="321">
                  <c:v>38991</c:v>
                </c:pt>
                <c:pt idx="322">
                  <c:v>39022</c:v>
                </c:pt>
                <c:pt idx="323">
                  <c:v>39052</c:v>
                </c:pt>
                <c:pt idx="324">
                  <c:v>39083</c:v>
                </c:pt>
                <c:pt idx="325">
                  <c:v>39114</c:v>
                </c:pt>
                <c:pt idx="326">
                  <c:v>39142</c:v>
                </c:pt>
                <c:pt idx="327">
                  <c:v>39173</c:v>
                </c:pt>
                <c:pt idx="328">
                  <c:v>39203</c:v>
                </c:pt>
                <c:pt idx="329">
                  <c:v>39234</c:v>
                </c:pt>
                <c:pt idx="330">
                  <c:v>39264</c:v>
                </c:pt>
                <c:pt idx="331">
                  <c:v>39295</c:v>
                </c:pt>
                <c:pt idx="332">
                  <c:v>39326</c:v>
                </c:pt>
                <c:pt idx="333">
                  <c:v>39356</c:v>
                </c:pt>
                <c:pt idx="334">
                  <c:v>39387</c:v>
                </c:pt>
                <c:pt idx="335">
                  <c:v>39417</c:v>
                </c:pt>
                <c:pt idx="336">
                  <c:v>39448</c:v>
                </c:pt>
                <c:pt idx="337">
                  <c:v>39479</c:v>
                </c:pt>
                <c:pt idx="338">
                  <c:v>39508</c:v>
                </c:pt>
                <c:pt idx="339">
                  <c:v>39539</c:v>
                </c:pt>
                <c:pt idx="340">
                  <c:v>39569</c:v>
                </c:pt>
                <c:pt idx="341">
                  <c:v>39600</c:v>
                </c:pt>
                <c:pt idx="342">
                  <c:v>39630</c:v>
                </c:pt>
                <c:pt idx="343">
                  <c:v>39661</c:v>
                </c:pt>
                <c:pt idx="344">
                  <c:v>39692</c:v>
                </c:pt>
                <c:pt idx="345">
                  <c:v>39722</c:v>
                </c:pt>
                <c:pt idx="346">
                  <c:v>39753</c:v>
                </c:pt>
                <c:pt idx="347">
                  <c:v>39783</c:v>
                </c:pt>
                <c:pt idx="348">
                  <c:v>39814</c:v>
                </c:pt>
                <c:pt idx="349">
                  <c:v>39845</c:v>
                </c:pt>
                <c:pt idx="350">
                  <c:v>39873</c:v>
                </c:pt>
                <c:pt idx="351">
                  <c:v>39904</c:v>
                </c:pt>
                <c:pt idx="352">
                  <c:v>39934</c:v>
                </c:pt>
                <c:pt idx="353">
                  <c:v>39965</c:v>
                </c:pt>
                <c:pt idx="354">
                  <c:v>39995</c:v>
                </c:pt>
                <c:pt idx="355">
                  <c:v>40026</c:v>
                </c:pt>
                <c:pt idx="356">
                  <c:v>40057</c:v>
                </c:pt>
                <c:pt idx="357">
                  <c:v>40087</c:v>
                </c:pt>
                <c:pt idx="358">
                  <c:v>40118</c:v>
                </c:pt>
                <c:pt idx="359">
                  <c:v>40148</c:v>
                </c:pt>
                <c:pt idx="360">
                  <c:v>40179</c:v>
                </c:pt>
                <c:pt idx="361">
                  <c:v>40210</c:v>
                </c:pt>
                <c:pt idx="362">
                  <c:v>40238</c:v>
                </c:pt>
                <c:pt idx="363">
                  <c:v>40269</c:v>
                </c:pt>
                <c:pt idx="364">
                  <c:v>40299</c:v>
                </c:pt>
                <c:pt idx="365">
                  <c:v>40330</c:v>
                </c:pt>
                <c:pt idx="366">
                  <c:v>40360</c:v>
                </c:pt>
                <c:pt idx="367">
                  <c:v>40391</c:v>
                </c:pt>
                <c:pt idx="368">
                  <c:v>40422</c:v>
                </c:pt>
                <c:pt idx="369">
                  <c:v>40452</c:v>
                </c:pt>
                <c:pt idx="370">
                  <c:v>40483</c:v>
                </c:pt>
                <c:pt idx="371">
                  <c:v>40513</c:v>
                </c:pt>
                <c:pt idx="372">
                  <c:v>40544</c:v>
                </c:pt>
                <c:pt idx="373">
                  <c:v>40575</c:v>
                </c:pt>
                <c:pt idx="374">
                  <c:v>40603</c:v>
                </c:pt>
                <c:pt idx="375">
                  <c:v>40634</c:v>
                </c:pt>
                <c:pt idx="376">
                  <c:v>40664</c:v>
                </c:pt>
                <c:pt idx="377">
                  <c:v>40695</c:v>
                </c:pt>
                <c:pt idx="378">
                  <c:v>40725</c:v>
                </c:pt>
                <c:pt idx="379">
                  <c:v>40756</c:v>
                </c:pt>
                <c:pt idx="380">
                  <c:v>40787</c:v>
                </c:pt>
                <c:pt idx="381">
                  <c:v>40817</c:v>
                </c:pt>
                <c:pt idx="382">
                  <c:v>40848</c:v>
                </c:pt>
                <c:pt idx="383">
                  <c:v>40878</c:v>
                </c:pt>
                <c:pt idx="384">
                  <c:v>40909</c:v>
                </c:pt>
                <c:pt idx="385">
                  <c:v>40940</c:v>
                </c:pt>
                <c:pt idx="386">
                  <c:v>40969</c:v>
                </c:pt>
                <c:pt idx="387">
                  <c:v>41000</c:v>
                </c:pt>
                <c:pt idx="388">
                  <c:v>41030</c:v>
                </c:pt>
                <c:pt idx="389">
                  <c:v>41061</c:v>
                </c:pt>
                <c:pt idx="390">
                  <c:v>41091</c:v>
                </c:pt>
                <c:pt idx="391">
                  <c:v>41122</c:v>
                </c:pt>
                <c:pt idx="392">
                  <c:v>41153</c:v>
                </c:pt>
                <c:pt idx="393">
                  <c:v>41183</c:v>
                </c:pt>
                <c:pt idx="394">
                  <c:v>41214</c:v>
                </c:pt>
                <c:pt idx="395">
                  <c:v>41244</c:v>
                </c:pt>
                <c:pt idx="396">
                  <c:v>41275</c:v>
                </c:pt>
                <c:pt idx="397">
                  <c:v>41306</c:v>
                </c:pt>
                <c:pt idx="398">
                  <c:v>41334</c:v>
                </c:pt>
                <c:pt idx="399">
                  <c:v>41365</c:v>
                </c:pt>
                <c:pt idx="400">
                  <c:v>41395</c:v>
                </c:pt>
                <c:pt idx="401">
                  <c:v>41426</c:v>
                </c:pt>
                <c:pt idx="402">
                  <c:v>41456</c:v>
                </c:pt>
                <c:pt idx="403">
                  <c:v>41487</c:v>
                </c:pt>
                <c:pt idx="404">
                  <c:v>41518</c:v>
                </c:pt>
                <c:pt idx="405">
                  <c:v>41548</c:v>
                </c:pt>
                <c:pt idx="406">
                  <c:v>41579</c:v>
                </c:pt>
                <c:pt idx="407">
                  <c:v>41609</c:v>
                </c:pt>
                <c:pt idx="408">
                  <c:v>41640</c:v>
                </c:pt>
                <c:pt idx="409">
                  <c:v>41671</c:v>
                </c:pt>
                <c:pt idx="410">
                  <c:v>41699</c:v>
                </c:pt>
                <c:pt idx="411">
                  <c:v>41730</c:v>
                </c:pt>
                <c:pt idx="412">
                  <c:v>41760</c:v>
                </c:pt>
                <c:pt idx="413">
                  <c:v>41791</c:v>
                </c:pt>
                <c:pt idx="414">
                  <c:v>41821</c:v>
                </c:pt>
                <c:pt idx="415">
                  <c:v>41852</c:v>
                </c:pt>
                <c:pt idx="416">
                  <c:v>41883</c:v>
                </c:pt>
                <c:pt idx="417">
                  <c:v>41913</c:v>
                </c:pt>
                <c:pt idx="418">
                  <c:v>41944</c:v>
                </c:pt>
                <c:pt idx="419">
                  <c:v>41974</c:v>
                </c:pt>
                <c:pt idx="420">
                  <c:v>42005</c:v>
                </c:pt>
                <c:pt idx="421">
                  <c:v>42036</c:v>
                </c:pt>
                <c:pt idx="422">
                  <c:v>42064</c:v>
                </c:pt>
                <c:pt idx="423">
                  <c:v>42095</c:v>
                </c:pt>
                <c:pt idx="424">
                  <c:v>42125</c:v>
                </c:pt>
                <c:pt idx="425">
                  <c:v>42156</c:v>
                </c:pt>
                <c:pt idx="426">
                  <c:v>42186</c:v>
                </c:pt>
                <c:pt idx="427">
                  <c:v>42217</c:v>
                </c:pt>
                <c:pt idx="428">
                  <c:v>42248</c:v>
                </c:pt>
                <c:pt idx="429">
                  <c:v>42278</c:v>
                </c:pt>
                <c:pt idx="430">
                  <c:v>42309</c:v>
                </c:pt>
                <c:pt idx="431">
                  <c:v>42339</c:v>
                </c:pt>
                <c:pt idx="432">
                  <c:v>42370</c:v>
                </c:pt>
                <c:pt idx="433">
                  <c:v>42401</c:v>
                </c:pt>
                <c:pt idx="434">
                  <c:v>42430</c:v>
                </c:pt>
                <c:pt idx="435">
                  <c:v>42461</c:v>
                </c:pt>
                <c:pt idx="436">
                  <c:v>42491</c:v>
                </c:pt>
                <c:pt idx="437">
                  <c:v>42522</c:v>
                </c:pt>
                <c:pt idx="438">
                  <c:v>42552</c:v>
                </c:pt>
                <c:pt idx="439">
                  <c:v>42583</c:v>
                </c:pt>
                <c:pt idx="440">
                  <c:v>42614</c:v>
                </c:pt>
                <c:pt idx="441">
                  <c:v>42644</c:v>
                </c:pt>
                <c:pt idx="442">
                  <c:v>42675</c:v>
                </c:pt>
                <c:pt idx="443">
                  <c:v>42705</c:v>
                </c:pt>
                <c:pt idx="444">
                  <c:v>42736</c:v>
                </c:pt>
                <c:pt idx="445">
                  <c:v>42767</c:v>
                </c:pt>
                <c:pt idx="446">
                  <c:v>42795</c:v>
                </c:pt>
                <c:pt idx="447">
                  <c:v>42826</c:v>
                </c:pt>
                <c:pt idx="448">
                  <c:v>42856</c:v>
                </c:pt>
                <c:pt idx="449">
                  <c:v>42887</c:v>
                </c:pt>
                <c:pt idx="450">
                  <c:v>42917</c:v>
                </c:pt>
                <c:pt idx="451">
                  <c:v>42948</c:v>
                </c:pt>
                <c:pt idx="452">
                  <c:v>42979</c:v>
                </c:pt>
                <c:pt idx="453">
                  <c:v>43009</c:v>
                </c:pt>
                <c:pt idx="454">
                  <c:v>43040</c:v>
                </c:pt>
                <c:pt idx="455">
                  <c:v>43070</c:v>
                </c:pt>
                <c:pt idx="456">
                  <c:v>43101</c:v>
                </c:pt>
                <c:pt idx="457">
                  <c:v>43132</c:v>
                </c:pt>
                <c:pt idx="458">
                  <c:v>43160</c:v>
                </c:pt>
                <c:pt idx="459">
                  <c:v>43191</c:v>
                </c:pt>
                <c:pt idx="460">
                  <c:v>43221</c:v>
                </c:pt>
                <c:pt idx="461">
                  <c:v>43252</c:v>
                </c:pt>
                <c:pt idx="462">
                  <c:v>43282</c:v>
                </c:pt>
                <c:pt idx="463">
                  <c:v>43313</c:v>
                </c:pt>
                <c:pt idx="464">
                  <c:v>43344</c:v>
                </c:pt>
                <c:pt idx="465">
                  <c:v>43374</c:v>
                </c:pt>
                <c:pt idx="466">
                  <c:v>43405</c:v>
                </c:pt>
                <c:pt idx="467">
                  <c:v>43435</c:v>
                </c:pt>
                <c:pt idx="468">
                  <c:v>43466</c:v>
                </c:pt>
                <c:pt idx="469">
                  <c:v>43497</c:v>
                </c:pt>
                <c:pt idx="470">
                  <c:v>43525</c:v>
                </c:pt>
                <c:pt idx="471">
                  <c:v>43556</c:v>
                </c:pt>
                <c:pt idx="472">
                  <c:v>43586</c:v>
                </c:pt>
                <c:pt idx="473">
                  <c:v>43617</c:v>
                </c:pt>
                <c:pt idx="474">
                  <c:v>43647</c:v>
                </c:pt>
                <c:pt idx="475">
                  <c:v>43678</c:v>
                </c:pt>
                <c:pt idx="476">
                  <c:v>43709</c:v>
                </c:pt>
                <c:pt idx="477">
                  <c:v>43739</c:v>
                </c:pt>
                <c:pt idx="478">
                  <c:v>43770</c:v>
                </c:pt>
                <c:pt idx="479">
                  <c:v>43800</c:v>
                </c:pt>
                <c:pt idx="480">
                  <c:v>43831</c:v>
                </c:pt>
                <c:pt idx="481">
                  <c:v>43862</c:v>
                </c:pt>
                <c:pt idx="482">
                  <c:v>43891</c:v>
                </c:pt>
                <c:pt idx="483">
                  <c:v>43922</c:v>
                </c:pt>
                <c:pt idx="484">
                  <c:v>43952</c:v>
                </c:pt>
                <c:pt idx="485">
                  <c:v>43983</c:v>
                </c:pt>
                <c:pt idx="486">
                  <c:v>44013</c:v>
                </c:pt>
                <c:pt idx="487">
                  <c:v>44044</c:v>
                </c:pt>
                <c:pt idx="488">
                  <c:v>44075</c:v>
                </c:pt>
                <c:pt idx="489">
                  <c:v>44105</c:v>
                </c:pt>
                <c:pt idx="490">
                  <c:v>44136</c:v>
                </c:pt>
                <c:pt idx="491">
                  <c:v>44166</c:v>
                </c:pt>
              </c:numCache>
            </c:numRef>
          </c:cat>
          <c:val>
            <c:numRef>
              <c:f>DATA_SUMMARY!$E$11:$E$502</c:f>
              <c:numCache>
                <c:formatCode>_(* #,##0.00_);_(* \(#,##0.00\);_(* "-"??_);_(@_)</c:formatCode>
                <c:ptCount val="492"/>
                <c:pt idx="0">
                  <c:v>7.4663000000000004</c:v>
                </c:pt>
                <c:pt idx="1">
                  <c:v>7.4336000000000002</c:v>
                </c:pt>
                <c:pt idx="2">
                  <c:v>6.6768999999999998</c:v>
                </c:pt>
                <c:pt idx="3">
                  <c:v>7.1144999999999996</c:v>
                </c:pt>
                <c:pt idx="4">
                  <c:v>7.4458000000000002</c:v>
                </c:pt>
                <c:pt idx="5">
                  <c:v>7.6466000000000003</c:v>
                </c:pt>
                <c:pt idx="6">
                  <c:v>8.3108000000000004</c:v>
                </c:pt>
                <c:pt idx="7">
                  <c:v>8.3592999999999993</c:v>
                </c:pt>
                <c:pt idx="8">
                  <c:v>8.5696999999999992</c:v>
                </c:pt>
                <c:pt idx="9">
                  <c:v>8.6012000000000004</c:v>
                </c:pt>
                <c:pt idx="10">
                  <c:v>9.4817999999999998</c:v>
                </c:pt>
                <c:pt idx="11">
                  <c:v>9.1606000000000005</c:v>
                </c:pt>
                <c:pt idx="12">
                  <c:v>8.8855000000000004</c:v>
                </c:pt>
                <c:pt idx="13">
                  <c:v>9.0033999999999992</c:v>
                </c:pt>
                <c:pt idx="14">
                  <c:v>9.3277999999999999</c:v>
                </c:pt>
                <c:pt idx="15">
                  <c:v>8.8481000000000005</c:v>
                </c:pt>
                <c:pt idx="16">
                  <c:v>8.8333999999999993</c:v>
                </c:pt>
                <c:pt idx="17">
                  <c:v>8.7415000000000003</c:v>
                </c:pt>
                <c:pt idx="18">
                  <c:v>8.5737000000000005</c:v>
                </c:pt>
                <c:pt idx="19">
                  <c:v>8.0412999999999997</c:v>
                </c:pt>
                <c:pt idx="20">
                  <c:v>7.6083999999999996</c:v>
                </c:pt>
                <c:pt idx="21">
                  <c:v>7.9355000000000002</c:v>
                </c:pt>
                <c:pt idx="22">
                  <c:v>8.2258999999999993</c:v>
                </c:pt>
                <c:pt idx="23">
                  <c:v>7.9785000000000004</c:v>
                </c:pt>
                <c:pt idx="24">
                  <c:v>8.1295999999999999</c:v>
                </c:pt>
                <c:pt idx="25">
                  <c:v>7.6374000000000004</c:v>
                </c:pt>
                <c:pt idx="26">
                  <c:v>7.5598000000000001</c:v>
                </c:pt>
                <c:pt idx="27">
                  <c:v>8.2173999999999996</c:v>
                </c:pt>
                <c:pt idx="28">
                  <c:v>7.8956</c:v>
                </c:pt>
                <c:pt idx="29">
                  <c:v>7.7354000000000003</c:v>
                </c:pt>
                <c:pt idx="30">
                  <c:v>7.8975</c:v>
                </c:pt>
                <c:pt idx="31">
                  <c:v>8.8133999999999997</c:v>
                </c:pt>
                <c:pt idx="32">
                  <c:v>8.8804999999999996</c:v>
                </c:pt>
                <c:pt idx="33">
                  <c:v>10.5791</c:v>
                </c:pt>
                <c:pt idx="34">
                  <c:v>10.9597</c:v>
                </c:pt>
                <c:pt idx="35">
                  <c:v>11.1266</c:v>
                </c:pt>
                <c:pt idx="36">
                  <c:v>11.6989</c:v>
                </c:pt>
                <c:pt idx="37">
                  <c:v>11.921099999999999</c:v>
                </c:pt>
                <c:pt idx="38">
                  <c:v>12.3156</c:v>
                </c:pt>
                <c:pt idx="39">
                  <c:v>13.0604</c:v>
                </c:pt>
                <c:pt idx="40">
                  <c:v>12.898300000000001</c:v>
                </c:pt>
                <c:pt idx="41">
                  <c:v>13.315300000000001</c:v>
                </c:pt>
                <c:pt idx="42">
                  <c:v>12.2226</c:v>
                </c:pt>
                <c:pt idx="43">
                  <c:v>12.360900000000001</c:v>
                </c:pt>
                <c:pt idx="44">
                  <c:v>12.486499999999999</c:v>
                </c:pt>
                <c:pt idx="45">
                  <c:v>11.6572</c:v>
                </c:pt>
                <c:pt idx="46">
                  <c:v>11.860300000000001</c:v>
                </c:pt>
                <c:pt idx="47">
                  <c:v>11.7555</c:v>
                </c:pt>
                <c:pt idx="48">
                  <c:v>10.708399999999999</c:v>
                </c:pt>
                <c:pt idx="49">
                  <c:v>10.292299999999999</c:v>
                </c:pt>
                <c:pt idx="50">
                  <c:v>10.4312</c:v>
                </c:pt>
                <c:pt idx="51">
                  <c:v>9.8795999999999999</c:v>
                </c:pt>
                <c:pt idx="52">
                  <c:v>9.2932000000000006</c:v>
                </c:pt>
                <c:pt idx="53">
                  <c:v>9.4556000000000004</c:v>
                </c:pt>
                <c:pt idx="54">
                  <c:v>9.0977999999999994</c:v>
                </c:pt>
                <c:pt idx="55">
                  <c:v>10.065200000000001</c:v>
                </c:pt>
                <c:pt idx="56">
                  <c:v>10.030200000000001</c:v>
                </c:pt>
                <c:pt idx="57">
                  <c:v>9.9814000000000007</c:v>
                </c:pt>
                <c:pt idx="58">
                  <c:v>9.8305000000000007</c:v>
                </c:pt>
                <c:pt idx="59">
                  <c:v>10.0505</c:v>
                </c:pt>
                <c:pt idx="60">
                  <c:v>10.9597</c:v>
                </c:pt>
                <c:pt idx="61">
                  <c:v>11.0543</c:v>
                </c:pt>
                <c:pt idx="62">
                  <c:v>11.022600000000001</c:v>
                </c:pt>
                <c:pt idx="63">
                  <c:v>11.520200000000001</c:v>
                </c:pt>
                <c:pt idx="64">
                  <c:v>12.142899999999999</c:v>
                </c:pt>
                <c:pt idx="65">
                  <c:v>12.2902</c:v>
                </c:pt>
                <c:pt idx="66">
                  <c:v>12.5358</c:v>
                </c:pt>
                <c:pt idx="67">
                  <c:v>12.385400000000001</c:v>
                </c:pt>
                <c:pt idx="68">
                  <c:v>11.955399999999999</c:v>
                </c:pt>
                <c:pt idx="69">
                  <c:v>12.9925</c:v>
                </c:pt>
                <c:pt idx="70">
                  <c:v>13.8378</c:v>
                </c:pt>
                <c:pt idx="71">
                  <c:v>14.4613</c:v>
                </c:pt>
                <c:pt idx="72">
                  <c:v>14.5854</c:v>
                </c:pt>
                <c:pt idx="73">
                  <c:v>15.6281</c:v>
                </c:pt>
                <c:pt idx="74">
                  <c:v>16.453199999999999</c:v>
                </c:pt>
                <c:pt idx="75">
                  <c:v>16.010899999999999</c:v>
                </c:pt>
                <c:pt idx="76">
                  <c:v>16.815100000000001</c:v>
                </c:pt>
                <c:pt idx="77">
                  <c:v>17.052299999999999</c:v>
                </c:pt>
                <c:pt idx="78">
                  <c:v>15.9003</c:v>
                </c:pt>
                <c:pt idx="79">
                  <c:v>17.032299999999999</c:v>
                </c:pt>
                <c:pt idx="80">
                  <c:v>15.5771</c:v>
                </c:pt>
                <c:pt idx="81">
                  <c:v>16.849399999999999</c:v>
                </c:pt>
                <c:pt idx="82">
                  <c:v>17.211300000000001</c:v>
                </c:pt>
                <c:pt idx="83">
                  <c:v>16.724399999999999</c:v>
                </c:pt>
                <c:pt idx="84">
                  <c:v>18.151</c:v>
                </c:pt>
                <c:pt idx="85">
                  <c:v>18.821200000000001</c:v>
                </c:pt>
                <c:pt idx="86">
                  <c:v>19.317900000000002</c:v>
                </c:pt>
                <c:pt idx="87">
                  <c:v>19.997199999999999</c:v>
                </c:pt>
                <c:pt idx="88">
                  <c:v>20.117899999999999</c:v>
                </c:pt>
                <c:pt idx="89">
                  <c:v>21.081800000000001</c:v>
                </c:pt>
                <c:pt idx="90">
                  <c:v>20.092099999999999</c:v>
                </c:pt>
                <c:pt idx="91">
                  <c:v>20.794499999999999</c:v>
                </c:pt>
                <c:pt idx="92">
                  <c:v>20.291899999999998</c:v>
                </c:pt>
                <c:pt idx="93">
                  <c:v>14.388</c:v>
                </c:pt>
                <c:pt idx="94">
                  <c:v>13.16</c:v>
                </c:pt>
                <c:pt idx="95">
                  <c:v>14.1189</c:v>
                </c:pt>
                <c:pt idx="96">
                  <c:v>13.8284</c:v>
                </c:pt>
                <c:pt idx="97">
                  <c:v>14.406700000000001</c:v>
                </c:pt>
                <c:pt idx="98">
                  <c:v>13.926299999999999</c:v>
                </c:pt>
                <c:pt idx="99">
                  <c:v>12.0595</c:v>
                </c:pt>
                <c:pt idx="100">
                  <c:v>12.097799999999999</c:v>
                </c:pt>
                <c:pt idx="101">
                  <c:v>12.6211</c:v>
                </c:pt>
                <c:pt idx="102">
                  <c:v>11.9674</c:v>
                </c:pt>
                <c:pt idx="103">
                  <c:v>11.5055</c:v>
                </c:pt>
                <c:pt idx="104">
                  <c:v>11.9626</c:v>
                </c:pt>
                <c:pt idx="105">
                  <c:v>11.7461</c:v>
                </c:pt>
                <c:pt idx="106">
                  <c:v>11.5242</c:v>
                </c:pt>
                <c:pt idx="107">
                  <c:v>11.6935</c:v>
                </c:pt>
                <c:pt idx="108">
                  <c:v>11.917899999999999</c:v>
                </c:pt>
                <c:pt idx="109">
                  <c:v>11.572900000000001</c:v>
                </c:pt>
                <c:pt idx="110">
                  <c:v>11.813700000000001</c:v>
                </c:pt>
                <c:pt idx="111">
                  <c:v>12.2776</c:v>
                </c:pt>
                <c:pt idx="112">
                  <c:v>12.709</c:v>
                </c:pt>
                <c:pt idx="113">
                  <c:v>12.6082</c:v>
                </c:pt>
                <c:pt idx="114">
                  <c:v>14.608700000000001</c:v>
                </c:pt>
                <c:pt idx="115">
                  <c:v>14.8354</c:v>
                </c:pt>
                <c:pt idx="116">
                  <c:v>14.738300000000001</c:v>
                </c:pt>
                <c:pt idx="117">
                  <c:v>14.882400000000001</c:v>
                </c:pt>
                <c:pt idx="118">
                  <c:v>15.1286</c:v>
                </c:pt>
                <c:pt idx="119">
                  <c:v>15.4526</c:v>
                </c:pt>
                <c:pt idx="120">
                  <c:v>15.186</c:v>
                </c:pt>
                <c:pt idx="121">
                  <c:v>15.3156</c:v>
                </c:pt>
                <c:pt idx="122">
                  <c:v>15.687099999999999</c:v>
                </c:pt>
                <c:pt idx="123">
                  <c:v>15.559699999999999</c:v>
                </c:pt>
                <c:pt idx="124">
                  <c:v>16.991099999999999</c:v>
                </c:pt>
                <c:pt idx="125">
                  <c:v>16.8401</c:v>
                </c:pt>
                <c:pt idx="126">
                  <c:v>16.382200000000001</c:v>
                </c:pt>
                <c:pt idx="127">
                  <c:v>14.837199999999999</c:v>
                </c:pt>
                <c:pt idx="128">
                  <c:v>14.0777</c:v>
                </c:pt>
                <c:pt idx="129">
                  <c:v>14.2455</c:v>
                </c:pt>
                <c:pt idx="130">
                  <c:v>15.099299999999999</c:v>
                </c:pt>
                <c:pt idx="131">
                  <c:v>15.4742</c:v>
                </c:pt>
                <c:pt idx="132">
                  <c:v>16.424499999999998</c:v>
                </c:pt>
                <c:pt idx="133">
                  <c:v>17.529599999999999</c:v>
                </c:pt>
                <c:pt idx="134">
                  <c:v>17.918800000000001</c:v>
                </c:pt>
                <c:pt idx="135">
                  <c:v>19.337499999999999</c:v>
                </c:pt>
                <c:pt idx="136">
                  <c:v>20.084</c:v>
                </c:pt>
                <c:pt idx="137">
                  <c:v>19.1221</c:v>
                </c:pt>
                <c:pt idx="138">
                  <c:v>21.762599999999999</c:v>
                </c:pt>
                <c:pt idx="139">
                  <c:v>22.190200000000001</c:v>
                </c:pt>
                <c:pt idx="140">
                  <c:v>21.7654</c:v>
                </c:pt>
                <c:pt idx="141">
                  <c:v>24.574200000000001</c:v>
                </c:pt>
                <c:pt idx="142">
                  <c:v>23.4953</c:v>
                </c:pt>
                <c:pt idx="143">
                  <c:v>26.117100000000001</c:v>
                </c:pt>
                <c:pt idx="144">
                  <c:v>25.248899999999999</c:v>
                </c:pt>
                <c:pt idx="145">
                  <c:v>25.491</c:v>
                </c:pt>
                <c:pt idx="146">
                  <c:v>24.9345</c:v>
                </c:pt>
                <c:pt idx="147">
                  <c:v>24.337199999999999</c:v>
                </c:pt>
                <c:pt idx="148">
                  <c:v>24.360700000000001</c:v>
                </c:pt>
                <c:pt idx="149">
                  <c:v>23.937799999999999</c:v>
                </c:pt>
                <c:pt idx="150">
                  <c:v>23.515000000000001</c:v>
                </c:pt>
                <c:pt idx="151">
                  <c:v>22.950700000000001</c:v>
                </c:pt>
                <c:pt idx="152">
                  <c:v>23.159600000000001</c:v>
                </c:pt>
                <c:pt idx="153">
                  <c:v>21.931899999999999</c:v>
                </c:pt>
                <c:pt idx="154">
                  <c:v>22.595600000000001</c:v>
                </c:pt>
                <c:pt idx="155">
                  <c:v>22.824000000000002</c:v>
                </c:pt>
                <c:pt idx="156">
                  <c:v>22.1159</c:v>
                </c:pt>
                <c:pt idx="157">
                  <c:v>22.347799999999999</c:v>
                </c:pt>
                <c:pt idx="158">
                  <c:v>22.765599999999999</c:v>
                </c:pt>
                <c:pt idx="159">
                  <c:v>22.772400000000001</c:v>
                </c:pt>
                <c:pt idx="160">
                  <c:v>23.2897</c:v>
                </c:pt>
                <c:pt idx="161">
                  <c:v>23.307300000000001</c:v>
                </c:pt>
                <c:pt idx="162">
                  <c:v>21.956399999999999</c:v>
                </c:pt>
                <c:pt idx="163">
                  <c:v>22.712399999999999</c:v>
                </c:pt>
                <c:pt idx="164">
                  <c:v>22.485499999999998</c:v>
                </c:pt>
                <c:pt idx="165">
                  <c:v>21.3719</c:v>
                </c:pt>
                <c:pt idx="166">
                  <c:v>21.0959</c:v>
                </c:pt>
                <c:pt idx="167">
                  <c:v>21.308800000000002</c:v>
                </c:pt>
                <c:pt idx="168">
                  <c:v>21.207000000000001</c:v>
                </c:pt>
                <c:pt idx="169">
                  <c:v>20.569800000000001</c:v>
                </c:pt>
                <c:pt idx="170">
                  <c:v>19.628799999999998</c:v>
                </c:pt>
                <c:pt idx="171">
                  <c:v>17.8933</c:v>
                </c:pt>
                <c:pt idx="172">
                  <c:v>18.115100000000002</c:v>
                </c:pt>
                <c:pt idx="173">
                  <c:v>17.629799999999999</c:v>
                </c:pt>
                <c:pt idx="174">
                  <c:v>16.767700000000001</c:v>
                </c:pt>
                <c:pt idx="175">
                  <c:v>17.398099999999999</c:v>
                </c:pt>
                <c:pt idx="176">
                  <c:v>16.930499999999999</c:v>
                </c:pt>
                <c:pt idx="177">
                  <c:v>15.436299999999999</c:v>
                </c:pt>
                <c:pt idx="178">
                  <c:v>14.826499999999999</c:v>
                </c:pt>
                <c:pt idx="179">
                  <c:v>15.008800000000001</c:v>
                </c:pt>
                <c:pt idx="180">
                  <c:v>14.452199999999999</c:v>
                </c:pt>
                <c:pt idx="181">
                  <c:v>14.973599999999999</c:v>
                </c:pt>
                <c:pt idx="182">
                  <c:v>15.3828</c:v>
                </c:pt>
                <c:pt idx="183">
                  <c:v>14.9495</c:v>
                </c:pt>
                <c:pt idx="184">
                  <c:v>15.4923</c:v>
                </c:pt>
                <c:pt idx="185">
                  <c:v>15.821999999999999</c:v>
                </c:pt>
                <c:pt idx="186">
                  <c:v>15.976699999999999</c:v>
                </c:pt>
                <c:pt idx="187">
                  <c:v>15.9716</c:v>
                </c:pt>
                <c:pt idx="188">
                  <c:v>16.611999999999998</c:v>
                </c:pt>
                <c:pt idx="189">
                  <c:v>17.123100000000001</c:v>
                </c:pt>
                <c:pt idx="190">
                  <c:v>17.826000000000001</c:v>
                </c:pt>
                <c:pt idx="191">
                  <c:v>18.136900000000001</c:v>
                </c:pt>
                <c:pt idx="192">
                  <c:v>18.6845</c:v>
                </c:pt>
                <c:pt idx="193">
                  <c:v>18.814</c:v>
                </c:pt>
                <c:pt idx="194">
                  <c:v>18.963000000000001</c:v>
                </c:pt>
                <c:pt idx="195">
                  <c:v>18.738800000000001</c:v>
                </c:pt>
                <c:pt idx="196">
                  <c:v>19.167000000000002</c:v>
                </c:pt>
                <c:pt idx="197">
                  <c:v>19.2103</c:v>
                </c:pt>
                <c:pt idx="198">
                  <c:v>17.776399999999999</c:v>
                </c:pt>
                <c:pt idx="199">
                  <c:v>18.110800000000001</c:v>
                </c:pt>
                <c:pt idx="200">
                  <c:v>19.092500000000001</c:v>
                </c:pt>
                <c:pt idx="201">
                  <c:v>18.209900000000001</c:v>
                </c:pt>
                <c:pt idx="202">
                  <c:v>19.546099999999999</c:v>
                </c:pt>
                <c:pt idx="203">
                  <c:v>19.125699999999998</c:v>
                </c:pt>
                <c:pt idx="204">
                  <c:v>19.536799999999999</c:v>
                </c:pt>
                <c:pt idx="205">
                  <c:v>19.6526</c:v>
                </c:pt>
                <c:pt idx="206">
                  <c:v>18.815100000000001</c:v>
                </c:pt>
                <c:pt idx="207">
                  <c:v>19.761800000000001</c:v>
                </c:pt>
                <c:pt idx="208">
                  <c:v>20.9194</c:v>
                </c:pt>
                <c:pt idx="209">
                  <c:v>21.828399999999998</c:v>
                </c:pt>
                <c:pt idx="210">
                  <c:v>23.481999999999999</c:v>
                </c:pt>
                <c:pt idx="211">
                  <c:v>22.1326</c:v>
                </c:pt>
                <c:pt idx="212">
                  <c:v>23.309100000000001</c:v>
                </c:pt>
                <c:pt idx="213">
                  <c:v>23.026700000000002</c:v>
                </c:pt>
                <c:pt idx="214">
                  <c:v>24.0534</c:v>
                </c:pt>
                <c:pt idx="215">
                  <c:v>24.431799999999999</c:v>
                </c:pt>
                <c:pt idx="216">
                  <c:v>24.792100000000001</c:v>
                </c:pt>
                <c:pt idx="217">
                  <c:v>26.538699999999999</c:v>
                </c:pt>
                <c:pt idx="218">
                  <c:v>27.8642</c:v>
                </c:pt>
                <c:pt idx="219">
                  <c:v>28.528400000000001</c:v>
                </c:pt>
                <c:pt idx="220">
                  <c:v>27.991299999999999</c:v>
                </c:pt>
                <c:pt idx="221">
                  <c:v>29.095199999999998</c:v>
                </c:pt>
                <c:pt idx="222">
                  <c:v>29.421600000000002</c:v>
                </c:pt>
                <c:pt idx="223">
                  <c:v>25.132100000000001</c:v>
                </c:pt>
                <c:pt idx="224">
                  <c:v>26.700199999999999</c:v>
                </c:pt>
                <c:pt idx="225">
                  <c:v>29.134699999999999</c:v>
                </c:pt>
                <c:pt idx="226">
                  <c:v>30.857299999999999</c:v>
                </c:pt>
                <c:pt idx="227">
                  <c:v>32.596899999999998</c:v>
                </c:pt>
                <c:pt idx="228">
                  <c:v>33.341299999999997</c:v>
                </c:pt>
                <c:pt idx="229">
                  <c:v>32.265000000000001</c:v>
                </c:pt>
                <c:pt idx="230">
                  <c:v>33.5167</c:v>
                </c:pt>
                <c:pt idx="231">
                  <c:v>32.549500000000002</c:v>
                </c:pt>
                <c:pt idx="232">
                  <c:v>31.736699999999999</c:v>
                </c:pt>
                <c:pt idx="233">
                  <c:v>33.464399999999998</c:v>
                </c:pt>
                <c:pt idx="234">
                  <c:v>30.2257</c:v>
                </c:pt>
                <c:pt idx="235">
                  <c:v>30.0366</c:v>
                </c:pt>
                <c:pt idx="236">
                  <c:v>29.178999999999998</c:v>
                </c:pt>
                <c:pt idx="237">
                  <c:v>28.2942</c:v>
                </c:pt>
                <c:pt idx="238">
                  <c:v>28.833500000000001</c:v>
                </c:pt>
                <c:pt idx="239">
                  <c:v>30.501300000000001</c:v>
                </c:pt>
                <c:pt idx="240">
                  <c:v>27.369199999999999</c:v>
                </c:pt>
                <c:pt idx="241">
                  <c:v>26.8188</c:v>
                </c:pt>
                <c:pt idx="242">
                  <c:v>29.412800000000001</c:v>
                </c:pt>
                <c:pt idx="243">
                  <c:v>27.974399999999999</c:v>
                </c:pt>
                <c:pt idx="244">
                  <c:v>27.3613</c:v>
                </c:pt>
                <c:pt idx="245">
                  <c:v>28.016200000000001</c:v>
                </c:pt>
                <c:pt idx="246">
                  <c:v>26.6449</c:v>
                </c:pt>
                <c:pt idx="247">
                  <c:v>28.2622</c:v>
                </c:pt>
                <c:pt idx="248">
                  <c:v>26.750699999999998</c:v>
                </c:pt>
                <c:pt idx="249">
                  <c:v>28.588000000000001</c:v>
                </c:pt>
                <c:pt idx="250">
                  <c:v>26.298999999999999</c:v>
                </c:pt>
                <c:pt idx="251">
                  <c:v>26.4056</c:v>
                </c:pt>
                <c:pt idx="252">
                  <c:v>30.061800000000002</c:v>
                </c:pt>
                <c:pt idx="253">
                  <c:v>27.287400000000002</c:v>
                </c:pt>
                <c:pt idx="254">
                  <c:v>25.535399999999999</c:v>
                </c:pt>
                <c:pt idx="255">
                  <c:v>33.9619</c:v>
                </c:pt>
                <c:pt idx="256">
                  <c:v>34.134799999999998</c:v>
                </c:pt>
                <c:pt idx="257">
                  <c:v>33.280200000000001</c:v>
                </c:pt>
                <c:pt idx="258">
                  <c:v>42.784500000000001</c:v>
                </c:pt>
                <c:pt idx="259">
                  <c:v>40.041699999999999</c:v>
                </c:pt>
                <c:pt idx="260">
                  <c:v>36.769300000000001</c:v>
                </c:pt>
                <c:pt idx="261">
                  <c:v>42.923499999999997</c:v>
                </c:pt>
                <c:pt idx="262">
                  <c:v>46.150300000000001</c:v>
                </c:pt>
                <c:pt idx="263">
                  <c:v>46.4998</c:v>
                </c:pt>
                <c:pt idx="264">
                  <c:v>45.757100000000001</c:v>
                </c:pt>
                <c:pt idx="265">
                  <c:v>44.806899999999999</c:v>
                </c:pt>
                <c:pt idx="266">
                  <c:v>46.453000000000003</c:v>
                </c:pt>
                <c:pt idx="267">
                  <c:v>40.273699999999998</c:v>
                </c:pt>
                <c:pt idx="268">
                  <c:v>39.908000000000001</c:v>
                </c:pt>
                <c:pt idx="269">
                  <c:v>37.016500000000001</c:v>
                </c:pt>
                <c:pt idx="270">
                  <c:v>30.346900000000002</c:v>
                </c:pt>
                <c:pt idx="271">
                  <c:v>30.495000000000001</c:v>
                </c:pt>
                <c:pt idx="272">
                  <c:v>27.139800000000001</c:v>
                </c:pt>
                <c:pt idx="273">
                  <c:v>32.104399999999998</c:v>
                </c:pt>
                <c:pt idx="274">
                  <c:v>33.936599999999999</c:v>
                </c:pt>
                <c:pt idx="275">
                  <c:v>31.889099999999999</c:v>
                </c:pt>
                <c:pt idx="276">
                  <c:v>28.222300000000001</c:v>
                </c:pt>
                <c:pt idx="277">
                  <c:v>27.7424</c:v>
                </c:pt>
                <c:pt idx="278">
                  <c:v>27.974299999999999</c:v>
                </c:pt>
                <c:pt idx="279">
                  <c:v>26.538900000000002</c:v>
                </c:pt>
                <c:pt idx="280">
                  <c:v>27.889700000000001</c:v>
                </c:pt>
                <c:pt idx="281">
                  <c:v>28.205500000000001</c:v>
                </c:pt>
                <c:pt idx="282">
                  <c:v>25.669</c:v>
                </c:pt>
                <c:pt idx="283">
                  <c:v>26.127800000000001</c:v>
                </c:pt>
                <c:pt idx="284">
                  <c:v>25.8157</c:v>
                </c:pt>
                <c:pt idx="285">
                  <c:v>21.557400000000001</c:v>
                </c:pt>
                <c:pt idx="286">
                  <c:v>21.711099999999998</c:v>
                </c:pt>
                <c:pt idx="287">
                  <c:v>22.813300000000002</c:v>
                </c:pt>
                <c:pt idx="288">
                  <c:v>21.752500000000001</c:v>
                </c:pt>
                <c:pt idx="289">
                  <c:v>22.0181</c:v>
                </c:pt>
                <c:pt idx="290">
                  <c:v>21.657900000000001</c:v>
                </c:pt>
                <c:pt idx="291">
                  <c:v>19.720400000000001</c:v>
                </c:pt>
                <c:pt idx="292">
                  <c:v>19.9587</c:v>
                </c:pt>
                <c:pt idx="293">
                  <c:v>20.317699999999999</c:v>
                </c:pt>
                <c:pt idx="294">
                  <c:v>19.070799999999998</c:v>
                </c:pt>
                <c:pt idx="295">
                  <c:v>19.1144</c:v>
                </c:pt>
                <c:pt idx="296">
                  <c:v>19.293399999999998</c:v>
                </c:pt>
                <c:pt idx="297">
                  <c:v>19.3032</c:v>
                </c:pt>
                <c:pt idx="298">
                  <c:v>20.048200000000001</c:v>
                </c:pt>
                <c:pt idx="299">
                  <c:v>20.698899999999998</c:v>
                </c:pt>
                <c:pt idx="300">
                  <c:v>19.583400000000001</c:v>
                </c:pt>
                <c:pt idx="301">
                  <c:v>19.953600000000002</c:v>
                </c:pt>
                <c:pt idx="302">
                  <c:v>19.572099999999999</c:v>
                </c:pt>
                <c:pt idx="303">
                  <c:v>18.258400000000002</c:v>
                </c:pt>
                <c:pt idx="304">
                  <c:v>18.805199999999999</c:v>
                </c:pt>
                <c:pt idx="305">
                  <c:v>18.802600000000002</c:v>
                </c:pt>
                <c:pt idx="306">
                  <c:v>18.5396</c:v>
                </c:pt>
                <c:pt idx="307">
                  <c:v>18.331499999999998</c:v>
                </c:pt>
                <c:pt idx="308">
                  <c:v>18.4589</c:v>
                </c:pt>
                <c:pt idx="309">
                  <c:v>17.260300000000001</c:v>
                </c:pt>
                <c:pt idx="310">
                  <c:v>17.867599999999999</c:v>
                </c:pt>
                <c:pt idx="311">
                  <c:v>17.8506</c:v>
                </c:pt>
                <c:pt idx="312">
                  <c:v>17.614999999999998</c:v>
                </c:pt>
                <c:pt idx="313">
                  <c:v>17.623000000000001</c:v>
                </c:pt>
                <c:pt idx="314">
                  <c:v>17.8185</c:v>
                </c:pt>
                <c:pt idx="315">
                  <c:v>17.5944</c:v>
                </c:pt>
                <c:pt idx="316">
                  <c:v>17.0505</c:v>
                </c:pt>
                <c:pt idx="317">
                  <c:v>17.052</c:v>
                </c:pt>
                <c:pt idx="318">
                  <c:v>16.248699999999999</c:v>
                </c:pt>
                <c:pt idx="319">
                  <c:v>16.5944</c:v>
                </c:pt>
                <c:pt idx="320">
                  <c:v>17.001999999999999</c:v>
                </c:pt>
                <c:pt idx="321">
                  <c:v>16.905200000000001</c:v>
                </c:pt>
                <c:pt idx="322">
                  <c:v>17.183499999999999</c:v>
                </c:pt>
                <c:pt idx="323">
                  <c:v>17.400300000000001</c:v>
                </c:pt>
                <c:pt idx="324">
                  <c:v>17.296900000000001</c:v>
                </c:pt>
                <c:pt idx="325">
                  <c:v>16.9191</c:v>
                </c:pt>
                <c:pt idx="326">
                  <c:v>17.087900000000001</c:v>
                </c:pt>
                <c:pt idx="327">
                  <c:v>17.456099999999999</c:v>
                </c:pt>
                <c:pt idx="328">
                  <c:v>18.0243</c:v>
                </c:pt>
                <c:pt idx="329">
                  <c:v>17.703099999999999</c:v>
                </c:pt>
                <c:pt idx="330">
                  <c:v>18.514900000000001</c:v>
                </c:pt>
                <c:pt idx="331">
                  <c:v>18.7531</c:v>
                </c:pt>
                <c:pt idx="332">
                  <c:v>19.424299999999999</c:v>
                </c:pt>
                <c:pt idx="333">
                  <c:v>23.4116</c:v>
                </c:pt>
                <c:pt idx="334">
                  <c:v>22.380500000000001</c:v>
                </c:pt>
                <c:pt idx="335">
                  <c:v>22.1874</c:v>
                </c:pt>
                <c:pt idx="336">
                  <c:v>22.827500000000001</c:v>
                </c:pt>
                <c:pt idx="337">
                  <c:v>22.033899999999999</c:v>
                </c:pt>
                <c:pt idx="338">
                  <c:v>21.9026</c:v>
                </c:pt>
                <c:pt idx="339">
                  <c:v>26.9727</c:v>
                </c:pt>
                <c:pt idx="340">
                  <c:v>27.2607</c:v>
                </c:pt>
                <c:pt idx="341">
                  <c:v>24.917300000000001</c:v>
                </c:pt>
                <c:pt idx="342">
                  <c:v>27.581700000000001</c:v>
                </c:pt>
                <c:pt idx="343">
                  <c:v>27.917999999999999</c:v>
                </c:pt>
                <c:pt idx="344">
                  <c:v>25.383199999999999</c:v>
                </c:pt>
                <c:pt idx="357">
                  <c:v>20.3294</c:v>
                </c:pt>
                <c:pt idx="358">
                  <c:v>21.4956</c:v>
                </c:pt>
                <c:pt idx="359">
                  <c:v>21.877600000000001</c:v>
                </c:pt>
                <c:pt idx="360">
                  <c:v>17.624700000000001</c:v>
                </c:pt>
                <c:pt idx="361">
                  <c:v>18.127199999999998</c:v>
                </c:pt>
                <c:pt idx="362">
                  <c:v>19.193000000000001</c:v>
                </c:pt>
                <c:pt idx="363">
                  <c:v>17.685400000000001</c:v>
                </c:pt>
                <c:pt idx="364">
                  <c:v>16.235600000000002</c:v>
                </c:pt>
                <c:pt idx="365">
                  <c:v>15.360799999999999</c:v>
                </c:pt>
                <c:pt idx="366">
                  <c:v>15.329800000000001</c:v>
                </c:pt>
                <c:pt idx="367">
                  <c:v>14.602399999999999</c:v>
                </c:pt>
                <c:pt idx="368">
                  <c:v>15.8809</c:v>
                </c:pt>
                <c:pt idx="369">
                  <c:v>15.297499999999999</c:v>
                </c:pt>
                <c:pt idx="370">
                  <c:v>15.2624</c:v>
                </c:pt>
                <c:pt idx="371">
                  <c:v>16.2591</c:v>
                </c:pt>
                <c:pt idx="372">
                  <c:v>15.817500000000001</c:v>
                </c:pt>
                <c:pt idx="373">
                  <c:v>16.323</c:v>
                </c:pt>
                <c:pt idx="374">
                  <c:v>16.305900000000001</c:v>
                </c:pt>
                <c:pt idx="375">
                  <c:v>16.258600000000001</c:v>
                </c:pt>
                <c:pt idx="376">
                  <c:v>16.039100000000001</c:v>
                </c:pt>
                <c:pt idx="377">
                  <c:v>15.7463</c:v>
                </c:pt>
                <c:pt idx="378">
                  <c:v>14.857200000000001</c:v>
                </c:pt>
                <c:pt idx="379">
                  <c:v>14.013500000000001</c:v>
                </c:pt>
                <c:pt idx="380">
                  <c:v>13.0078</c:v>
                </c:pt>
                <c:pt idx="381">
                  <c:v>14.414</c:v>
                </c:pt>
                <c:pt idx="382">
                  <c:v>14.341100000000001</c:v>
                </c:pt>
                <c:pt idx="383">
                  <c:v>14.4635</c:v>
                </c:pt>
                <c:pt idx="384">
                  <c:v>14.822800000000001</c:v>
                </c:pt>
                <c:pt idx="385">
                  <c:v>15.4244</c:v>
                </c:pt>
                <c:pt idx="386">
                  <c:v>15.9077</c:v>
                </c:pt>
                <c:pt idx="387">
                  <c:v>15.899800000000001</c:v>
                </c:pt>
                <c:pt idx="388">
                  <c:v>14.903700000000001</c:v>
                </c:pt>
                <c:pt idx="389">
                  <c:v>15.4932</c:v>
                </c:pt>
                <c:pt idx="390">
                  <c:v>15.9459</c:v>
                </c:pt>
                <c:pt idx="391">
                  <c:v>16.260999999999999</c:v>
                </c:pt>
                <c:pt idx="392">
                  <c:v>16.655100000000001</c:v>
                </c:pt>
                <c:pt idx="393">
                  <c:v>16.323699999999999</c:v>
                </c:pt>
                <c:pt idx="394">
                  <c:v>16.370100000000001</c:v>
                </c:pt>
                <c:pt idx="395">
                  <c:v>16.485800000000001</c:v>
                </c:pt>
                <c:pt idx="396">
                  <c:v>17.0822</c:v>
                </c:pt>
                <c:pt idx="397">
                  <c:v>17.2712</c:v>
                </c:pt>
                <c:pt idx="398">
                  <c:v>17.892700000000001</c:v>
                </c:pt>
                <c:pt idx="399">
                  <c:v>17.5654</c:v>
                </c:pt>
                <c:pt idx="400">
                  <c:v>17.930099999999999</c:v>
                </c:pt>
                <c:pt idx="401">
                  <c:v>17.661100000000001</c:v>
                </c:pt>
                <c:pt idx="402">
                  <c:v>17.863</c:v>
                </c:pt>
                <c:pt idx="403">
                  <c:v>17.303899999999999</c:v>
                </c:pt>
                <c:pt idx="404">
                  <c:v>17.8187</c:v>
                </c:pt>
                <c:pt idx="405">
                  <c:v>17.5303</c:v>
                </c:pt>
                <c:pt idx="406">
                  <c:v>18.022099999999998</c:v>
                </c:pt>
                <c:pt idx="407">
                  <c:v>18.4467</c:v>
                </c:pt>
                <c:pt idx="408">
                  <c:v>17.675699999999999</c:v>
                </c:pt>
                <c:pt idx="409">
                  <c:v>18.437799999999999</c:v>
                </c:pt>
                <c:pt idx="410">
                  <c:v>18.5656</c:v>
                </c:pt>
                <c:pt idx="411">
                  <c:v>18.269500000000001</c:v>
                </c:pt>
                <c:pt idx="412">
                  <c:v>18.653700000000001</c:v>
                </c:pt>
                <c:pt idx="413">
                  <c:v>19.0092</c:v>
                </c:pt>
                <c:pt idx="414">
                  <c:v>18.220700000000001</c:v>
                </c:pt>
                <c:pt idx="415">
                  <c:v>18.9069</c:v>
                </c:pt>
                <c:pt idx="416">
                  <c:v>18.613499999999998</c:v>
                </c:pt>
                <c:pt idx="417">
                  <c:v>19.724900000000002</c:v>
                </c:pt>
                <c:pt idx="418">
                  <c:v>20.2088</c:v>
                </c:pt>
                <c:pt idx="419">
                  <c:v>20.124099999999999</c:v>
                </c:pt>
                <c:pt idx="420">
                  <c:v>20.1007</c:v>
                </c:pt>
                <c:pt idx="421">
                  <c:v>21.204000000000001</c:v>
                </c:pt>
                <c:pt idx="422">
                  <c:v>20.8352</c:v>
                </c:pt>
                <c:pt idx="423">
                  <c:v>21.973600000000001</c:v>
                </c:pt>
                <c:pt idx="424">
                  <c:v>22.2041</c:v>
                </c:pt>
                <c:pt idx="425">
                  <c:v>21.737500000000001</c:v>
                </c:pt>
                <c:pt idx="426">
                  <c:v>23.2058</c:v>
                </c:pt>
                <c:pt idx="427">
                  <c:v>21.753599999999999</c:v>
                </c:pt>
                <c:pt idx="428">
                  <c:v>21.1784</c:v>
                </c:pt>
                <c:pt idx="429">
                  <c:v>24.0305</c:v>
                </c:pt>
                <c:pt idx="430">
                  <c:v>24.0426</c:v>
                </c:pt>
                <c:pt idx="431">
                  <c:v>23.621200000000002</c:v>
                </c:pt>
                <c:pt idx="432">
                  <c:v>22.446100000000001</c:v>
                </c:pt>
                <c:pt idx="433">
                  <c:v>22.353400000000001</c:v>
                </c:pt>
                <c:pt idx="434">
                  <c:v>23.828600000000002</c:v>
                </c:pt>
                <c:pt idx="435">
                  <c:v>23.760899999999999</c:v>
                </c:pt>
                <c:pt idx="436">
                  <c:v>24.1252</c:v>
                </c:pt>
                <c:pt idx="437">
                  <c:v>24.146999999999998</c:v>
                </c:pt>
                <c:pt idx="438">
                  <c:v>24.3978</c:v>
                </c:pt>
                <c:pt idx="439">
                  <c:v>24.368099999999998</c:v>
                </c:pt>
                <c:pt idx="440">
                  <c:v>24.338000000000001</c:v>
                </c:pt>
                <c:pt idx="441">
                  <c:v>22.486999999999998</c:v>
                </c:pt>
                <c:pt idx="442">
                  <c:v>23.255500000000001</c:v>
                </c:pt>
                <c:pt idx="443">
                  <c:v>23.678799999999999</c:v>
                </c:pt>
                <c:pt idx="444">
                  <c:v>22.722799999999999</c:v>
                </c:pt>
                <c:pt idx="445">
                  <c:v>23.568100000000001</c:v>
                </c:pt>
                <c:pt idx="446">
                  <c:v>23.558900000000001</c:v>
                </c:pt>
                <c:pt idx="447">
                  <c:v>22.9206</c:v>
                </c:pt>
                <c:pt idx="448">
                  <c:v>23.1859</c:v>
                </c:pt>
                <c:pt idx="449">
                  <c:v>23.297499999999999</c:v>
                </c:pt>
                <c:pt idx="450">
                  <c:v>23.069700000000001</c:v>
                </c:pt>
                <c:pt idx="451">
                  <c:v>23.0823</c:v>
                </c:pt>
                <c:pt idx="452">
                  <c:v>23.527799999999999</c:v>
                </c:pt>
                <c:pt idx="453">
                  <c:v>23.437000000000001</c:v>
                </c:pt>
                <c:pt idx="454">
                  <c:v>24.095199999999998</c:v>
                </c:pt>
                <c:pt idx="455">
                  <c:v>24.332100000000001</c:v>
                </c:pt>
                <c:pt idx="456">
                  <c:v>24.461300000000001</c:v>
                </c:pt>
                <c:pt idx="457">
                  <c:v>23.508600000000001</c:v>
                </c:pt>
                <c:pt idx="458">
                  <c:v>22.8766</c:v>
                </c:pt>
                <c:pt idx="459">
                  <c:v>21.6203</c:v>
                </c:pt>
                <c:pt idx="460">
                  <c:v>22.087399999999999</c:v>
                </c:pt>
                <c:pt idx="461">
                  <c:v>22.194400000000002</c:v>
                </c:pt>
                <c:pt idx="462">
                  <c:v>21.599</c:v>
                </c:pt>
                <c:pt idx="463">
                  <c:v>22.252600000000001</c:v>
                </c:pt>
                <c:pt idx="464">
                  <c:v>22.348199999999999</c:v>
                </c:pt>
                <c:pt idx="465">
                  <c:v>20.483000000000001</c:v>
                </c:pt>
                <c:pt idx="466">
                  <c:v>20.848800000000001</c:v>
                </c:pt>
                <c:pt idx="467">
                  <c:v>18.935300000000002</c:v>
                </c:pt>
                <c:pt idx="468">
                  <c:v>20.121300000000002</c:v>
                </c:pt>
                <c:pt idx="469">
                  <c:v>20.7195</c:v>
                </c:pt>
                <c:pt idx="470">
                  <c:v>21.090900000000001</c:v>
                </c:pt>
                <c:pt idx="471">
                  <c:v>21.7774</c:v>
                </c:pt>
                <c:pt idx="472">
                  <c:v>20.344899999999999</c:v>
                </c:pt>
                <c:pt idx="473">
                  <c:v>21.747299999999999</c:v>
                </c:pt>
                <c:pt idx="474">
                  <c:v>22.425699999999999</c:v>
                </c:pt>
                <c:pt idx="475">
                  <c:v>22.02</c:v>
                </c:pt>
                <c:pt idx="476">
                  <c:v>22.398299999999999</c:v>
                </c:pt>
                <c:pt idx="477">
                  <c:v>21.7699</c:v>
                </c:pt>
                <c:pt idx="478">
                  <c:v>22.511099999999999</c:v>
                </c:pt>
                <c:pt idx="479">
                  <c:v>23.154699999999998</c:v>
                </c:pt>
                <c:pt idx="480">
                  <c:v>27.7273</c:v>
                </c:pt>
                <c:pt idx="481">
                  <c:v>25.395199999999999</c:v>
                </c:pt>
                <c:pt idx="482">
                  <c:v>22.217700000000001</c:v>
                </c:pt>
                <c:pt idx="483">
                  <c:v>29.350300000000001</c:v>
                </c:pt>
                <c:pt idx="484">
                  <c:v>30.679300000000001</c:v>
                </c:pt>
                <c:pt idx="485">
                  <c:v>31.243500000000001</c:v>
                </c:pt>
                <c:pt idx="486">
                  <c:v>33.293799999999997</c:v>
                </c:pt>
                <c:pt idx="487">
                  <c:v>35.626600000000003</c:v>
                </c:pt>
                <c:pt idx="488">
                  <c:v>34.228999999999999</c:v>
                </c:pt>
                <c:pt idx="489">
                  <c:v>33.281999999999996</c:v>
                </c:pt>
                <c:pt idx="490">
                  <c:v>36.861400000000003</c:v>
                </c:pt>
                <c:pt idx="491">
                  <c:v>38.229700000000001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B68-4567-94D2-D68EB52E0482}"/>
            </c:ext>
          </c:extLst>
        </c:ser>
        <c:ser>
          <c:idx val="5"/>
          <c:order val="1"/>
          <c:tx>
            <c:strRef>
              <c:f>DATA_SUMMARY!$F$10</c:f>
              <c:strCache>
                <c:ptCount val="1"/>
                <c:pt idx="0">
                  <c:v> MEDIAN 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dLbls>
            <c:dLbl>
              <c:idx val="241"/>
              <c:layout>
                <c:manualLayout>
                  <c:x val="-1.355421686746988E-2"/>
                  <c:y val="3.3388981636060099E-2"/>
                </c:manualLayout>
              </c:layout>
              <c:numFmt formatCode="00\x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100" b="1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A1C-426B-90E5-2A12C2C8D8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DATA_SUMMARY!$B$11:$B$502</c:f>
              <c:numCache>
                <c:formatCode>m/d/yyyy</c:formatCode>
                <c:ptCount val="492"/>
                <c:pt idx="0">
                  <c:v>29221</c:v>
                </c:pt>
                <c:pt idx="1">
                  <c:v>29252</c:v>
                </c:pt>
                <c:pt idx="2">
                  <c:v>29281</c:v>
                </c:pt>
                <c:pt idx="3">
                  <c:v>29312</c:v>
                </c:pt>
                <c:pt idx="4">
                  <c:v>29342</c:v>
                </c:pt>
                <c:pt idx="5">
                  <c:v>29373</c:v>
                </c:pt>
                <c:pt idx="6">
                  <c:v>29403</c:v>
                </c:pt>
                <c:pt idx="7">
                  <c:v>29434</c:v>
                </c:pt>
                <c:pt idx="8">
                  <c:v>29465</c:v>
                </c:pt>
                <c:pt idx="9">
                  <c:v>29495</c:v>
                </c:pt>
                <c:pt idx="10">
                  <c:v>29526</c:v>
                </c:pt>
                <c:pt idx="11">
                  <c:v>29556</c:v>
                </c:pt>
                <c:pt idx="12">
                  <c:v>29587</c:v>
                </c:pt>
                <c:pt idx="13">
                  <c:v>29618</c:v>
                </c:pt>
                <c:pt idx="14">
                  <c:v>29646</c:v>
                </c:pt>
                <c:pt idx="15">
                  <c:v>29677</c:v>
                </c:pt>
                <c:pt idx="16">
                  <c:v>29707</c:v>
                </c:pt>
                <c:pt idx="17">
                  <c:v>29738</c:v>
                </c:pt>
                <c:pt idx="18">
                  <c:v>29768</c:v>
                </c:pt>
                <c:pt idx="19">
                  <c:v>29799</c:v>
                </c:pt>
                <c:pt idx="20">
                  <c:v>29830</c:v>
                </c:pt>
                <c:pt idx="21">
                  <c:v>29860</c:v>
                </c:pt>
                <c:pt idx="22">
                  <c:v>29891</c:v>
                </c:pt>
                <c:pt idx="23">
                  <c:v>29921</c:v>
                </c:pt>
                <c:pt idx="24">
                  <c:v>29952</c:v>
                </c:pt>
                <c:pt idx="25">
                  <c:v>29983</c:v>
                </c:pt>
                <c:pt idx="26">
                  <c:v>30011</c:v>
                </c:pt>
                <c:pt idx="27">
                  <c:v>30042</c:v>
                </c:pt>
                <c:pt idx="28">
                  <c:v>30072</c:v>
                </c:pt>
                <c:pt idx="29">
                  <c:v>30103</c:v>
                </c:pt>
                <c:pt idx="30">
                  <c:v>30133</c:v>
                </c:pt>
                <c:pt idx="31">
                  <c:v>30164</c:v>
                </c:pt>
                <c:pt idx="32">
                  <c:v>30195</c:v>
                </c:pt>
                <c:pt idx="33">
                  <c:v>30225</c:v>
                </c:pt>
                <c:pt idx="34">
                  <c:v>30256</c:v>
                </c:pt>
                <c:pt idx="35">
                  <c:v>30286</c:v>
                </c:pt>
                <c:pt idx="36">
                  <c:v>30317</c:v>
                </c:pt>
                <c:pt idx="37">
                  <c:v>30348</c:v>
                </c:pt>
                <c:pt idx="38">
                  <c:v>30376</c:v>
                </c:pt>
                <c:pt idx="39">
                  <c:v>30407</c:v>
                </c:pt>
                <c:pt idx="40">
                  <c:v>30437</c:v>
                </c:pt>
                <c:pt idx="41">
                  <c:v>30468</c:v>
                </c:pt>
                <c:pt idx="42">
                  <c:v>30498</c:v>
                </c:pt>
                <c:pt idx="43">
                  <c:v>30529</c:v>
                </c:pt>
                <c:pt idx="44">
                  <c:v>30560</c:v>
                </c:pt>
                <c:pt idx="45">
                  <c:v>30590</c:v>
                </c:pt>
                <c:pt idx="46">
                  <c:v>30621</c:v>
                </c:pt>
                <c:pt idx="47">
                  <c:v>30651</c:v>
                </c:pt>
                <c:pt idx="48">
                  <c:v>30682</c:v>
                </c:pt>
                <c:pt idx="49">
                  <c:v>30713</c:v>
                </c:pt>
                <c:pt idx="50">
                  <c:v>30742</c:v>
                </c:pt>
                <c:pt idx="51">
                  <c:v>30773</c:v>
                </c:pt>
                <c:pt idx="52">
                  <c:v>30803</c:v>
                </c:pt>
                <c:pt idx="53">
                  <c:v>30834</c:v>
                </c:pt>
                <c:pt idx="54">
                  <c:v>30864</c:v>
                </c:pt>
                <c:pt idx="55">
                  <c:v>30895</c:v>
                </c:pt>
                <c:pt idx="56">
                  <c:v>30926</c:v>
                </c:pt>
                <c:pt idx="57">
                  <c:v>30956</c:v>
                </c:pt>
                <c:pt idx="58">
                  <c:v>30987</c:v>
                </c:pt>
                <c:pt idx="59">
                  <c:v>31017</c:v>
                </c:pt>
                <c:pt idx="60">
                  <c:v>31048</c:v>
                </c:pt>
                <c:pt idx="61">
                  <c:v>31079</c:v>
                </c:pt>
                <c:pt idx="62">
                  <c:v>31107</c:v>
                </c:pt>
                <c:pt idx="63">
                  <c:v>31138</c:v>
                </c:pt>
                <c:pt idx="64">
                  <c:v>31168</c:v>
                </c:pt>
                <c:pt idx="65">
                  <c:v>31199</c:v>
                </c:pt>
                <c:pt idx="66">
                  <c:v>31229</c:v>
                </c:pt>
                <c:pt idx="67">
                  <c:v>31260</c:v>
                </c:pt>
                <c:pt idx="68">
                  <c:v>31291</c:v>
                </c:pt>
                <c:pt idx="69">
                  <c:v>31321</c:v>
                </c:pt>
                <c:pt idx="70">
                  <c:v>31352</c:v>
                </c:pt>
                <c:pt idx="71">
                  <c:v>31382</c:v>
                </c:pt>
                <c:pt idx="72">
                  <c:v>31413</c:v>
                </c:pt>
                <c:pt idx="73">
                  <c:v>31444</c:v>
                </c:pt>
                <c:pt idx="74">
                  <c:v>31472</c:v>
                </c:pt>
                <c:pt idx="75">
                  <c:v>31503</c:v>
                </c:pt>
                <c:pt idx="76">
                  <c:v>31533</c:v>
                </c:pt>
                <c:pt idx="77">
                  <c:v>31564</c:v>
                </c:pt>
                <c:pt idx="78">
                  <c:v>31594</c:v>
                </c:pt>
                <c:pt idx="79">
                  <c:v>31625</c:v>
                </c:pt>
                <c:pt idx="80">
                  <c:v>31656</c:v>
                </c:pt>
                <c:pt idx="81">
                  <c:v>31686</c:v>
                </c:pt>
                <c:pt idx="82">
                  <c:v>31717</c:v>
                </c:pt>
                <c:pt idx="83">
                  <c:v>31747</c:v>
                </c:pt>
                <c:pt idx="84">
                  <c:v>31778</c:v>
                </c:pt>
                <c:pt idx="85">
                  <c:v>31809</c:v>
                </c:pt>
                <c:pt idx="86">
                  <c:v>31837</c:v>
                </c:pt>
                <c:pt idx="87">
                  <c:v>31868</c:v>
                </c:pt>
                <c:pt idx="88">
                  <c:v>31898</c:v>
                </c:pt>
                <c:pt idx="89">
                  <c:v>31929</c:v>
                </c:pt>
                <c:pt idx="90">
                  <c:v>31959</c:v>
                </c:pt>
                <c:pt idx="91">
                  <c:v>31990</c:v>
                </c:pt>
                <c:pt idx="92">
                  <c:v>32021</c:v>
                </c:pt>
                <c:pt idx="93">
                  <c:v>32051</c:v>
                </c:pt>
                <c:pt idx="94">
                  <c:v>32082</c:v>
                </c:pt>
                <c:pt idx="95">
                  <c:v>32112</c:v>
                </c:pt>
                <c:pt idx="96">
                  <c:v>32143</c:v>
                </c:pt>
                <c:pt idx="97">
                  <c:v>32174</c:v>
                </c:pt>
                <c:pt idx="98">
                  <c:v>32203</c:v>
                </c:pt>
                <c:pt idx="99">
                  <c:v>32234</c:v>
                </c:pt>
                <c:pt idx="100">
                  <c:v>32264</c:v>
                </c:pt>
                <c:pt idx="101">
                  <c:v>32295</c:v>
                </c:pt>
                <c:pt idx="102">
                  <c:v>32325</c:v>
                </c:pt>
                <c:pt idx="103">
                  <c:v>32356</c:v>
                </c:pt>
                <c:pt idx="104">
                  <c:v>32387</c:v>
                </c:pt>
                <c:pt idx="105">
                  <c:v>32417</c:v>
                </c:pt>
                <c:pt idx="106">
                  <c:v>32448</c:v>
                </c:pt>
                <c:pt idx="107">
                  <c:v>32478</c:v>
                </c:pt>
                <c:pt idx="108">
                  <c:v>32509</c:v>
                </c:pt>
                <c:pt idx="109">
                  <c:v>32540</c:v>
                </c:pt>
                <c:pt idx="110">
                  <c:v>32568</c:v>
                </c:pt>
                <c:pt idx="111">
                  <c:v>32599</c:v>
                </c:pt>
                <c:pt idx="112">
                  <c:v>32629</c:v>
                </c:pt>
                <c:pt idx="113">
                  <c:v>32660</c:v>
                </c:pt>
                <c:pt idx="114">
                  <c:v>32690</c:v>
                </c:pt>
                <c:pt idx="115">
                  <c:v>32721</c:v>
                </c:pt>
                <c:pt idx="116">
                  <c:v>32752</c:v>
                </c:pt>
                <c:pt idx="117">
                  <c:v>32782</c:v>
                </c:pt>
                <c:pt idx="118">
                  <c:v>32813</c:v>
                </c:pt>
                <c:pt idx="119">
                  <c:v>32843</c:v>
                </c:pt>
                <c:pt idx="120">
                  <c:v>32874</c:v>
                </c:pt>
                <c:pt idx="121">
                  <c:v>32905</c:v>
                </c:pt>
                <c:pt idx="122">
                  <c:v>32933</c:v>
                </c:pt>
                <c:pt idx="123">
                  <c:v>32964</c:v>
                </c:pt>
                <c:pt idx="124">
                  <c:v>32994</c:v>
                </c:pt>
                <c:pt idx="125">
                  <c:v>33025</c:v>
                </c:pt>
                <c:pt idx="126">
                  <c:v>33055</c:v>
                </c:pt>
                <c:pt idx="127">
                  <c:v>33086</c:v>
                </c:pt>
                <c:pt idx="128">
                  <c:v>33117</c:v>
                </c:pt>
                <c:pt idx="129">
                  <c:v>33147</c:v>
                </c:pt>
                <c:pt idx="130">
                  <c:v>33178</c:v>
                </c:pt>
                <c:pt idx="131">
                  <c:v>33208</c:v>
                </c:pt>
                <c:pt idx="132">
                  <c:v>33239</c:v>
                </c:pt>
                <c:pt idx="133">
                  <c:v>33270</c:v>
                </c:pt>
                <c:pt idx="134">
                  <c:v>33298</c:v>
                </c:pt>
                <c:pt idx="135">
                  <c:v>33329</c:v>
                </c:pt>
                <c:pt idx="136">
                  <c:v>33359</c:v>
                </c:pt>
                <c:pt idx="137">
                  <c:v>33390</c:v>
                </c:pt>
                <c:pt idx="138">
                  <c:v>33420</c:v>
                </c:pt>
                <c:pt idx="139">
                  <c:v>33451</c:v>
                </c:pt>
                <c:pt idx="140">
                  <c:v>33482</c:v>
                </c:pt>
                <c:pt idx="141">
                  <c:v>33512</c:v>
                </c:pt>
                <c:pt idx="142">
                  <c:v>33543</c:v>
                </c:pt>
                <c:pt idx="143">
                  <c:v>33573</c:v>
                </c:pt>
                <c:pt idx="144">
                  <c:v>33604</c:v>
                </c:pt>
                <c:pt idx="145">
                  <c:v>33635</c:v>
                </c:pt>
                <c:pt idx="146">
                  <c:v>33664</c:v>
                </c:pt>
                <c:pt idx="147">
                  <c:v>33695</c:v>
                </c:pt>
                <c:pt idx="148">
                  <c:v>33725</c:v>
                </c:pt>
                <c:pt idx="149">
                  <c:v>33756</c:v>
                </c:pt>
                <c:pt idx="150">
                  <c:v>33786</c:v>
                </c:pt>
                <c:pt idx="151">
                  <c:v>33817</c:v>
                </c:pt>
                <c:pt idx="152">
                  <c:v>33848</c:v>
                </c:pt>
                <c:pt idx="153">
                  <c:v>33878</c:v>
                </c:pt>
                <c:pt idx="154">
                  <c:v>33909</c:v>
                </c:pt>
                <c:pt idx="155">
                  <c:v>33939</c:v>
                </c:pt>
                <c:pt idx="156">
                  <c:v>33970</c:v>
                </c:pt>
                <c:pt idx="157">
                  <c:v>34001</c:v>
                </c:pt>
                <c:pt idx="158">
                  <c:v>34029</c:v>
                </c:pt>
                <c:pt idx="159">
                  <c:v>34060</c:v>
                </c:pt>
                <c:pt idx="160">
                  <c:v>34090</c:v>
                </c:pt>
                <c:pt idx="161">
                  <c:v>34121</c:v>
                </c:pt>
                <c:pt idx="162">
                  <c:v>34151</c:v>
                </c:pt>
                <c:pt idx="163">
                  <c:v>34182</c:v>
                </c:pt>
                <c:pt idx="164">
                  <c:v>34213</c:v>
                </c:pt>
                <c:pt idx="165">
                  <c:v>34243</c:v>
                </c:pt>
                <c:pt idx="166">
                  <c:v>34274</c:v>
                </c:pt>
                <c:pt idx="167">
                  <c:v>34304</c:v>
                </c:pt>
                <c:pt idx="168">
                  <c:v>34335</c:v>
                </c:pt>
                <c:pt idx="169">
                  <c:v>34366</c:v>
                </c:pt>
                <c:pt idx="170">
                  <c:v>34394</c:v>
                </c:pt>
                <c:pt idx="171">
                  <c:v>34425</c:v>
                </c:pt>
                <c:pt idx="172">
                  <c:v>34455</c:v>
                </c:pt>
                <c:pt idx="173">
                  <c:v>34486</c:v>
                </c:pt>
                <c:pt idx="174">
                  <c:v>34516</c:v>
                </c:pt>
                <c:pt idx="175">
                  <c:v>34547</c:v>
                </c:pt>
                <c:pt idx="176">
                  <c:v>34578</c:v>
                </c:pt>
                <c:pt idx="177">
                  <c:v>34608</c:v>
                </c:pt>
                <c:pt idx="178">
                  <c:v>34639</c:v>
                </c:pt>
                <c:pt idx="179">
                  <c:v>34669</c:v>
                </c:pt>
                <c:pt idx="180">
                  <c:v>34700</c:v>
                </c:pt>
                <c:pt idx="181">
                  <c:v>34731</c:v>
                </c:pt>
                <c:pt idx="182">
                  <c:v>34759</c:v>
                </c:pt>
                <c:pt idx="183">
                  <c:v>34790</c:v>
                </c:pt>
                <c:pt idx="184">
                  <c:v>34820</c:v>
                </c:pt>
                <c:pt idx="185">
                  <c:v>34851</c:v>
                </c:pt>
                <c:pt idx="186">
                  <c:v>34881</c:v>
                </c:pt>
                <c:pt idx="187">
                  <c:v>34912</c:v>
                </c:pt>
                <c:pt idx="188">
                  <c:v>34943</c:v>
                </c:pt>
                <c:pt idx="189">
                  <c:v>34973</c:v>
                </c:pt>
                <c:pt idx="190">
                  <c:v>35004</c:v>
                </c:pt>
                <c:pt idx="191">
                  <c:v>35034</c:v>
                </c:pt>
                <c:pt idx="192">
                  <c:v>35065</c:v>
                </c:pt>
                <c:pt idx="193">
                  <c:v>35096</c:v>
                </c:pt>
                <c:pt idx="194">
                  <c:v>35125</c:v>
                </c:pt>
                <c:pt idx="195">
                  <c:v>35156</c:v>
                </c:pt>
                <c:pt idx="196">
                  <c:v>35186</c:v>
                </c:pt>
                <c:pt idx="197">
                  <c:v>35217</c:v>
                </c:pt>
                <c:pt idx="198">
                  <c:v>35247</c:v>
                </c:pt>
                <c:pt idx="199">
                  <c:v>35278</c:v>
                </c:pt>
                <c:pt idx="200">
                  <c:v>35309</c:v>
                </c:pt>
                <c:pt idx="201">
                  <c:v>35339</c:v>
                </c:pt>
                <c:pt idx="202">
                  <c:v>35370</c:v>
                </c:pt>
                <c:pt idx="203">
                  <c:v>35400</c:v>
                </c:pt>
                <c:pt idx="204">
                  <c:v>35431</c:v>
                </c:pt>
                <c:pt idx="205">
                  <c:v>35462</c:v>
                </c:pt>
                <c:pt idx="206">
                  <c:v>35490</c:v>
                </c:pt>
                <c:pt idx="207">
                  <c:v>35521</c:v>
                </c:pt>
                <c:pt idx="208">
                  <c:v>35551</c:v>
                </c:pt>
                <c:pt idx="209">
                  <c:v>35582</c:v>
                </c:pt>
                <c:pt idx="210">
                  <c:v>35612</c:v>
                </c:pt>
                <c:pt idx="211">
                  <c:v>35643</c:v>
                </c:pt>
                <c:pt idx="212">
                  <c:v>35674</c:v>
                </c:pt>
                <c:pt idx="213">
                  <c:v>35704</c:v>
                </c:pt>
                <c:pt idx="214">
                  <c:v>35735</c:v>
                </c:pt>
                <c:pt idx="215">
                  <c:v>35765</c:v>
                </c:pt>
                <c:pt idx="216">
                  <c:v>35796</c:v>
                </c:pt>
                <c:pt idx="217">
                  <c:v>35827</c:v>
                </c:pt>
                <c:pt idx="218">
                  <c:v>35855</c:v>
                </c:pt>
                <c:pt idx="219">
                  <c:v>35886</c:v>
                </c:pt>
                <c:pt idx="220">
                  <c:v>35916</c:v>
                </c:pt>
                <c:pt idx="221">
                  <c:v>35947</c:v>
                </c:pt>
                <c:pt idx="222">
                  <c:v>35977</c:v>
                </c:pt>
                <c:pt idx="223">
                  <c:v>36008</c:v>
                </c:pt>
                <c:pt idx="224">
                  <c:v>36039</c:v>
                </c:pt>
                <c:pt idx="225">
                  <c:v>36069</c:v>
                </c:pt>
                <c:pt idx="226">
                  <c:v>36100</c:v>
                </c:pt>
                <c:pt idx="227">
                  <c:v>36130</c:v>
                </c:pt>
                <c:pt idx="228">
                  <c:v>36161</c:v>
                </c:pt>
                <c:pt idx="229">
                  <c:v>36192</c:v>
                </c:pt>
                <c:pt idx="230">
                  <c:v>36220</c:v>
                </c:pt>
                <c:pt idx="231">
                  <c:v>36251</c:v>
                </c:pt>
                <c:pt idx="232">
                  <c:v>36281</c:v>
                </c:pt>
                <c:pt idx="233">
                  <c:v>36312</c:v>
                </c:pt>
                <c:pt idx="234">
                  <c:v>36342</c:v>
                </c:pt>
                <c:pt idx="235">
                  <c:v>36373</c:v>
                </c:pt>
                <c:pt idx="236">
                  <c:v>36404</c:v>
                </c:pt>
                <c:pt idx="237">
                  <c:v>36434</c:v>
                </c:pt>
                <c:pt idx="238">
                  <c:v>36465</c:v>
                </c:pt>
                <c:pt idx="239">
                  <c:v>36495</c:v>
                </c:pt>
                <c:pt idx="240">
                  <c:v>36526</c:v>
                </c:pt>
                <c:pt idx="241">
                  <c:v>36557</c:v>
                </c:pt>
                <c:pt idx="242">
                  <c:v>36586</c:v>
                </c:pt>
                <c:pt idx="243">
                  <c:v>36617</c:v>
                </c:pt>
                <c:pt idx="244">
                  <c:v>36647</c:v>
                </c:pt>
                <c:pt idx="245">
                  <c:v>36678</c:v>
                </c:pt>
                <c:pt idx="246">
                  <c:v>36708</c:v>
                </c:pt>
                <c:pt idx="247">
                  <c:v>36739</c:v>
                </c:pt>
                <c:pt idx="248">
                  <c:v>36770</c:v>
                </c:pt>
                <c:pt idx="249">
                  <c:v>36800</c:v>
                </c:pt>
                <c:pt idx="250">
                  <c:v>36831</c:v>
                </c:pt>
                <c:pt idx="251">
                  <c:v>36861</c:v>
                </c:pt>
                <c:pt idx="252">
                  <c:v>36892</c:v>
                </c:pt>
                <c:pt idx="253">
                  <c:v>36923</c:v>
                </c:pt>
                <c:pt idx="254">
                  <c:v>36951</c:v>
                </c:pt>
                <c:pt idx="255">
                  <c:v>36982</c:v>
                </c:pt>
                <c:pt idx="256">
                  <c:v>37012</c:v>
                </c:pt>
                <c:pt idx="257">
                  <c:v>37043</c:v>
                </c:pt>
                <c:pt idx="258">
                  <c:v>37073</c:v>
                </c:pt>
                <c:pt idx="259">
                  <c:v>37104</c:v>
                </c:pt>
                <c:pt idx="260">
                  <c:v>37135</c:v>
                </c:pt>
                <c:pt idx="261">
                  <c:v>37165</c:v>
                </c:pt>
                <c:pt idx="262">
                  <c:v>37196</c:v>
                </c:pt>
                <c:pt idx="263">
                  <c:v>37226</c:v>
                </c:pt>
                <c:pt idx="264">
                  <c:v>37257</c:v>
                </c:pt>
                <c:pt idx="265">
                  <c:v>37288</c:v>
                </c:pt>
                <c:pt idx="266">
                  <c:v>37316</c:v>
                </c:pt>
                <c:pt idx="267">
                  <c:v>37347</c:v>
                </c:pt>
                <c:pt idx="268">
                  <c:v>37377</c:v>
                </c:pt>
                <c:pt idx="269">
                  <c:v>37408</c:v>
                </c:pt>
                <c:pt idx="270">
                  <c:v>37438</c:v>
                </c:pt>
                <c:pt idx="271">
                  <c:v>37469</c:v>
                </c:pt>
                <c:pt idx="272">
                  <c:v>37500</c:v>
                </c:pt>
                <c:pt idx="273">
                  <c:v>37530</c:v>
                </c:pt>
                <c:pt idx="274">
                  <c:v>37561</c:v>
                </c:pt>
                <c:pt idx="275">
                  <c:v>37591</c:v>
                </c:pt>
                <c:pt idx="276">
                  <c:v>37622</c:v>
                </c:pt>
                <c:pt idx="277">
                  <c:v>37653</c:v>
                </c:pt>
                <c:pt idx="278">
                  <c:v>37681</c:v>
                </c:pt>
                <c:pt idx="279">
                  <c:v>37712</c:v>
                </c:pt>
                <c:pt idx="280">
                  <c:v>37742</c:v>
                </c:pt>
                <c:pt idx="281">
                  <c:v>37773</c:v>
                </c:pt>
                <c:pt idx="282">
                  <c:v>37803</c:v>
                </c:pt>
                <c:pt idx="283">
                  <c:v>37834</c:v>
                </c:pt>
                <c:pt idx="284">
                  <c:v>37865</c:v>
                </c:pt>
                <c:pt idx="285">
                  <c:v>37895</c:v>
                </c:pt>
                <c:pt idx="286">
                  <c:v>37926</c:v>
                </c:pt>
                <c:pt idx="287">
                  <c:v>37956</c:v>
                </c:pt>
                <c:pt idx="288">
                  <c:v>37987</c:v>
                </c:pt>
                <c:pt idx="289">
                  <c:v>38018</c:v>
                </c:pt>
                <c:pt idx="290">
                  <c:v>38047</c:v>
                </c:pt>
                <c:pt idx="291">
                  <c:v>38078</c:v>
                </c:pt>
                <c:pt idx="292">
                  <c:v>38108</c:v>
                </c:pt>
                <c:pt idx="293">
                  <c:v>38139</c:v>
                </c:pt>
                <c:pt idx="294">
                  <c:v>38169</c:v>
                </c:pt>
                <c:pt idx="295">
                  <c:v>38200</c:v>
                </c:pt>
                <c:pt idx="296">
                  <c:v>38231</c:v>
                </c:pt>
                <c:pt idx="297">
                  <c:v>38261</c:v>
                </c:pt>
                <c:pt idx="298">
                  <c:v>38292</c:v>
                </c:pt>
                <c:pt idx="299">
                  <c:v>38322</c:v>
                </c:pt>
                <c:pt idx="300">
                  <c:v>38353</c:v>
                </c:pt>
                <c:pt idx="301">
                  <c:v>38384</c:v>
                </c:pt>
                <c:pt idx="302">
                  <c:v>38412</c:v>
                </c:pt>
                <c:pt idx="303">
                  <c:v>38443</c:v>
                </c:pt>
                <c:pt idx="304">
                  <c:v>38473</c:v>
                </c:pt>
                <c:pt idx="305">
                  <c:v>38504</c:v>
                </c:pt>
                <c:pt idx="306">
                  <c:v>38534</c:v>
                </c:pt>
                <c:pt idx="307">
                  <c:v>38565</c:v>
                </c:pt>
                <c:pt idx="308">
                  <c:v>38596</c:v>
                </c:pt>
                <c:pt idx="309">
                  <c:v>38626</c:v>
                </c:pt>
                <c:pt idx="310">
                  <c:v>38657</c:v>
                </c:pt>
                <c:pt idx="311">
                  <c:v>38687</c:v>
                </c:pt>
                <c:pt idx="312">
                  <c:v>38718</c:v>
                </c:pt>
                <c:pt idx="313">
                  <c:v>38749</c:v>
                </c:pt>
                <c:pt idx="314">
                  <c:v>38777</c:v>
                </c:pt>
                <c:pt idx="315">
                  <c:v>38808</c:v>
                </c:pt>
                <c:pt idx="316">
                  <c:v>38838</c:v>
                </c:pt>
                <c:pt idx="317">
                  <c:v>38869</c:v>
                </c:pt>
                <c:pt idx="318">
                  <c:v>38899</c:v>
                </c:pt>
                <c:pt idx="319">
                  <c:v>38930</c:v>
                </c:pt>
                <c:pt idx="320">
                  <c:v>38961</c:v>
                </c:pt>
                <c:pt idx="321">
                  <c:v>38991</c:v>
                </c:pt>
                <c:pt idx="322">
                  <c:v>39022</c:v>
                </c:pt>
                <c:pt idx="323">
                  <c:v>39052</c:v>
                </c:pt>
                <c:pt idx="324">
                  <c:v>39083</c:v>
                </c:pt>
                <c:pt idx="325">
                  <c:v>39114</c:v>
                </c:pt>
                <c:pt idx="326">
                  <c:v>39142</c:v>
                </c:pt>
                <c:pt idx="327">
                  <c:v>39173</c:v>
                </c:pt>
                <c:pt idx="328">
                  <c:v>39203</c:v>
                </c:pt>
                <c:pt idx="329">
                  <c:v>39234</c:v>
                </c:pt>
                <c:pt idx="330">
                  <c:v>39264</c:v>
                </c:pt>
                <c:pt idx="331">
                  <c:v>39295</c:v>
                </c:pt>
                <c:pt idx="332">
                  <c:v>39326</c:v>
                </c:pt>
                <c:pt idx="333">
                  <c:v>39356</c:v>
                </c:pt>
                <c:pt idx="334">
                  <c:v>39387</c:v>
                </c:pt>
                <c:pt idx="335">
                  <c:v>39417</c:v>
                </c:pt>
                <c:pt idx="336">
                  <c:v>39448</c:v>
                </c:pt>
                <c:pt idx="337">
                  <c:v>39479</c:v>
                </c:pt>
                <c:pt idx="338">
                  <c:v>39508</c:v>
                </c:pt>
                <c:pt idx="339">
                  <c:v>39539</c:v>
                </c:pt>
                <c:pt idx="340">
                  <c:v>39569</c:v>
                </c:pt>
                <c:pt idx="341">
                  <c:v>39600</c:v>
                </c:pt>
                <c:pt idx="342">
                  <c:v>39630</c:v>
                </c:pt>
                <c:pt idx="343">
                  <c:v>39661</c:v>
                </c:pt>
                <c:pt idx="344">
                  <c:v>39692</c:v>
                </c:pt>
                <c:pt idx="345">
                  <c:v>39722</c:v>
                </c:pt>
                <c:pt idx="346">
                  <c:v>39753</c:v>
                </c:pt>
                <c:pt idx="347">
                  <c:v>39783</c:v>
                </c:pt>
                <c:pt idx="348">
                  <c:v>39814</c:v>
                </c:pt>
                <c:pt idx="349">
                  <c:v>39845</c:v>
                </c:pt>
                <c:pt idx="350">
                  <c:v>39873</c:v>
                </c:pt>
                <c:pt idx="351">
                  <c:v>39904</c:v>
                </c:pt>
                <c:pt idx="352">
                  <c:v>39934</c:v>
                </c:pt>
                <c:pt idx="353">
                  <c:v>39965</c:v>
                </c:pt>
                <c:pt idx="354">
                  <c:v>39995</c:v>
                </c:pt>
                <c:pt idx="355">
                  <c:v>40026</c:v>
                </c:pt>
                <c:pt idx="356">
                  <c:v>40057</c:v>
                </c:pt>
                <c:pt idx="357">
                  <c:v>40087</c:v>
                </c:pt>
                <c:pt idx="358">
                  <c:v>40118</c:v>
                </c:pt>
                <c:pt idx="359">
                  <c:v>40148</c:v>
                </c:pt>
                <c:pt idx="360">
                  <c:v>40179</c:v>
                </c:pt>
                <c:pt idx="361">
                  <c:v>40210</c:v>
                </c:pt>
                <c:pt idx="362">
                  <c:v>40238</c:v>
                </c:pt>
                <c:pt idx="363">
                  <c:v>40269</c:v>
                </c:pt>
                <c:pt idx="364">
                  <c:v>40299</c:v>
                </c:pt>
                <c:pt idx="365">
                  <c:v>40330</c:v>
                </c:pt>
                <c:pt idx="366">
                  <c:v>40360</c:v>
                </c:pt>
                <c:pt idx="367">
                  <c:v>40391</c:v>
                </c:pt>
                <c:pt idx="368">
                  <c:v>40422</c:v>
                </c:pt>
                <c:pt idx="369">
                  <c:v>40452</c:v>
                </c:pt>
                <c:pt idx="370">
                  <c:v>40483</c:v>
                </c:pt>
                <c:pt idx="371">
                  <c:v>40513</c:v>
                </c:pt>
                <c:pt idx="372">
                  <c:v>40544</c:v>
                </c:pt>
                <c:pt idx="373">
                  <c:v>40575</c:v>
                </c:pt>
                <c:pt idx="374">
                  <c:v>40603</c:v>
                </c:pt>
                <c:pt idx="375">
                  <c:v>40634</c:v>
                </c:pt>
                <c:pt idx="376">
                  <c:v>40664</c:v>
                </c:pt>
                <c:pt idx="377">
                  <c:v>40695</c:v>
                </c:pt>
                <c:pt idx="378">
                  <c:v>40725</c:v>
                </c:pt>
                <c:pt idx="379">
                  <c:v>40756</c:v>
                </c:pt>
                <c:pt idx="380">
                  <c:v>40787</c:v>
                </c:pt>
                <c:pt idx="381">
                  <c:v>40817</c:v>
                </c:pt>
                <c:pt idx="382">
                  <c:v>40848</c:v>
                </c:pt>
                <c:pt idx="383">
                  <c:v>40878</c:v>
                </c:pt>
                <c:pt idx="384">
                  <c:v>40909</c:v>
                </c:pt>
                <c:pt idx="385">
                  <c:v>40940</c:v>
                </c:pt>
                <c:pt idx="386">
                  <c:v>40969</c:v>
                </c:pt>
                <c:pt idx="387">
                  <c:v>41000</c:v>
                </c:pt>
                <c:pt idx="388">
                  <c:v>41030</c:v>
                </c:pt>
                <c:pt idx="389">
                  <c:v>41061</c:v>
                </c:pt>
                <c:pt idx="390">
                  <c:v>41091</c:v>
                </c:pt>
                <c:pt idx="391">
                  <c:v>41122</c:v>
                </c:pt>
                <c:pt idx="392">
                  <c:v>41153</c:v>
                </c:pt>
                <c:pt idx="393">
                  <c:v>41183</c:v>
                </c:pt>
                <c:pt idx="394">
                  <c:v>41214</c:v>
                </c:pt>
                <c:pt idx="395">
                  <c:v>41244</c:v>
                </c:pt>
                <c:pt idx="396">
                  <c:v>41275</c:v>
                </c:pt>
                <c:pt idx="397">
                  <c:v>41306</c:v>
                </c:pt>
                <c:pt idx="398">
                  <c:v>41334</c:v>
                </c:pt>
                <c:pt idx="399">
                  <c:v>41365</c:v>
                </c:pt>
                <c:pt idx="400">
                  <c:v>41395</c:v>
                </c:pt>
                <c:pt idx="401">
                  <c:v>41426</c:v>
                </c:pt>
                <c:pt idx="402">
                  <c:v>41456</c:v>
                </c:pt>
                <c:pt idx="403">
                  <c:v>41487</c:v>
                </c:pt>
                <c:pt idx="404">
                  <c:v>41518</c:v>
                </c:pt>
                <c:pt idx="405">
                  <c:v>41548</c:v>
                </c:pt>
                <c:pt idx="406">
                  <c:v>41579</c:v>
                </c:pt>
                <c:pt idx="407">
                  <c:v>41609</c:v>
                </c:pt>
                <c:pt idx="408">
                  <c:v>41640</c:v>
                </c:pt>
                <c:pt idx="409">
                  <c:v>41671</c:v>
                </c:pt>
                <c:pt idx="410">
                  <c:v>41699</c:v>
                </c:pt>
                <c:pt idx="411">
                  <c:v>41730</c:v>
                </c:pt>
                <c:pt idx="412">
                  <c:v>41760</c:v>
                </c:pt>
                <c:pt idx="413">
                  <c:v>41791</c:v>
                </c:pt>
                <c:pt idx="414">
                  <c:v>41821</c:v>
                </c:pt>
                <c:pt idx="415">
                  <c:v>41852</c:v>
                </c:pt>
                <c:pt idx="416">
                  <c:v>41883</c:v>
                </c:pt>
                <c:pt idx="417">
                  <c:v>41913</c:v>
                </c:pt>
                <c:pt idx="418">
                  <c:v>41944</c:v>
                </c:pt>
                <c:pt idx="419">
                  <c:v>41974</c:v>
                </c:pt>
                <c:pt idx="420">
                  <c:v>42005</c:v>
                </c:pt>
                <c:pt idx="421">
                  <c:v>42036</c:v>
                </c:pt>
                <c:pt idx="422">
                  <c:v>42064</c:v>
                </c:pt>
                <c:pt idx="423">
                  <c:v>42095</c:v>
                </c:pt>
                <c:pt idx="424">
                  <c:v>42125</c:v>
                </c:pt>
                <c:pt idx="425">
                  <c:v>42156</c:v>
                </c:pt>
                <c:pt idx="426">
                  <c:v>42186</c:v>
                </c:pt>
                <c:pt idx="427">
                  <c:v>42217</c:v>
                </c:pt>
                <c:pt idx="428">
                  <c:v>42248</c:v>
                </c:pt>
                <c:pt idx="429">
                  <c:v>42278</c:v>
                </c:pt>
                <c:pt idx="430">
                  <c:v>42309</c:v>
                </c:pt>
                <c:pt idx="431">
                  <c:v>42339</c:v>
                </c:pt>
                <c:pt idx="432">
                  <c:v>42370</c:v>
                </c:pt>
                <c:pt idx="433">
                  <c:v>42401</c:v>
                </c:pt>
                <c:pt idx="434">
                  <c:v>42430</c:v>
                </c:pt>
                <c:pt idx="435">
                  <c:v>42461</c:v>
                </c:pt>
                <c:pt idx="436">
                  <c:v>42491</c:v>
                </c:pt>
                <c:pt idx="437">
                  <c:v>42522</c:v>
                </c:pt>
                <c:pt idx="438">
                  <c:v>42552</c:v>
                </c:pt>
                <c:pt idx="439">
                  <c:v>42583</c:v>
                </c:pt>
                <c:pt idx="440">
                  <c:v>42614</c:v>
                </c:pt>
                <c:pt idx="441">
                  <c:v>42644</c:v>
                </c:pt>
                <c:pt idx="442">
                  <c:v>42675</c:v>
                </c:pt>
                <c:pt idx="443">
                  <c:v>42705</c:v>
                </c:pt>
                <c:pt idx="444">
                  <c:v>42736</c:v>
                </c:pt>
                <c:pt idx="445">
                  <c:v>42767</c:v>
                </c:pt>
                <c:pt idx="446">
                  <c:v>42795</c:v>
                </c:pt>
                <c:pt idx="447">
                  <c:v>42826</c:v>
                </c:pt>
                <c:pt idx="448">
                  <c:v>42856</c:v>
                </c:pt>
                <c:pt idx="449">
                  <c:v>42887</c:v>
                </c:pt>
                <c:pt idx="450">
                  <c:v>42917</c:v>
                </c:pt>
                <c:pt idx="451">
                  <c:v>42948</c:v>
                </c:pt>
                <c:pt idx="452">
                  <c:v>42979</c:v>
                </c:pt>
                <c:pt idx="453">
                  <c:v>43009</c:v>
                </c:pt>
                <c:pt idx="454">
                  <c:v>43040</c:v>
                </c:pt>
                <c:pt idx="455">
                  <c:v>43070</c:v>
                </c:pt>
                <c:pt idx="456">
                  <c:v>43101</c:v>
                </c:pt>
                <c:pt idx="457">
                  <c:v>43132</c:v>
                </c:pt>
                <c:pt idx="458">
                  <c:v>43160</c:v>
                </c:pt>
                <c:pt idx="459">
                  <c:v>43191</c:v>
                </c:pt>
                <c:pt idx="460">
                  <c:v>43221</c:v>
                </c:pt>
                <c:pt idx="461">
                  <c:v>43252</c:v>
                </c:pt>
                <c:pt idx="462">
                  <c:v>43282</c:v>
                </c:pt>
                <c:pt idx="463">
                  <c:v>43313</c:v>
                </c:pt>
                <c:pt idx="464">
                  <c:v>43344</c:v>
                </c:pt>
                <c:pt idx="465">
                  <c:v>43374</c:v>
                </c:pt>
                <c:pt idx="466">
                  <c:v>43405</c:v>
                </c:pt>
                <c:pt idx="467">
                  <c:v>43435</c:v>
                </c:pt>
                <c:pt idx="468">
                  <c:v>43466</c:v>
                </c:pt>
                <c:pt idx="469">
                  <c:v>43497</c:v>
                </c:pt>
                <c:pt idx="470">
                  <c:v>43525</c:v>
                </c:pt>
                <c:pt idx="471">
                  <c:v>43556</c:v>
                </c:pt>
                <c:pt idx="472">
                  <c:v>43586</c:v>
                </c:pt>
                <c:pt idx="473">
                  <c:v>43617</c:v>
                </c:pt>
                <c:pt idx="474">
                  <c:v>43647</c:v>
                </c:pt>
                <c:pt idx="475">
                  <c:v>43678</c:v>
                </c:pt>
                <c:pt idx="476">
                  <c:v>43709</c:v>
                </c:pt>
                <c:pt idx="477">
                  <c:v>43739</c:v>
                </c:pt>
                <c:pt idx="478">
                  <c:v>43770</c:v>
                </c:pt>
                <c:pt idx="479">
                  <c:v>43800</c:v>
                </c:pt>
                <c:pt idx="480">
                  <c:v>43831</c:v>
                </c:pt>
                <c:pt idx="481">
                  <c:v>43862</c:v>
                </c:pt>
                <c:pt idx="482">
                  <c:v>43891</c:v>
                </c:pt>
                <c:pt idx="483">
                  <c:v>43922</c:v>
                </c:pt>
                <c:pt idx="484">
                  <c:v>43952</c:v>
                </c:pt>
                <c:pt idx="485">
                  <c:v>43983</c:v>
                </c:pt>
                <c:pt idx="486">
                  <c:v>44013</c:v>
                </c:pt>
                <c:pt idx="487">
                  <c:v>44044</c:v>
                </c:pt>
                <c:pt idx="488">
                  <c:v>44075</c:v>
                </c:pt>
                <c:pt idx="489">
                  <c:v>44105</c:v>
                </c:pt>
                <c:pt idx="490">
                  <c:v>44136</c:v>
                </c:pt>
                <c:pt idx="491">
                  <c:v>44166</c:v>
                </c:pt>
              </c:numCache>
            </c:numRef>
          </c:cat>
          <c:val>
            <c:numRef>
              <c:f>DATA_SUMMARY!$F$11:$F$502</c:f>
              <c:numCache>
                <c:formatCode>_(* #,##0.00_);_(* \(#,##0.00\);_(* "-"??_);_(@_)</c:formatCode>
                <c:ptCount val="492"/>
                <c:pt idx="0">
                  <c:v>19.11825</c:v>
                </c:pt>
                <c:pt idx="1">
                  <c:v>19.11825</c:v>
                </c:pt>
                <c:pt idx="2">
                  <c:v>19.11825</c:v>
                </c:pt>
                <c:pt idx="3">
                  <c:v>19.11825</c:v>
                </c:pt>
                <c:pt idx="4">
                  <c:v>19.11825</c:v>
                </c:pt>
                <c:pt idx="5">
                  <c:v>19.11825</c:v>
                </c:pt>
                <c:pt idx="6">
                  <c:v>19.11825</c:v>
                </c:pt>
                <c:pt idx="7">
                  <c:v>19.11825</c:v>
                </c:pt>
                <c:pt idx="8">
                  <c:v>19.11825</c:v>
                </c:pt>
                <c:pt idx="9">
                  <c:v>19.11825</c:v>
                </c:pt>
                <c:pt idx="10">
                  <c:v>19.11825</c:v>
                </c:pt>
                <c:pt idx="11">
                  <c:v>19.11825</c:v>
                </c:pt>
                <c:pt idx="12">
                  <c:v>19.11825</c:v>
                </c:pt>
                <c:pt idx="13">
                  <c:v>19.11825</c:v>
                </c:pt>
                <c:pt idx="14">
                  <c:v>19.11825</c:v>
                </c:pt>
                <c:pt idx="15">
                  <c:v>19.11825</c:v>
                </c:pt>
                <c:pt idx="16">
                  <c:v>19.11825</c:v>
                </c:pt>
                <c:pt idx="17">
                  <c:v>19.11825</c:v>
                </c:pt>
                <c:pt idx="18">
                  <c:v>19.11825</c:v>
                </c:pt>
                <c:pt idx="19">
                  <c:v>19.11825</c:v>
                </c:pt>
                <c:pt idx="20">
                  <c:v>19.11825</c:v>
                </c:pt>
                <c:pt idx="21">
                  <c:v>19.11825</c:v>
                </c:pt>
                <c:pt idx="22">
                  <c:v>19.11825</c:v>
                </c:pt>
                <c:pt idx="23">
                  <c:v>19.11825</c:v>
                </c:pt>
                <c:pt idx="24">
                  <c:v>19.11825</c:v>
                </c:pt>
                <c:pt idx="25">
                  <c:v>19.11825</c:v>
                </c:pt>
                <c:pt idx="26">
                  <c:v>19.11825</c:v>
                </c:pt>
                <c:pt idx="27">
                  <c:v>19.11825</c:v>
                </c:pt>
                <c:pt idx="28">
                  <c:v>19.11825</c:v>
                </c:pt>
                <c:pt idx="29">
                  <c:v>19.11825</c:v>
                </c:pt>
                <c:pt idx="30">
                  <c:v>19.11825</c:v>
                </c:pt>
                <c:pt idx="31">
                  <c:v>19.11825</c:v>
                </c:pt>
                <c:pt idx="32">
                  <c:v>19.11825</c:v>
                </c:pt>
                <c:pt idx="33">
                  <c:v>19.11825</c:v>
                </c:pt>
                <c:pt idx="34">
                  <c:v>19.11825</c:v>
                </c:pt>
                <c:pt idx="35">
                  <c:v>19.11825</c:v>
                </c:pt>
                <c:pt idx="36">
                  <c:v>19.11825</c:v>
                </c:pt>
                <c:pt idx="37">
                  <c:v>19.11825</c:v>
                </c:pt>
                <c:pt idx="38">
                  <c:v>19.11825</c:v>
                </c:pt>
                <c:pt idx="39">
                  <c:v>19.11825</c:v>
                </c:pt>
                <c:pt idx="40">
                  <c:v>19.11825</c:v>
                </c:pt>
                <c:pt idx="41">
                  <c:v>19.11825</c:v>
                </c:pt>
                <c:pt idx="42">
                  <c:v>19.11825</c:v>
                </c:pt>
                <c:pt idx="43">
                  <c:v>19.11825</c:v>
                </c:pt>
                <c:pt idx="44">
                  <c:v>19.11825</c:v>
                </c:pt>
                <c:pt idx="45">
                  <c:v>19.11825</c:v>
                </c:pt>
                <c:pt idx="46">
                  <c:v>19.11825</c:v>
                </c:pt>
                <c:pt idx="47">
                  <c:v>19.11825</c:v>
                </c:pt>
                <c:pt idx="48">
                  <c:v>19.11825</c:v>
                </c:pt>
                <c:pt idx="49">
                  <c:v>19.11825</c:v>
                </c:pt>
                <c:pt idx="50">
                  <c:v>19.11825</c:v>
                </c:pt>
                <c:pt idx="51">
                  <c:v>19.11825</c:v>
                </c:pt>
                <c:pt idx="52">
                  <c:v>19.11825</c:v>
                </c:pt>
                <c:pt idx="53">
                  <c:v>19.11825</c:v>
                </c:pt>
                <c:pt idx="54">
                  <c:v>19.11825</c:v>
                </c:pt>
                <c:pt idx="55">
                  <c:v>19.11825</c:v>
                </c:pt>
                <c:pt idx="56">
                  <c:v>19.11825</c:v>
                </c:pt>
                <c:pt idx="57">
                  <c:v>19.11825</c:v>
                </c:pt>
                <c:pt idx="58">
                  <c:v>19.11825</c:v>
                </c:pt>
                <c:pt idx="59">
                  <c:v>19.11825</c:v>
                </c:pt>
                <c:pt idx="60">
                  <c:v>19.11825</c:v>
                </c:pt>
                <c:pt idx="61">
                  <c:v>19.11825</c:v>
                </c:pt>
                <c:pt idx="62">
                  <c:v>19.11825</c:v>
                </c:pt>
                <c:pt idx="63">
                  <c:v>19.11825</c:v>
                </c:pt>
                <c:pt idx="64">
                  <c:v>19.11825</c:v>
                </c:pt>
                <c:pt idx="65">
                  <c:v>19.11825</c:v>
                </c:pt>
                <c:pt idx="66">
                  <c:v>19.11825</c:v>
                </c:pt>
                <c:pt idx="67">
                  <c:v>19.11825</c:v>
                </c:pt>
                <c:pt idx="68">
                  <c:v>19.11825</c:v>
                </c:pt>
                <c:pt idx="69">
                  <c:v>19.11825</c:v>
                </c:pt>
                <c:pt idx="70">
                  <c:v>19.11825</c:v>
                </c:pt>
                <c:pt idx="71">
                  <c:v>19.11825</c:v>
                </c:pt>
                <c:pt idx="72">
                  <c:v>19.11825</c:v>
                </c:pt>
                <c:pt idx="73">
                  <c:v>19.11825</c:v>
                </c:pt>
                <c:pt idx="74">
                  <c:v>19.11825</c:v>
                </c:pt>
                <c:pt idx="75">
                  <c:v>19.11825</c:v>
                </c:pt>
                <c:pt idx="76">
                  <c:v>19.11825</c:v>
                </c:pt>
                <c:pt idx="77">
                  <c:v>19.11825</c:v>
                </c:pt>
                <c:pt idx="78">
                  <c:v>19.11825</c:v>
                </c:pt>
                <c:pt idx="79">
                  <c:v>19.11825</c:v>
                </c:pt>
                <c:pt idx="80">
                  <c:v>19.11825</c:v>
                </c:pt>
                <c:pt idx="81">
                  <c:v>19.11825</c:v>
                </c:pt>
                <c:pt idx="82">
                  <c:v>19.11825</c:v>
                </c:pt>
                <c:pt idx="83">
                  <c:v>19.11825</c:v>
                </c:pt>
                <c:pt idx="84">
                  <c:v>19.11825</c:v>
                </c:pt>
                <c:pt idx="85">
                  <c:v>19.11825</c:v>
                </c:pt>
                <c:pt idx="86">
                  <c:v>19.11825</c:v>
                </c:pt>
                <c:pt idx="87">
                  <c:v>19.11825</c:v>
                </c:pt>
                <c:pt idx="88">
                  <c:v>19.11825</c:v>
                </c:pt>
                <c:pt idx="89">
                  <c:v>19.11825</c:v>
                </c:pt>
                <c:pt idx="90">
                  <c:v>19.11825</c:v>
                </c:pt>
                <c:pt idx="91">
                  <c:v>19.11825</c:v>
                </c:pt>
                <c:pt idx="92">
                  <c:v>19.11825</c:v>
                </c:pt>
                <c:pt idx="93">
                  <c:v>19.11825</c:v>
                </c:pt>
                <c:pt idx="94">
                  <c:v>19.11825</c:v>
                </c:pt>
                <c:pt idx="95">
                  <c:v>19.11825</c:v>
                </c:pt>
                <c:pt idx="96">
                  <c:v>19.11825</c:v>
                </c:pt>
                <c:pt idx="97">
                  <c:v>19.11825</c:v>
                </c:pt>
                <c:pt idx="98">
                  <c:v>19.11825</c:v>
                </c:pt>
                <c:pt idx="99">
                  <c:v>19.11825</c:v>
                </c:pt>
                <c:pt idx="100">
                  <c:v>19.11825</c:v>
                </c:pt>
                <c:pt idx="101">
                  <c:v>19.11825</c:v>
                </c:pt>
                <c:pt idx="102">
                  <c:v>19.11825</c:v>
                </c:pt>
                <c:pt idx="103">
                  <c:v>19.11825</c:v>
                </c:pt>
                <c:pt idx="104">
                  <c:v>19.11825</c:v>
                </c:pt>
                <c:pt idx="105">
                  <c:v>19.11825</c:v>
                </c:pt>
                <c:pt idx="106">
                  <c:v>19.11825</c:v>
                </c:pt>
                <c:pt idx="107">
                  <c:v>19.11825</c:v>
                </c:pt>
                <c:pt idx="108">
                  <c:v>19.11825</c:v>
                </c:pt>
                <c:pt idx="109">
                  <c:v>19.11825</c:v>
                </c:pt>
                <c:pt idx="110">
                  <c:v>19.11825</c:v>
                </c:pt>
                <c:pt idx="111">
                  <c:v>19.11825</c:v>
                </c:pt>
                <c:pt idx="112">
                  <c:v>19.11825</c:v>
                </c:pt>
                <c:pt idx="113">
                  <c:v>19.11825</c:v>
                </c:pt>
                <c:pt idx="114">
                  <c:v>19.11825</c:v>
                </c:pt>
                <c:pt idx="115">
                  <c:v>19.11825</c:v>
                </c:pt>
                <c:pt idx="116">
                  <c:v>19.11825</c:v>
                </c:pt>
                <c:pt idx="117">
                  <c:v>19.11825</c:v>
                </c:pt>
                <c:pt idx="118">
                  <c:v>19.11825</c:v>
                </c:pt>
                <c:pt idx="119">
                  <c:v>19.11825</c:v>
                </c:pt>
                <c:pt idx="120">
                  <c:v>19.11825</c:v>
                </c:pt>
                <c:pt idx="121">
                  <c:v>19.11825</c:v>
                </c:pt>
                <c:pt idx="122">
                  <c:v>19.11825</c:v>
                </c:pt>
                <c:pt idx="123">
                  <c:v>19.11825</c:v>
                </c:pt>
                <c:pt idx="124">
                  <c:v>19.11825</c:v>
                </c:pt>
                <c:pt idx="125">
                  <c:v>19.11825</c:v>
                </c:pt>
                <c:pt idx="126">
                  <c:v>19.11825</c:v>
                </c:pt>
                <c:pt idx="127">
                  <c:v>19.11825</c:v>
                </c:pt>
                <c:pt idx="128">
                  <c:v>19.11825</c:v>
                </c:pt>
                <c:pt idx="129">
                  <c:v>19.11825</c:v>
                </c:pt>
                <c:pt idx="130">
                  <c:v>19.11825</c:v>
                </c:pt>
                <c:pt idx="131">
                  <c:v>19.11825</c:v>
                </c:pt>
                <c:pt idx="132">
                  <c:v>19.11825</c:v>
                </c:pt>
                <c:pt idx="133">
                  <c:v>19.11825</c:v>
                </c:pt>
                <c:pt idx="134">
                  <c:v>19.11825</c:v>
                </c:pt>
                <c:pt idx="135">
                  <c:v>19.11825</c:v>
                </c:pt>
                <c:pt idx="136">
                  <c:v>19.11825</c:v>
                </c:pt>
                <c:pt idx="137">
                  <c:v>19.11825</c:v>
                </c:pt>
                <c:pt idx="138">
                  <c:v>19.11825</c:v>
                </c:pt>
                <c:pt idx="139">
                  <c:v>19.11825</c:v>
                </c:pt>
                <c:pt idx="140">
                  <c:v>19.11825</c:v>
                </c:pt>
                <c:pt idx="141">
                  <c:v>19.11825</c:v>
                </c:pt>
                <c:pt idx="142">
                  <c:v>19.11825</c:v>
                </c:pt>
                <c:pt idx="143">
                  <c:v>19.11825</c:v>
                </c:pt>
                <c:pt idx="144">
                  <c:v>19.11825</c:v>
                </c:pt>
                <c:pt idx="145">
                  <c:v>19.11825</c:v>
                </c:pt>
                <c:pt idx="146">
                  <c:v>19.11825</c:v>
                </c:pt>
                <c:pt idx="147">
                  <c:v>19.11825</c:v>
                </c:pt>
                <c:pt idx="148">
                  <c:v>19.11825</c:v>
                </c:pt>
                <c:pt idx="149">
                  <c:v>19.11825</c:v>
                </c:pt>
                <c:pt idx="150">
                  <c:v>19.11825</c:v>
                </c:pt>
                <c:pt idx="151">
                  <c:v>19.11825</c:v>
                </c:pt>
                <c:pt idx="152">
                  <c:v>19.11825</c:v>
                </c:pt>
                <c:pt idx="153">
                  <c:v>19.11825</c:v>
                </c:pt>
                <c:pt idx="154">
                  <c:v>19.11825</c:v>
                </c:pt>
                <c:pt idx="155">
                  <c:v>19.11825</c:v>
                </c:pt>
                <c:pt idx="156">
                  <c:v>19.11825</c:v>
                </c:pt>
                <c:pt idx="157">
                  <c:v>19.11825</c:v>
                </c:pt>
                <c:pt idx="158">
                  <c:v>19.11825</c:v>
                </c:pt>
                <c:pt idx="159">
                  <c:v>19.11825</c:v>
                </c:pt>
                <c:pt idx="160">
                  <c:v>19.11825</c:v>
                </c:pt>
                <c:pt idx="161">
                  <c:v>19.11825</c:v>
                </c:pt>
                <c:pt idx="162">
                  <c:v>19.11825</c:v>
                </c:pt>
                <c:pt idx="163">
                  <c:v>19.11825</c:v>
                </c:pt>
                <c:pt idx="164">
                  <c:v>19.11825</c:v>
                </c:pt>
                <c:pt idx="165">
                  <c:v>19.11825</c:v>
                </c:pt>
                <c:pt idx="166">
                  <c:v>19.11825</c:v>
                </c:pt>
                <c:pt idx="167">
                  <c:v>19.11825</c:v>
                </c:pt>
                <c:pt idx="168">
                  <c:v>19.11825</c:v>
                </c:pt>
                <c:pt idx="169">
                  <c:v>19.11825</c:v>
                </c:pt>
                <c:pt idx="170">
                  <c:v>19.11825</c:v>
                </c:pt>
                <c:pt idx="171">
                  <c:v>19.11825</c:v>
                </c:pt>
                <c:pt idx="172">
                  <c:v>19.11825</c:v>
                </c:pt>
                <c:pt idx="173">
                  <c:v>19.11825</c:v>
                </c:pt>
                <c:pt idx="174">
                  <c:v>19.11825</c:v>
                </c:pt>
                <c:pt idx="175">
                  <c:v>19.11825</c:v>
                </c:pt>
                <c:pt idx="176">
                  <c:v>19.11825</c:v>
                </c:pt>
                <c:pt idx="177">
                  <c:v>19.11825</c:v>
                </c:pt>
                <c:pt idx="178">
                  <c:v>19.11825</c:v>
                </c:pt>
                <c:pt idx="179">
                  <c:v>19.11825</c:v>
                </c:pt>
                <c:pt idx="180">
                  <c:v>19.11825</c:v>
                </c:pt>
                <c:pt idx="181">
                  <c:v>19.11825</c:v>
                </c:pt>
                <c:pt idx="182">
                  <c:v>19.11825</c:v>
                </c:pt>
                <c:pt idx="183">
                  <c:v>19.11825</c:v>
                </c:pt>
                <c:pt idx="184">
                  <c:v>19.11825</c:v>
                </c:pt>
                <c:pt idx="185">
                  <c:v>19.11825</c:v>
                </c:pt>
                <c:pt idx="186">
                  <c:v>19.11825</c:v>
                </c:pt>
                <c:pt idx="187">
                  <c:v>19.11825</c:v>
                </c:pt>
                <c:pt idx="188">
                  <c:v>19.11825</c:v>
                </c:pt>
                <c:pt idx="189">
                  <c:v>19.11825</c:v>
                </c:pt>
                <c:pt idx="190">
                  <c:v>19.11825</c:v>
                </c:pt>
                <c:pt idx="191">
                  <c:v>19.11825</c:v>
                </c:pt>
                <c:pt idx="192">
                  <c:v>19.11825</c:v>
                </c:pt>
                <c:pt idx="193">
                  <c:v>19.11825</c:v>
                </c:pt>
                <c:pt idx="194">
                  <c:v>19.11825</c:v>
                </c:pt>
                <c:pt idx="195">
                  <c:v>19.11825</c:v>
                </c:pt>
                <c:pt idx="196">
                  <c:v>19.11825</c:v>
                </c:pt>
                <c:pt idx="197">
                  <c:v>19.11825</c:v>
                </c:pt>
                <c:pt idx="198">
                  <c:v>19.11825</c:v>
                </c:pt>
                <c:pt idx="199">
                  <c:v>19.11825</c:v>
                </c:pt>
                <c:pt idx="200">
                  <c:v>19.11825</c:v>
                </c:pt>
                <c:pt idx="201">
                  <c:v>19.11825</c:v>
                </c:pt>
                <c:pt idx="202">
                  <c:v>19.11825</c:v>
                </c:pt>
                <c:pt idx="203">
                  <c:v>19.11825</c:v>
                </c:pt>
                <c:pt idx="204">
                  <c:v>19.11825</c:v>
                </c:pt>
                <c:pt idx="205">
                  <c:v>19.11825</c:v>
                </c:pt>
                <c:pt idx="206">
                  <c:v>19.11825</c:v>
                </c:pt>
                <c:pt idx="207">
                  <c:v>19.11825</c:v>
                </c:pt>
                <c:pt idx="208">
                  <c:v>19.11825</c:v>
                </c:pt>
                <c:pt idx="209">
                  <c:v>19.11825</c:v>
                </c:pt>
                <c:pt idx="210">
                  <c:v>19.11825</c:v>
                </c:pt>
                <c:pt idx="211">
                  <c:v>19.11825</c:v>
                </c:pt>
                <c:pt idx="212">
                  <c:v>19.11825</c:v>
                </c:pt>
                <c:pt idx="213">
                  <c:v>19.11825</c:v>
                </c:pt>
                <c:pt idx="214">
                  <c:v>19.11825</c:v>
                </c:pt>
                <c:pt idx="215">
                  <c:v>19.11825</c:v>
                </c:pt>
                <c:pt idx="216">
                  <c:v>19.11825</c:v>
                </c:pt>
                <c:pt idx="217">
                  <c:v>19.11825</c:v>
                </c:pt>
                <c:pt idx="218">
                  <c:v>19.11825</c:v>
                </c:pt>
                <c:pt idx="219">
                  <c:v>19.11825</c:v>
                </c:pt>
                <c:pt idx="220">
                  <c:v>19.11825</c:v>
                </c:pt>
                <c:pt idx="221">
                  <c:v>19.11825</c:v>
                </c:pt>
                <c:pt idx="222">
                  <c:v>19.11825</c:v>
                </c:pt>
                <c:pt idx="223">
                  <c:v>19.11825</c:v>
                </c:pt>
                <c:pt idx="224">
                  <c:v>19.11825</c:v>
                </c:pt>
                <c:pt idx="225">
                  <c:v>19.11825</c:v>
                </c:pt>
                <c:pt idx="226">
                  <c:v>19.11825</c:v>
                </c:pt>
                <c:pt idx="227">
                  <c:v>19.11825</c:v>
                </c:pt>
                <c:pt idx="228">
                  <c:v>19.11825</c:v>
                </c:pt>
                <c:pt idx="229">
                  <c:v>19.11825</c:v>
                </c:pt>
                <c:pt idx="230">
                  <c:v>19.11825</c:v>
                </c:pt>
                <c:pt idx="231">
                  <c:v>19.11825</c:v>
                </c:pt>
                <c:pt idx="232">
                  <c:v>19.11825</c:v>
                </c:pt>
                <c:pt idx="233">
                  <c:v>19.11825</c:v>
                </c:pt>
                <c:pt idx="234">
                  <c:v>19.11825</c:v>
                </c:pt>
                <c:pt idx="235">
                  <c:v>19.11825</c:v>
                </c:pt>
                <c:pt idx="236">
                  <c:v>19.11825</c:v>
                </c:pt>
                <c:pt idx="237">
                  <c:v>19.11825</c:v>
                </c:pt>
                <c:pt idx="238">
                  <c:v>19.11825</c:v>
                </c:pt>
                <c:pt idx="239">
                  <c:v>19.11825</c:v>
                </c:pt>
                <c:pt idx="240">
                  <c:v>19.11825</c:v>
                </c:pt>
                <c:pt idx="241">
                  <c:v>19.11825</c:v>
                </c:pt>
                <c:pt idx="242">
                  <c:v>19.11825</c:v>
                </c:pt>
                <c:pt idx="243">
                  <c:v>19.11825</c:v>
                </c:pt>
                <c:pt idx="244">
                  <c:v>19.11825</c:v>
                </c:pt>
                <c:pt idx="245">
                  <c:v>19.11825</c:v>
                </c:pt>
                <c:pt idx="246">
                  <c:v>19.11825</c:v>
                </c:pt>
                <c:pt idx="247">
                  <c:v>19.11825</c:v>
                </c:pt>
                <c:pt idx="248">
                  <c:v>19.11825</c:v>
                </c:pt>
                <c:pt idx="249">
                  <c:v>19.11825</c:v>
                </c:pt>
                <c:pt idx="250">
                  <c:v>19.11825</c:v>
                </c:pt>
                <c:pt idx="251">
                  <c:v>19.11825</c:v>
                </c:pt>
                <c:pt idx="252">
                  <c:v>19.11825</c:v>
                </c:pt>
                <c:pt idx="253">
                  <c:v>19.11825</c:v>
                </c:pt>
                <c:pt idx="254">
                  <c:v>19.11825</c:v>
                </c:pt>
                <c:pt idx="255">
                  <c:v>19.11825</c:v>
                </c:pt>
                <c:pt idx="256">
                  <c:v>19.11825</c:v>
                </c:pt>
                <c:pt idx="257">
                  <c:v>19.11825</c:v>
                </c:pt>
                <c:pt idx="258">
                  <c:v>19.11825</c:v>
                </c:pt>
                <c:pt idx="259">
                  <c:v>19.11825</c:v>
                </c:pt>
                <c:pt idx="260">
                  <c:v>19.11825</c:v>
                </c:pt>
                <c:pt idx="261">
                  <c:v>19.11825</c:v>
                </c:pt>
                <c:pt idx="262">
                  <c:v>19.11825</c:v>
                </c:pt>
                <c:pt idx="263">
                  <c:v>19.11825</c:v>
                </c:pt>
                <c:pt idx="264">
                  <c:v>19.11825</c:v>
                </c:pt>
                <c:pt idx="265">
                  <c:v>19.11825</c:v>
                </c:pt>
                <c:pt idx="266">
                  <c:v>19.11825</c:v>
                </c:pt>
                <c:pt idx="267">
                  <c:v>19.11825</c:v>
                </c:pt>
                <c:pt idx="268">
                  <c:v>19.11825</c:v>
                </c:pt>
                <c:pt idx="269">
                  <c:v>19.11825</c:v>
                </c:pt>
                <c:pt idx="270">
                  <c:v>19.11825</c:v>
                </c:pt>
                <c:pt idx="271">
                  <c:v>19.11825</c:v>
                </c:pt>
                <c:pt idx="272">
                  <c:v>19.11825</c:v>
                </c:pt>
                <c:pt idx="273">
                  <c:v>19.11825</c:v>
                </c:pt>
                <c:pt idx="274">
                  <c:v>19.11825</c:v>
                </c:pt>
                <c:pt idx="275">
                  <c:v>19.11825</c:v>
                </c:pt>
                <c:pt idx="276">
                  <c:v>19.11825</c:v>
                </c:pt>
                <c:pt idx="277">
                  <c:v>19.11825</c:v>
                </c:pt>
                <c:pt idx="278">
                  <c:v>19.11825</c:v>
                </c:pt>
                <c:pt idx="279">
                  <c:v>19.11825</c:v>
                </c:pt>
                <c:pt idx="280">
                  <c:v>19.11825</c:v>
                </c:pt>
                <c:pt idx="281">
                  <c:v>19.11825</c:v>
                </c:pt>
                <c:pt idx="282">
                  <c:v>19.11825</c:v>
                </c:pt>
                <c:pt idx="283">
                  <c:v>19.11825</c:v>
                </c:pt>
                <c:pt idx="284">
                  <c:v>19.11825</c:v>
                </c:pt>
                <c:pt idx="285">
                  <c:v>19.11825</c:v>
                </c:pt>
                <c:pt idx="286">
                  <c:v>19.11825</c:v>
                </c:pt>
                <c:pt idx="287">
                  <c:v>19.11825</c:v>
                </c:pt>
                <c:pt idx="288">
                  <c:v>19.11825</c:v>
                </c:pt>
                <c:pt idx="289">
                  <c:v>19.11825</c:v>
                </c:pt>
                <c:pt idx="290">
                  <c:v>19.11825</c:v>
                </c:pt>
                <c:pt idx="291">
                  <c:v>19.11825</c:v>
                </c:pt>
                <c:pt idx="292">
                  <c:v>19.11825</c:v>
                </c:pt>
                <c:pt idx="293">
                  <c:v>19.11825</c:v>
                </c:pt>
                <c:pt idx="294">
                  <c:v>19.11825</c:v>
                </c:pt>
                <c:pt idx="295">
                  <c:v>19.11825</c:v>
                </c:pt>
                <c:pt idx="296">
                  <c:v>19.11825</c:v>
                </c:pt>
                <c:pt idx="297">
                  <c:v>19.11825</c:v>
                </c:pt>
                <c:pt idx="298">
                  <c:v>19.11825</c:v>
                </c:pt>
                <c:pt idx="299">
                  <c:v>19.11825</c:v>
                </c:pt>
                <c:pt idx="300">
                  <c:v>19.11825</c:v>
                </c:pt>
                <c:pt idx="301">
                  <c:v>19.11825</c:v>
                </c:pt>
                <c:pt idx="302">
                  <c:v>19.11825</c:v>
                </c:pt>
                <c:pt idx="303">
                  <c:v>19.11825</c:v>
                </c:pt>
                <c:pt idx="304">
                  <c:v>19.11825</c:v>
                </c:pt>
                <c:pt idx="305">
                  <c:v>19.11825</c:v>
                </c:pt>
                <c:pt idx="306">
                  <c:v>19.11825</c:v>
                </c:pt>
                <c:pt idx="307">
                  <c:v>19.11825</c:v>
                </c:pt>
                <c:pt idx="308">
                  <c:v>19.11825</c:v>
                </c:pt>
                <c:pt idx="309">
                  <c:v>19.11825</c:v>
                </c:pt>
                <c:pt idx="310">
                  <c:v>19.11825</c:v>
                </c:pt>
                <c:pt idx="311">
                  <c:v>19.11825</c:v>
                </c:pt>
                <c:pt idx="312">
                  <c:v>19.11825</c:v>
                </c:pt>
                <c:pt idx="313">
                  <c:v>19.11825</c:v>
                </c:pt>
                <c:pt idx="314">
                  <c:v>19.11825</c:v>
                </c:pt>
                <c:pt idx="315">
                  <c:v>19.11825</c:v>
                </c:pt>
                <c:pt idx="316">
                  <c:v>19.11825</c:v>
                </c:pt>
                <c:pt idx="317">
                  <c:v>19.11825</c:v>
                </c:pt>
                <c:pt idx="318">
                  <c:v>19.11825</c:v>
                </c:pt>
                <c:pt idx="319">
                  <c:v>19.11825</c:v>
                </c:pt>
                <c:pt idx="320">
                  <c:v>19.11825</c:v>
                </c:pt>
                <c:pt idx="321">
                  <c:v>19.11825</c:v>
                </c:pt>
                <c:pt idx="322">
                  <c:v>19.11825</c:v>
                </c:pt>
                <c:pt idx="323">
                  <c:v>19.11825</c:v>
                </c:pt>
                <c:pt idx="324">
                  <c:v>19.11825</c:v>
                </c:pt>
                <c:pt idx="325">
                  <c:v>19.11825</c:v>
                </c:pt>
                <c:pt idx="326">
                  <c:v>19.11825</c:v>
                </c:pt>
                <c:pt idx="327">
                  <c:v>19.11825</c:v>
                </c:pt>
                <c:pt idx="328">
                  <c:v>19.11825</c:v>
                </c:pt>
                <c:pt idx="329">
                  <c:v>19.11825</c:v>
                </c:pt>
                <c:pt idx="330">
                  <c:v>19.11825</c:v>
                </c:pt>
                <c:pt idx="331">
                  <c:v>19.11825</c:v>
                </c:pt>
                <c:pt idx="332">
                  <c:v>19.11825</c:v>
                </c:pt>
                <c:pt idx="333">
                  <c:v>19.11825</c:v>
                </c:pt>
                <c:pt idx="334">
                  <c:v>19.11825</c:v>
                </c:pt>
                <c:pt idx="335">
                  <c:v>19.11825</c:v>
                </c:pt>
                <c:pt idx="336">
                  <c:v>19.11825</c:v>
                </c:pt>
                <c:pt idx="337">
                  <c:v>19.11825</c:v>
                </c:pt>
                <c:pt idx="338">
                  <c:v>19.11825</c:v>
                </c:pt>
                <c:pt idx="339">
                  <c:v>19.11825</c:v>
                </c:pt>
                <c:pt idx="340">
                  <c:v>19.11825</c:v>
                </c:pt>
                <c:pt idx="341">
                  <c:v>19.11825</c:v>
                </c:pt>
                <c:pt idx="342">
                  <c:v>19.11825</c:v>
                </c:pt>
                <c:pt idx="343">
                  <c:v>19.11825</c:v>
                </c:pt>
                <c:pt idx="344">
                  <c:v>19.11825</c:v>
                </c:pt>
                <c:pt idx="345">
                  <c:v>19.11825</c:v>
                </c:pt>
                <c:pt idx="346">
                  <c:v>19.11825</c:v>
                </c:pt>
                <c:pt idx="347">
                  <c:v>19.11825</c:v>
                </c:pt>
                <c:pt idx="348">
                  <c:v>19.11825</c:v>
                </c:pt>
                <c:pt idx="349">
                  <c:v>19.11825</c:v>
                </c:pt>
                <c:pt idx="350">
                  <c:v>19.11825</c:v>
                </c:pt>
                <c:pt idx="351">
                  <c:v>19.11825</c:v>
                </c:pt>
                <c:pt idx="352">
                  <c:v>19.11825</c:v>
                </c:pt>
                <c:pt idx="353">
                  <c:v>19.11825</c:v>
                </c:pt>
                <c:pt idx="354">
                  <c:v>19.11825</c:v>
                </c:pt>
                <c:pt idx="355">
                  <c:v>19.11825</c:v>
                </c:pt>
                <c:pt idx="356">
                  <c:v>19.11825</c:v>
                </c:pt>
                <c:pt idx="357">
                  <c:v>19.11825</c:v>
                </c:pt>
                <c:pt idx="358">
                  <c:v>19.11825</c:v>
                </c:pt>
                <c:pt idx="359">
                  <c:v>19.11825</c:v>
                </c:pt>
                <c:pt idx="360">
                  <c:v>19.11825</c:v>
                </c:pt>
                <c:pt idx="361">
                  <c:v>19.11825</c:v>
                </c:pt>
                <c:pt idx="362">
                  <c:v>19.11825</c:v>
                </c:pt>
                <c:pt idx="363">
                  <c:v>19.11825</c:v>
                </c:pt>
                <c:pt idx="364">
                  <c:v>19.11825</c:v>
                </c:pt>
                <c:pt idx="365">
                  <c:v>19.11825</c:v>
                </c:pt>
                <c:pt idx="366">
                  <c:v>19.11825</c:v>
                </c:pt>
                <c:pt idx="367">
                  <c:v>19.11825</c:v>
                </c:pt>
                <c:pt idx="368">
                  <c:v>19.11825</c:v>
                </c:pt>
                <c:pt idx="369">
                  <c:v>19.11825</c:v>
                </c:pt>
                <c:pt idx="370">
                  <c:v>19.11825</c:v>
                </c:pt>
                <c:pt idx="371">
                  <c:v>19.11825</c:v>
                </c:pt>
                <c:pt idx="372">
                  <c:v>19.11825</c:v>
                </c:pt>
                <c:pt idx="373">
                  <c:v>19.11825</c:v>
                </c:pt>
                <c:pt idx="374">
                  <c:v>19.11825</c:v>
                </c:pt>
                <c:pt idx="375">
                  <c:v>19.11825</c:v>
                </c:pt>
                <c:pt idx="376">
                  <c:v>19.11825</c:v>
                </c:pt>
                <c:pt idx="377">
                  <c:v>19.11825</c:v>
                </c:pt>
                <c:pt idx="378">
                  <c:v>19.11825</c:v>
                </c:pt>
                <c:pt idx="379">
                  <c:v>19.11825</c:v>
                </c:pt>
                <c:pt idx="380">
                  <c:v>19.11825</c:v>
                </c:pt>
                <c:pt idx="381">
                  <c:v>19.11825</c:v>
                </c:pt>
                <c:pt idx="382">
                  <c:v>19.11825</c:v>
                </c:pt>
                <c:pt idx="383">
                  <c:v>19.11825</c:v>
                </c:pt>
                <c:pt idx="384">
                  <c:v>19.11825</c:v>
                </c:pt>
                <c:pt idx="385">
                  <c:v>19.11825</c:v>
                </c:pt>
                <c:pt idx="386">
                  <c:v>19.11825</c:v>
                </c:pt>
                <c:pt idx="387">
                  <c:v>19.11825</c:v>
                </c:pt>
                <c:pt idx="388">
                  <c:v>19.11825</c:v>
                </c:pt>
                <c:pt idx="389">
                  <c:v>19.11825</c:v>
                </c:pt>
                <c:pt idx="390">
                  <c:v>19.11825</c:v>
                </c:pt>
                <c:pt idx="391">
                  <c:v>19.11825</c:v>
                </c:pt>
                <c:pt idx="392">
                  <c:v>19.11825</c:v>
                </c:pt>
                <c:pt idx="393">
                  <c:v>19.11825</c:v>
                </c:pt>
                <c:pt idx="394">
                  <c:v>19.11825</c:v>
                </c:pt>
                <c:pt idx="395">
                  <c:v>19.11825</c:v>
                </c:pt>
                <c:pt idx="396">
                  <c:v>19.11825</c:v>
                </c:pt>
                <c:pt idx="397">
                  <c:v>19.11825</c:v>
                </c:pt>
                <c:pt idx="398">
                  <c:v>19.11825</c:v>
                </c:pt>
                <c:pt idx="399">
                  <c:v>19.11825</c:v>
                </c:pt>
                <c:pt idx="400">
                  <c:v>19.11825</c:v>
                </c:pt>
                <c:pt idx="401">
                  <c:v>19.11825</c:v>
                </c:pt>
                <c:pt idx="402">
                  <c:v>19.11825</c:v>
                </c:pt>
                <c:pt idx="403">
                  <c:v>19.11825</c:v>
                </c:pt>
                <c:pt idx="404">
                  <c:v>19.11825</c:v>
                </c:pt>
                <c:pt idx="405">
                  <c:v>19.11825</c:v>
                </c:pt>
                <c:pt idx="406">
                  <c:v>19.11825</c:v>
                </c:pt>
                <c:pt idx="407">
                  <c:v>19.11825</c:v>
                </c:pt>
                <c:pt idx="408">
                  <c:v>19.11825</c:v>
                </c:pt>
                <c:pt idx="409">
                  <c:v>19.11825</c:v>
                </c:pt>
                <c:pt idx="410">
                  <c:v>19.11825</c:v>
                </c:pt>
                <c:pt idx="411">
                  <c:v>19.11825</c:v>
                </c:pt>
                <c:pt idx="412">
                  <c:v>19.11825</c:v>
                </c:pt>
                <c:pt idx="413">
                  <c:v>19.11825</c:v>
                </c:pt>
                <c:pt idx="414">
                  <c:v>19.11825</c:v>
                </c:pt>
                <c:pt idx="415">
                  <c:v>19.11825</c:v>
                </c:pt>
                <c:pt idx="416">
                  <c:v>19.11825</c:v>
                </c:pt>
                <c:pt idx="417">
                  <c:v>19.11825</c:v>
                </c:pt>
                <c:pt idx="418">
                  <c:v>19.11825</c:v>
                </c:pt>
                <c:pt idx="419">
                  <c:v>19.11825</c:v>
                </c:pt>
                <c:pt idx="420">
                  <c:v>19.11825</c:v>
                </c:pt>
                <c:pt idx="421">
                  <c:v>19.11825</c:v>
                </c:pt>
                <c:pt idx="422">
                  <c:v>19.11825</c:v>
                </c:pt>
                <c:pt idx="423">
                  <c:v>19.11825</c:v>
                </c:pt>
                <c:pt idx="424">
                  <c:v>19.11825</c:v>
                </c:pt>
                <c:pt idx="425">
                  <c:v>19.11825</c:v>
                </c:pt>
                <c:pt idx="426">
                  <c:v>19.11825</c:v>
                </c:pt>
                <c:pt idx="427">
                  <c:v>19.11825</c:v>
                </c:pt>
                <c:pt idx="428">
                  <c:v>19.11825</c:v>
                </c:pt>
                <c:pt idx="429">
                  <c:v>19.11825</c:v>
                </c:pt>
                <c:pt idx="430">
                  <c:v>19.11825</c:v>
                </c:pt>
                <c:pt idx="431">
                  <c:v>19.11825</c:v>
                </c:pt>
                <c:pt idx="432">
                  <c:v>19.11825</c:v>
                </c:pt>
                <c:pt idx="433">
                  <c:v>19.11825</c:v>
                </c:pt>
                <c:pt idx="434">
                  <c:v>19.11825</c:v>
                </c:pt>
                <c:pt idx="435">
                  <c:v>19.11825</c:v>
                </c:pt>
                <c:pt idx="436">
                  <c:v>19.11825</c:v>
                </c:pt>
                <c:pt idx="437">
                  <c:v>19.11825</c:v>
                </c:pt>
                <c:pt idx="438">
                  <c:v>19.11825</c:v>
                </c:pt>
                <c:pt idx="439">
                  <c:v>19.11825</c:v>
                </c:pt>
                <c:pt idx="440">
                  <c:v>19.11825</c:v>
                </c:pt>
                <c:pt idx="441">
                  <c:v>19.11825</c:v>
                </c:pt>
                <c:pt idx="442">
                  <c:v>19.11825</c:v>
                </c:pt>
                <c:pt idx="443">
                  <c:v>19.11825</c:v>
                </c:pt>
                <c:pt idx="444">
                  <c:v>19.11825</c:v>
                </c:pt>
                <c:pt idx="445">
                  <c:v>19.11825</c:v>
                </c:pt>
                <c:pt idx="446">
                  <c:v>19.11825</c:v>
                </c:pt>
                <c:pt idx="447">
                  <c:v>19.11825</c:v>
                </c:pt>
                <c:pt idx="448">
                  <c:v>19.11825</c:v>
                </c:pt>
                <c:pt idx="449">
                  <c:v>19.11825</c:v>
                </c:pt>
                <c:pt idx="450">
                  <c:v>19.11825</c:v>
                </c:pt>
                <c:pt idx="451">
                  <c:v>19.11825</c:v>
                </c:pt>
                <c:pt idx="452">
                  <c:v>19.11825</c:v>
                </c:pt>
                <c:pt idx="453">
                  <c:v>19.11825</c:v>
                </c:pt>
                <c:pt idx="454">
                  <c:v>19.11825</c:v>
                </c:pt>
                <c:pt idx="455">
                  <c:v>19.11825</c:v>
                </c:pt>
                <c:pt idx="456">
                  <c:v>19.11825</c:v>
                </c:pt>
                <c:pt idx="457">
                  <c:v>19.11825</c:v>
                </c:pt>
                <c:pt idx="458">
                  <c:v>19.11825</c:v>
                </c:pt>
                <c:pt idx="459">
                  <c:v>19.11825</c:v>
                </c:pt>
                <c:pt idx="460">
                  <c:v>19.11825</c:v>
                </c:pt>
                <c:pt idx="461">
                  <c:v>19.11825</c:v>
                </c:pt>
                <c:pt idx="462">
                  <c:v>19.11825</c:v>
                </c:pt>
                <c:pt idx="463">
                  <c:v>19.11825</c:v>
                </c:pt>
                <c:pt idx="464">
                  <c:v>19.11825</c:v>
                </c:pt>
                <c:pt idx="465">
                  <c:v>19.11825</c:v>
                </c:pt>
                <c:pt idx="466">
                  <c:v>19.11825</c:v>
                </c:pt>
                <c:pt idx="467">
                  <c:v>19.11825</c:v>
                </c:pt>
                <c:pt idx="468">
                  <c:v>19.11825</c:v>
                </c:pt>
                <c:pt idx="469">
                  <c:v>19.11825</c:v>
                </c:pt>
                <c:pt idx="470">
                  <c:v>19.11825</c:v>
                </c:pt>
                <c:pt idx="471">
                  <c:v>19.11825</c:v>
                </c:pt>
                <c:pt idx="472">
                  <c:v>19.11825</c:v>
                </c:pt>
                <c:pt idx="473">
                  <c:v>19.11825</c:v>
                </c:pt>
                <c:pt idx="474">
                  <c:v>19.11825</c:v>
                </c:pt>
                <c:pt idx="475">
                  <c:v>19.11825</c:v>
                </c:pt>
                <c:pt idx="476">
                  <c:v>19.11825</c:v>
                </c:pt>
                <c:pt idx="477">
                  <c:v>19.11825</c:v>
                </c:pt>
                <c:pt idx="478">
                  <c:v>19.11825</c:v>
                </c:pt>
                <c:pt idx="479">
                  <c:v>19.11825</c:v>
                </c:pt>
                <c:pt idx="480">
                  <c:v>19.11825</c:v>
                </c:pt>
                <c:pt idx="481">
                  <c:v>19.11825</c:v>
                </c:pt>
                <c:pt idx="482">
                  <c:v>19.11825</c:v>
                </c:pt>
                <c:pt idx="483">
                  <c:v>19.11825</c:v>
                </c:pt>
                <c:pt idx="484">
                  <c:v>19.11825</c:v>
                </c:pt>
                <c:pt idx="485">
                  <c:v>19.11825</c:v>
                </c:pt>
                <c:pt idx="486">
                  <c:v>19.11825</c:v>
                </c:pt>
                <c:pt idx="487">
                  <c:v>19.11825</c:v>
                </c:pt>
                <c:pt idx="488">
                  <c:v>19.11825</c:v>
                </c:pt>
                <c:pt idx="489">
                  <c:v>19.11825</c:v>
                </c:pt>
                <c:pt idx="490">
                  <c:v>19.11825</c:v>
                </c:pt>
                <c:pt idx="491">
                  <c:v>19.11825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B68-4567-94D2-D68EB52E0482}"/>
            </c:ext>
          </c:extLst>
        </c:ser>
        <c:ser>
          <c:idx val="1"/>
          <c:order val="2"/>
          <c:tx>
            <c:strRef>
              <c:f>DATA_SUMMARY!$E$10</c:f>
              <c:strCache>
                <c:ptCount val="1"/>
                <c:pt idx="0">
                  <c:v> P/E TTM  </c:v>
                </c:pt>
              </c:strCache>
            </c:strRef>
          </c:tx>
          <c:spPr>
            <a:ln w="28575"/>
          </c:spPr>
          <c:marker>
            <c:symbol val="none"/>
          </c:marker>
          <c:dLbls>
            <c:dLbl>
              <c:idx val="266"/>
              <c:layout>
                <c:manualLayout>
                  <c:x val="-2.2590361445783132E-2"/>
                  <c:y val="-2.67111853088481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B68-4567-94D2-D68EB52E0482}"/>
                </c:ext>
              </c:extLst>
            </c:dLbl>
            <c:dLbl>
              <c:idx val="491"/>
              <c:layout>
                <c:manualLayout>
                  <c:x val="-3.7650602409638554E-3"/>
                  <c:y val="-1.5025041736227079E-2"/>
                </c:manualLayout>
              </c:layout>
              <c:numFmt formatCode="00\x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1100" b="1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684482022578503E-2"/>
                      <c:h val="6.283806343906510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B68-4567-94D2-D68EB52E0482}"/>
                </c:ext>
              </c:extLst>
            </c:dLbl>
            <c:numFmt formatCode="00\x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DATA_SUMMARY!$B$11:$B$502</c:f>
              <c:numCache>
                <c:formatCode>m/d/yyyy</c:formatCode>
                <c:ptCount val="492"/>
                <c:pt idx="0">
                  <c:v>29221</c:v>
                </c:pt>
                <c:pt idx="1">
                  <c:v>29252</c:v>
                </c:pt>
                <c:pt idx="2">
                  <c:v>29281</c:v>
                </c:pt>
                <c:pt idx="3">
                  <c:v>29312</c:v>
                </c:pt>
                <c:pt idx="4">
                  <c:v>29342</c:v>
                </c:pt>
                <c:pt idx="5">
                  <c:v>29373</c:v>
                </c:pt>
                <c:pt idx="6">
                  <c:v>29403</c:v>
                </c:pt>
                <c:pt idx="7">
                  <c:v>29434</c:v>
                </c:pt>
                <c:pt idx="8">
                  <c:v>29465</c:v>
                </c:pt>
                <c:pt idx="9">
                  <c:v>29495</c:v>
                </c:pt>
                <c:pt idx="10">
                  <c:v>29526</c:v>
                </c:pt>
                <c:pt idx="11">
                  <c:v>29556</c:v>
                </c:pt>
                <c:pt idx="12">
                  <c:v>29587</c:v>
                </c:pt>
                <c:pt idx="13">
                  <c:v>29618</c:v>
                </c:pt>
                <c:pt idx="14">
                  <c:v>29646</c:v>
                </c:pt>
                <c:pt idx="15">
                  <c:v>29677</c:v>
                </c:pt>
                <c:pt idx="16">
                  <c:v>29707</c:v>
                </c:pt>
                <c:pt idx="17">
                  <c:v>29738</c:v>
                </c:pt>
                <c:pt idx="18">
                  <c:v>29768</c:v>
                </c:pt>
                <c:pt idx="19">
                  <c:v>29799</c:v>
                </c:pt>
                <c:pt idx="20">
                  <c:v>29830</c:v>
                </c:pt>
                <c:pt idx="21">
                  <c:v>29860</c:v>
                </c:pt>
                <c:pt idx="22">
                  <c:v>29891</c:v>
                </c:pt>
                <c:pt idx="23">
                  <c:v>29921</c:v>
                </c:pt>
                <c:pt idx="24">
                  <c:v>29952</c:v>
                </c:pt>
                <c:pt idx="25">
                  <c:v>29983</c:v>
                </c:pt>
                <c:pt idx="26">
                  <c:v>30011</c:v>
                </c:pt>
                <c:pt idx="27">
                  <c:v>30042</c:v>
                </c:pt>
                <c:pt idx="28">
                  <c:v>30072</c:v>
                </c:pt>
                <c:pt idx="29">
                  <c:v>30103</c:v>
                </c:pt>
                <c:pt idx="30">
                  <c:v>30133</c:v>
                </c:pt>
                <c:pt idx="31">
                  <c:v>30164</c:v>
                </c:pt>
                <c:pt idx="32">
                  <c:v>30195</c:v>
                </c:pt>
                <c:pt idx="33">
                  <c:v>30225</c:v>
                </c:pt>
                <c:pt idx="34">
                  <c:v>30256</c:v>
                </c:pt>
                <c:pt idx="35">
                  <c:v>30286</c:v>
                </c:pt>
                <c:pt idx="36">
                  <c:v>30317</c:v>
                </c:pt>
                <c:pt idx="37">
                  <c:v>30348</c:v>
                </c:pt>
                <c:pt idx="38">
                  <c:v>30376</c:v>
                </c:pt>
                <c:pt idx="39">
                  <c:v>30407</c:v>
                </c:pt>
                <c:pt idx="40">
                  <c:v>30437</c:v>
                </c:pt>
                <c:pt idx="41">
                  <c:v>30468</c:v>
                </c:pt>
                <c:pt idx="42">
                  <c:v>30498</c:v>
                </c:pt>
                <c:pt idx="43">
                  <c:v>30529</c:v>
                </c:pt>
                <c:pt idx="44">
                  <c:v>30560</c:v>
                </c:pt>
                <c:pt idx="45">
                  <c:v>30590</c:v>
                </c:pt>
                <c:pt idx="46">
                  <c:v>30621</c:v>
                </c:pt>
                <c:pt idx="47">
                  <c:v>30651</c:v>
                </c:pt>
                <c:pt idx="48">
                  <c:v>30682</c:v>
                </c:pt>
                <c:pt idx="49">
                  <c:v>30713</c:v>
                </c:pt>
                <c:pt idx="50">
                  <c:v>30742</c:v>
                </c:pt>
                <c:pt idx="51">
                  <c:v>30773</c:v>
                </c:pt>
                <c:pt idx="52">
                  <c:v>30803</c:v>
                </c:pt>
                <c:pt idx="53">
                  <c:v>30834</c:v>
                </c:pt>
                <c:pt idx="54">
                  <c:v>30864</c:v>
                </c:pt>
                <c:pt idx="55">
                  <c:v>30895</c:v>
                </c:pt>
                <c:pt idx="56">
                  <c:v>30926</c:v>
                </c:pt>
                <c:pt idx="57">
                  <c:v>30956</c:v>
                </c:pt>
                <c:pt idx="58">
                  <c:v>30987</c:v>
                </c:pt>
                <c:pt idx="59">
                  <c:v>31017</c:v>
                </c:pt>
                <c:pt idx="60">
                  <c:v>31048</c:v>
                </c:pt>
                <c:pt idx="61">
                  <c:v>31079</c:v>
                </c:pt>
                <c:pt idx="62">
                  <c:v>31107</c:v>
                </c:pt>
                <c:pt idx="63">
                  <c:v>31138</c:v>
                </c:pt>
                <c:pt idx="64">
                  <c:v>31168</c:v>
                </c:pt>
                <c:pt idx="65">
                  <c:v>31199</c:v>
                </c:pt>
                <c:pt idx="66">
                  <c:v>31229</c:v>
                </c:pt>
                <c:pt idx="67">
                  <c:v>31260</c:v>
                </c:pt>
                <c:pt idx="68">
                  <c:v>31291</c:v>
                </c:pt>
                <c:pt idx="69">
                  <c:v>31321</c:v>
                </c:pt>
                <c:pt idx="70">
                  <c:v>31352</c:v>
                </c:pt>
                <c:pt idx="71">
                  <c:v>31382</c:v>
                </c:pt>
                <c:pt idx="72">
                  <c:v>31413</c:v>
                </c:pt>
                <c:pt idx="73">
                  <c:v>31444</c:v>
                </c:pt>
                <c:pt idx="74">
                  <c:v>31472</c:v>
                </c:pt>
                <c:pt idx="75">
                  <c:v>31503</c:v>
                </c:pt>
                <c:pt idx="76">
                  <c:v>31533</c:v>
                </c:pt>
                <c:pt idx="77">
                  <c:v>31564</c:v>
                </c:pt>
                <c:pt idx="78">
                  <c:v>31594</c:v>
                </c:pt>
                <c:pt idx="79">
                  <c:v>31625</c:v>
                </c:pt>
                <c:pt idx="80">
                  <c:v>31656</c:v>
                </c:pt>
                <c:pt idx="81">
                  <c:v>31686</c:v>
                </c:pt>
                <c:pt idx="82">
                  <c:v>31717</c:v>
                </c:pt>
                <c:pt idx="83">
                  <c:v>31747</c:v>
                </c:pt>
                <c:pt idx="84">
                  <c:v>31778</c:v>
                </c:pt>
                <c:pt idx="85">
                  <c:v>31809</c:v>
                </c:pt>
                <c:pt idx="86">
                  <c:v>31837</c:v>
                </c:pt>
                <c:pt idx="87">
                  <c:v>31868</c:v>
                </c:pt>
                <c:pt idx="88">
                  <c:v>31898</c:v>
                </c:pt>
                <c:pt idx="89">
                  <c:v>31929</c:v>
                </c:pt>
                <c:pt idx="90">
                  <c:v>31959</c:v>
                </c:pt>
                <c:pt idx="91">
                  <c:v>31990</c:v>
                </c:pt>
                <c:pt idx="92">
                  <c:v>32021</c:v>
                </c:pt>
                <c:pt idx="93">
                  <c:v>32051</c:v>
                </c:pt>
                <c:pt idx="94">
                  <c:v>32082</c:v>
                </c:pt>
                <c:pt idx="95">
                  <c:v>32112</c:v>
                </c:pt>
                <c:pt idx="96">
                  <c:v>32143</c:v>
                </c:pt>
                <c:pt idx="97">
                  <c:v>32174</c:v>
                </c:pt>
                <c:pt idx="98">
                  <c:v>32203</c:v>
                </c:pt>
                <c:pt idx="99">
                  <c:v>32234</c:v>
                </c:pt>
                <c:pt idx="100">
                  <c:v>32264</c:v>
                </c:pt>
                <c:pt idx="101">
                  <c:v>32295</c:v>
                </c:pt>
                <c:pt idx="102">
                  <c:v>32325</c:v>
                </c:pt>
                <c:pt idx="103">
                  <c:v>32356</c:v>
                </c:pt>
                <c:pt idx="104">
                  <c:v>32387</c:v>
                </c:pt>
                <c:pt idx="105">
                  <c:v>32417</c:v>
                </c:pt>
                <c:pt idx="106">
                  <c:v>32448</c:v>
                </c:pt>
                <c:pt idx="107">
                  <c:v>32478</c:v>
                </c:pt>
                <c:pt idx="108">
                  <c:v>32509</c:v>
                </c:pt>
                <c:pt idx="109">
                  <c:v>32540</c:v>
                </c:pt>
                <c:pt idx="110">
                  <c:v>32568</c:v>
                </c:pt>
                <c:pt idx="111">
                  <c:v>32599</c:v>
                </c:pt>
                <c:pt idx="112">
                  <c:v>32629</c:v>
                </c:pt>
                <c:pt idx="113">
                  <c:v>32660</c:v>
                </c:pt>
                <c:pt idx="114">
                  <c:v>32690</c:v>
                </c:pt>
                <c:pt idx="115">
                  <c:v>32721</c:v>
                </c:pt>
                <c:pt idx="116">
                  <c:v>32752</c:v>
                </c:pt>
                <c:pt idx="117">
                  <c:v>32782</c:v>
                </c:pt>
                <c:pt idx="118">
                  <c:v>32813</c:v>
                </c:pt>
                <c:pt idx="119">
                  <c:v>32843</c:v>
                </c:pt>
                <c:pt idx="120">
                  <c:v>32874</c:v>
                </c:pt>
                <c:pt idx="121">
                  <c:v>32905</c:v>
                </c:pt>
                <c:pt idx="122">
                  <c:v>32933</c:v>
                </c:pt>
                <c:pt idx="123">
                  <c:v>32964</c:v>
                </c:pt>
                <c:pt idx="124">
                  <c:v>32994</c:v>
                </c:pt>
                <c:pt idx="125">
                  <c:v>33025</c:v>
                </c:pt>
                <c:pt idx="126">
                  <c:v>33055</c:v>
                </c:pt>
                <c:pt idx="127">
                  <c:v>33086</c:v>
                </c:pt>
                <c:pt idx="128">
                  <c:v>33117</c:v>
                </c:pt>
                <c:pt idx="129">
                  <c:v>33147</c:v>
                </c:pt>
                <c:pt idx="130">
                  <c:v>33178</c:v>
                </c:pt>
                <c:pt idx="131">
                  <c:v>33208</c:v>
                </c:pt>
                <c:pt idx="132">
                  <c:v>33239</c:v>
                </c:pt>
                <c:pt idx="133">
                  <c:v>33270</c:v>
                </c:pt>
                <c:pt idx="134">
                  <c:v>33298</c:v>
                </c:pt>
                <c:pt idx="135">
                  <c:v>33329</c:v>
                </c:pt>
                <c:pt idx="136">
                  <c:v>33359</c:v>
                </c:pt>
                <c:pt idx="137">
                  <c:v>33390</c:v>
                </c:pt>
                <c:pt idx="138">
                  <c:v>33420</c:v>
                </c:pt>
                <c:pt idx="139">
                  <c:v>33451</c:v>
                </c:pt>
                <c:pt idx="140">
                  <c:v>33482</c:v>
                </c:pt>
                <c:pt idx="141">
                  <c:v>33512</c:v>
                </c:pt>
                <c:pt idx="142">
                  <c:v>33543</c:v>
                </c:pt>
                <c:pt idx="143">
                  <c:v>33573</c:v>
                </c:pt>
                <c:pt idx="144">
                  <c:v>33604</c:v>
                </c:pt>
                <c:pt idx="145">
                  <c:v>33635</c:v>
                </c:pt>
                <c:pt idx="146">
                  <c:v>33664</c:v>
                </c:pt>
                <c:pt idx="147">
                  <c:v>33695</c:v>
                </c:pt>
                <c:pt idx="148">
                  <c:v>33725</c:v>
                </c:pt>
                <c:pt idx="149">
                  <c:v>33756</c:v>
                </c:pt>
                <c:pt idx="150">
                  <c:v>33786</c:v>
                </c:pt>
                <c:pt idx="151">
                  <c:v>33817</c:v>
                </c:pt>
                <c:pt idx="152">
                  <c:v>33848</c:v>
                </c:pt>
                <c:pt idx="153">
                  <c:v>33878</c:v>
                </c:pt>
                <c:pt idx="154">
                  <c:v>33909</c:v>
                </c:pt>
                <c:pt idx="155">
                  <c:v>33939</c:v>
                </c:pt>
                <c:pt idx="156">
                  <c:v>33970</c:v>
                </c:pt>
                <c:pt idx="157">
                  <c:v>34001</c:v>
                </c:pt>
                <c:pt idx="158">
                  <c:v>34029</c:v>
                </c:pt>
                <c:pt idx="159">
                  <c:v>34060</c:v>
                </c:pt>
                <c:pt idx="160">
                  <c:v>34090</c:v>
                </c:pt>
                <c:pt idx="161">
                  <c:v>34121</c:v>
                </c:pt>
                <c:pt idx="162">
                  <c:v>34151</c:v>
                </c:pt>
                <c:pt idx="163">
                  <c:v>34182</c:v>
                </c:pt>
                <c:pt idx="164">
                  <c:v>34213</c:v>
                </c:pt>
                <c:pt idx="165">
                  <c:v>34243</c:v>
                </c:pt>
                <c:pt idx="166">
                  <c:v>34274</c:v>
                </c:pt>
                <c:pt idx="167">
                  <c:v>34304</c:v>
                </c:pt>
                <c:pt idx="168">
                  <c:v>34335</c:v>
                </c:pt>
                <c:pt idx="169">
                  <c:v>34366</c:v>
                </c:pt>
                <c:pt idx="170">
                  <c:v>34394</c:v>
                </c:pt>
                <c:pt idx="171">
                  <c:v>34425</c:v>
                </c:pt>
                <c:pt idx="172">
                  <c:v>34455</c:v>
                </c:pt>
                <c:pt idx="173">
                  <c:v>34486</c:v>
                </c:pt>
                <c:pt idx="174">
                  <c:v>34516</c:v>
                </c:pt>
                <c:pt idx="175">
                  <c:v>34547</c:v>
                </c:pt>
                <c:pt idx="176">
                  <c:v>34578</c:v>
                </c:pt>
                <c:pt idx="177">
                  <c:v>34608</c:v>
                </c:pt>
                <c:pt idx="178">
                  <c:v>34639</c:v>
                </c:pt>
                <c:pt idx="179">
                  <c:v>34669</c:v>
                </c:pt>
                <c:pt idx="180">
                  <c:v>34700</c:v>
                </c:pt>
                <c:pt idx="181">
                  <c:v>34731</c:v>
                </c:pt>
                <c:pt idx="182">
                  <c:v>34759</c:v>
                </c:pt>
                <c:pt idx="183">
                  <c:v>34790</c:v>
                </c:pt>
                <c:pt idx="184">
                  <c:v>34820</c:v>
                </c:pt>
                <c:pt idx="185">
                  <c:v>34851</c:v>
                </c:pt>
                <c:pt idx="186">
                  <c:v>34881</c:v>
                </c:pt>
                <c:pt idx="187">
                  <c:v>34912</c:v>
                </c:pt>
                <c:pt idx="188">
                  <c:v>34943</c:v>
                </c:pt>
                <c:pt idx="189">
                  <c:v>34973</c:v>
                </c:pt>
                <c:pt idx="190">
                  <c:v>35004</c:v>
                </c:pt>
                <c:pt idx="191">
                  <c:v>35034</c:v>
                </c:pt>
                <c:pt idx="192">
                  <c:v>35065</c:v>
                </c:pt>
                <c:pt idx="193">
                  <c:v>35096</c:v>
                </c:pt>
                <c:pt idx="194">
                  <c:v>35125</c:v>
                </c:pt>
                <c:pt idx="195">
                  <c:v>35156</c:v>
                </c:pt>
                <c:pt idx="196">
                  <c:v>35186</c:v>
                </c:pt>
                <c:pt idx="197">
                  <c:v>35217</c:v>
                </c:pt>
                <c:pt idx="198">
                  <c:v>35247</c:v>
                </c:pt>
                <c:pt idx="199">
                  <c:v>35278</c:v>
                </c:pt>
                <c:pt idx="200">
                  <c:v>35309</c:v>
                </c:pt>
                <c:pt idx="201">
                  <c:v>35339</c:v>
                </c:pt>
                <c:pt idx="202">
                  <c:v>35370</c:v>
                </c:pt>
                <c:pt idx="203">
                  <c:v>35400</c:v>
                </c:pt>
                <c:pt idx="204">
                  <c:v>35431</c:v>
                </c:pt>
                <c:pt idx="205">
                  <c:v>35462</c:v>
                </c:pt>
                <c:pt idx="206">
                  <c:v>35490</c:v>
                </c:pt>
                <c:pt idx="207">
                  <c:v>35521</c:v>
                </c:pt>
                <c:pt idx="208">
                  <c:v>35551</c:v>
                </c:pt>
                <c:pt idx="209">
                  <c:v>35582</c:v>
                </c:pt>
                <c:pt idx="210">
                  <c:v>35612</c:v>
                </c:pt>
                <c:pt idx="211">
                  <c:v>35643</c:v>
                </c:pt>
                <c:pt idx="212">
                  <c:v>35674</c:v>
                </c:pt>
                <c:pt idx="213">
                  <c:v>35704</c:v>
                </c:pt>
                <c:pt idx="214">
                  <c:v>35735</c:v>
                </c:pt>
                <c:pt idx="215">
                  <c:v>35765</c:v>
                </c:pt>
                <c:pt idx="216">
                  <c:v>35796</c:v>
                </c:pt>
                <c:pt idx="217">
                  <c:v>35827</c:v>
                </c:pt>
                <c:pt idx="218">
                  <c:v>35855</c:v>
                </c:pt>
                <c:pt idx="219">
                  <c:v>35886</c:v>
                </c:pt>
                <c:pt idx="220">
                  <c:v>35916</c:v>
                </c:pt>
                <c:pt idx="221">
                  <c:v>35947</c:v>
                </c:pt>
                <c:pt idx="222">
                  <c:v>35977</c:v>
                </c:pt>
                <c:pt idx="223">
                  <c:v>36008</c:v>
                </c:pt>
                <c:pt idx="224">
                  <c:v>36039</c:v>
                </c:pt>
                <c:pt idx="225">
                  <c:v>36069</c:v>
                </c:pt>
                <c:pt idx="226">
                  <c:v>36100</c:v>
                </c:pt>
                <c:pt idx="227">
                  <c:v>36130</c:v>
                </c:pt>
                <c:pt idx="228">
                  <c:v>36161</c:v>
                </c:pt>
                <c:pt idx="229">
                  <c:v>36192</c:v>
                </c:pt>
                <c:pt idx="230">
                  <c:v>36220</c:v>
                </c:pt>
                <c:pt idx="231">
                  <c:v>36251</c:v>
                </c:pt>
                <c:pt idx="232">
                  <c:v>36281</c:v>
                </c:pt>
                <c:pt idx="233">
                  <c:v>36312</c:v>
                </c:pt>
                <c:pt idx="234">
                  <c:v>36342</c:v>
                </c:pt>
                <c:pt idx="235">
                  <c:v>36373</c:v>
                </c:pt>
                <c:pt idx="236">
                  <c:v>36404</c:v>
                </c:pt>
                <c:pt idx="237">
                  <c:v>36434</c:v>
                </c:pt>
                <c:pt idx="238">
                  <c:v>36465</c:v>
                </c:pt>
                <c:pt idx="239">
                  <c:v>36495</c:v>
                </c:pt>
                <c:pt idx="240">
                  <c:v>36526</c:v>
                </c:pt>
                <c:pt idx="241">
                  <c:v>36557</c:v>
                </c:pt>
                <c:pt idx="242">
                  <c:v>36586</c:v>
                </c:pt>
                <c:pt idx="243">
                  <c:v>36617</c:v>
                </c:pt>
                <c:pt idx="244">
                  <c:v>36647</c:v>
                </c:pt>
                <c:pt idx="245">
                  <c:v>36678</c:v>
                </c:pt>
                <c:pt idx="246">
                  <c:v>36708</c:v>
                </c:pt>
                <c:pt idx="247">
                  <c:v>36739</c:v>
                </c:pt>
                <c:pt idx="248">
                  <c:v>36770</c:v>
                </c:pt>
                <c:pt idx="249">
                  <c:v>36800</c:v>
                </c:pt>
                <c:pt idx="250">
                  <c:v>36831</c:v>
                </c:pt>
                <c:pt idx="251">
                  <c:v>36861</c:v>
                </c:pt>
                <c:pt idx="252">
                  <c:v>36892</c:v>
                </c:pt>
                <c:pt idx="253">
                  <c:v>36923</c:v>
                </c:pt>
                <c:pt idx="254">
                  <c:v>36951</c:v>
                </c:pt>
                <c:pt idx="255">
                  <c:v>36982</c:v>
                </c:pt>
                <c:pt idx="256">
                  <c:v>37012</c:v>
                </c:pt>
                <c:pt idx="257">
                  <c:v>37043</c:v>
                </c:pt>
                <c:pt idx="258">
                  <c:v>37073</c:v>
                </c:pt>
                <c:pt idx="259">
                  <c:v>37104</c:v>
                </c:pt>
                <c:pt idx="260">
                  <c:v>37135</c:v>
                </c:pt>
                <c:pt idx="261">
                  <c:v>37165</c:v>
                </c:pt>
                <c:pt idx="262">
                  <c:v>37196</c:v>
                </c:pt>
                <c:pt idx="263">
                  <c:v>37226</c:v>
                </c:pt>
                <c:pt idx="264">
                  <c:v>37257</c:v>
                </c:pt>
                <c:pt idx="265">
                  <c:v>37288</c:v>
                </c:pt>
                <c:pt idx="266">
                  <c:v>37316</c:v>
                </c:pt>
                <c:pt idx="267">
                  <c:v>37347</c:v>
                </c:pt>
                <c:pt idx="268">
                  <c:v>37377</c:v>
                </c:pt>
                <c:pt idx="269">
                  <c:v>37408</c:v>
                </c:pt>
                <c:pt idx="270">
                  <c:v>37438</c:v>
                </c:pt>
                <c:pt idx="271">
                  <c:v>37469</c:v>
                </c:pt>
                <c:pt idx="272">
                  <c:v>37500</c:v>
                </c:pt>
                <c:pt idx="273">
                  <c:v>37530</c:v>
                </c:pt>
                <c:pt idx="274">
                  <c:v>37561</c:v>
                </c:pt>
                <c:pt idx="275">
                  <c:v>37591</c:v>
                </c:pt>
                <c:pt idx="276">
                  <c:v>37622</c:v>
                </c:pt>
                <c:pt idx="277">
                  <c:v>37653</c:v>
                </c:pt>
                <c:pt idx="278">
                  <c:v>37681</c:v>
                </c:pt>
                <c:pt idx="279">
                  <c:v>37712</c:v>
                </c:pt>
                <c:pt idx="280">
                  <c:v>37742</c:v>
                </c:pt>
                <c:pt idx="281">
                  <c:v>37773</c:v>
                </c:pt>
                <c:pt idx="282">
                  <c:v>37803</c:v>
                </c:pt>
                <c:pt idx="283">
                  <c:v>37834</c:v>
                </c:pt>
                <c:pt idx="284">
                  <c:v>37865</c:v>
                </c:pt>
                <c:pt idx="285">
                  <c:v>37895</c:v>
                </c:pt>
                <c:pt idx="286">
                  <c:v>37926</c:v>
                </c:pt>
                <c:pt idx="287">
                  <c:v>37956</c:v>
                </c:pt>
                <c:pt idx="288">
                  <c:v>37987</c:v>
                </c:pt>
                <c:pt idx="289">
                  <c:v>38018</c:v>
                </c:pt>
                <c:pt idx="290">
                  <c:v>38047</c:v>
                </c:pt>
                <c:pt idx="291">
                  <c:v>38078</c:v>
                </c:pt>
                <c:pt idx="292">
                  <c:v>38108</c:v>
                </c:pt>
                <c:pt idx="293">
                  <c:v>38139</c:v>
                </c:pt>
                <c:pt idx="294">
                  <c:v>38169</c:v>
                </c:pt>
                <c:pt idx="295">
                  <c:v>38200</c:v>
                </c:pt>
                <c:pt idx="296">
                  <c:v>38231</c:v>
                </c:pt>
                <c:pt idx="297">
                  <c:v>38261</c:v>
                </c:pt>
                <c:pt idx="298">
                  <c:v>38292</c:v>
                </c:pt>
                <c:pt idx="299">
                  <c:v>38322</c:v>
                </c:pt>
                <c:pt idx="300">
                  <c:v>38353</c:v>
                </c:pt>
                <c:pt idx="301">
                  <c:v>38384</c:v>
                </c:pt>
                <c:pt idx="302">
                  <c:v>38412</c:v>
                </c:pt>
                <c:pt idx="303">
                  <c:v>38443</c:v>
                </c:pt>
                <c:pt idx="304">
                  <c:v>38473</c:v>
                </c:pt>
                <c:pt idx="305">
                  <c:v>38504</c:v>
                </c:pt>
                <c:pt idx="306">
                  <c:v>38534</c:v>
                </c:pt>
                <c:pt idx="307">
                  <c:v>38565</c:v>
                </c:pt>
                <c:pt idx="308">
                  <c:v>38596</c:v>
                </c:pt>
                <c:pt idx="309">
                  <c:v>38626</c:v>
                </c:pt>
                <c:pt idx="310">
                  <c:v>38657</c:v>
                </c:pt>
                <c:pt idx="311">
                  <c:v>38687</c:v>
                </c:pt>
                <c:pt idx="312">
                  <c:v>38718</c:v>
                </c:pt>
                <c:pt idx="313">
                  <c:v>38749</c:v>
                </c:pt>
                <c:pt idx="314">
                  <c:v>38777</c:v>
                </c:pt>
                <c:pt idx="315">
                  <c:v>38808</c:v>
                </c:pt>
                <c:pt idx="316">
                  <c:v>38838</c:v>
                </c:pt>
                <c:pt idx="317">
                  <c:v>38869</c:v>
                </c:pt>
                <c:pt idx="318">
                  <c:v>38899</c:v>
                </c:pt>
                <c:pt idx="319">
                  <c:v>38930</c:v>
                </c:pt>
                <c:pt idx="320">
                  <c:v>38961</c:v>
                </c:pt>
                <c:pt idx="321">
                  <c:v>38991</c:v>
                </c:pt>
                <c:pt idx="322">
                  <c:v>39022</c:v>
                </c:pt>
                <c:pt idx="323">
                  <c:v>39052</c:v>
                </c:pt>
                <c:pt idx="324">
                  <c:v>39083</c:v>
                </c:pt>
                <c:pt idx="325">
                  <c:v>39114</c:v>
                </c:pt>
                <c:pt idx="326">
                  <c:v>39142</c:v>
                </c:pt>
                <c:pt idx="327">
                  <c:v>39173</c:v>
                </c:pt>
                <c:pt idx="328">
                  <c:v>39203</c:v>
                </c:pt>
                <c:pt idx="329">
                  <c:v>39234</c:v>
                </c:pt>
                <c:pt idx="330">
                  <c:v>39264</c:v>
                </c:pt>
                <c:pt idx="331">
                  <c:v>39295</c:v>
                </c:pt>
                <c:pt idx="332">
                  <c:v>39326</c:v>
                </c:pt>
                <c:pt idx="333">
                  <c:v>39356</c:v>
                </c:pt>
                <c:pt idx="334">
                  <c:v>39387</c:v>
                </c:pt>
                <c:pt idx="335">
                  <c:v>39417</c:v>
                </c:pt>
                <c:pt idx="336">
                  <c:v>39448</c:v>
                </c:pt>
                <c:pt idx="337">
                  <c:v>39479</c:v>
                </c:pt>
                <c:pt idx="338">
                  <c:v>39508</c:v>
                </c:pt>
                <c:pt idx="339">
                  <c:v>39539</c:v>
                </c:pt>
                <c:pt idx="340">
                  <c:v>39569</c:v>
                </c:pt>
                <c:pt idx="341">
                  <c:v>39600</c:v>
                </c:pt>
                <c:pt idx="342">
                  <c:v>39630</c:v>
                </c:pt>
                <c:pt idx="343">
                  <c:v>39661</c:v>
                </c:pt>
                <c:pt idx="344">
                  <c:v>39692</c:v>
                </c:pt>
                <c:pt idx="345">
                  <c:v>39722</c:v>
                </c:pt>
                <c:pt idx="346">
                  <c:v>39753</c:v>
                </c:pt>
                <c:pt idx="347">
                  <c:v>39783</c:v>
                </c:pt>
                <c:pt idx="348">
                  <c:v>39814</c:v>
                </c:pt>
                <c:pt idx="349">
                  <c:v>39845</c:v>
                </c:pt>
                <c:pt idx="350">
                  <c:v>39873</c:v>
                </c:pt>
                <c:pt idx="351">
                  <c:v>39904</c:v>
                </c:pt>
                <c:pt idx="352">
                  <c:v>39934</c:v>
                </c:pt>
                <c:pt idx="353">
                  <c:v>39965</c:v>
                </c:pt>
                <c:pt idx="354">
                  <c:v>39995</c:v>
                </c:pt>
                <c:pt idx="355">
                  <c:v>40026</c:v>
                </c:pt>
                <c:pt idx="356">
                  <c:v>40057</c:v>
                </c:pt>
                <c:pt idx="357">
                  <c:v>40087</c:v>
                </c:pt>
                <c:pt idx="358">
                  <c:v>40118</c:v>
                </c:pt>
                <c:pt idx="359">
                  <c:v>40148</c:v>
                </c:pt>
                <c:pt idx="360">
                  <c:v>40179</c:v>
                </c:pt>
                <c:pt idx="361">
                  <c:v>40210</c:v>
                </c:pt>
                <c:pt idx="362">
                  <c:v>40238</c:v>
                </c:pt>
                <c:pt idx="363">
                  <c:v>40269</c:v>
                </c:pt>
                <c:pt idx="364">
                  <c:v>40299</c:v>
                </c:pt>
                <c:pt idx="365">
                  <c:v>40330</c:v>
                </c:pt>
                <c:pt idx="366">
                  <c:v>40360</c:v>
                </c:pt>
                <c:pt idx="367">
                  <c:v>40391</c:v>
                </c:pt>
                <c:pt idx="368">
                  <c:v>40422</c:v>
                </c:pt>
                <c:pt idx="369">
                  <c:v>40452</c:v>
                </c:pt>
                <c:pt idx="370">
                  <c:v>40483</c:v>
                </c:pt>
                <c:pt idx="371">
                  <c:v>40513</c:v>
                </c:pt>
                <c:pt idx="372">
                  <c:v>40544</c:v>
                </c:pt>
                <c:pt idx="373">
                  <c:v>40575</c:v>
                </c:pt>
                <c:pt idx="374">
                  <c:v>40603</c:v>
                </c:pt>
                <c:pt idx="375">
                  <c:v>40634</c:v>
                </c:pt>
                <c:pt idx="376">
                  <c:v>40664</c:v>
                </c:pt>
                <c:pt idx="377">
                  <c:v>40695</c:v>
                </c:pt>
                <c:pt idx="378">
                  <c:v>40725</c:v>
                </c:pt>
                <c:pt idx="379">
                  <c:v>40756</c:v>
                </c:pt>
                <c:pt idx="380">
                  <c:v>40787</c:v>
                </c:pt>
                <c:pt idx="381">
                  <c:v>40817</c:v>
                </c:pt>
                <c:pt idx="382">
                  <c:v>40848</c:v>
                </c:pt>
                <c:pt idx="383">
                  <c:v>40878</c:v>
                </c:pt>
                <c:pt idx="384">
                  <c:v>40909</c:v>
                </c:pt>
                <c:pt idx="385">
                  <c:v>40940</c:v>
                </c:pt>
                <c:pt idx="386">
                  <c:v>40969</c:v>
                </c:pt>
                <c:pt idx="387">
                  <c:v>41000</c:v>
                </c:pt>
                <c:pt idx="388">
                  <c:v>41030</c:v>
                </c:pt>
                <c:pt idx="389">
                  <c:v>41061</c:v>
                </c:pt>
                <c:pt idx="390">
                  <c:v>41091</c:v>
                </c:pt>
                <c:pt idx="391">
                  <c:v>41122</c:v>
                </c:pt>
                <c:pt idx="392">
                  <c:v>41153</c:v>
                </c:pt>
                <c:pt idx="393">
                  <c:v>41183</c:v>
                </c:pt>
                <c:pt idx="394">
                  <c:v>41214</c:v>
                </c:pt>
                <c:pt idx="395">
                  <c:v>41244</c:v>
                </c:pt>
                <c:pt idx="396">
                  <c:v>41275</c:v>
                </c:pt>
                <c:pt idx="397">
                  <c:v>41306</c:v>
                </c:pt>
                <c:pt idx="398">
                  <c:v>41334</c:v>
                </c:pt>
                <c:pt idx="399">
                  <c:v>41365</c:v>
                </c:pt>
                <c:pt idx="400">
                  <c:v>41395</c:v>
                </c:pt>
                <c:pt idx="401">
                  <c:v>41426</c:v>
                </c:pt>
                <c:pt idx="402">
                  <c:v>41456</c:v>
                </c:pt>
                <c:pt idx="403">
                  <c:v>41487</c:v>
                </c:pt>
                <c:pt idx="404">
                  <c:v>41518</c:v>
                </c:pt>
                <c:pt idx="405">
                  <c:v>41548</c:v>
                </c:pt>
                <c:pt idx="406">
                  <c:v>41579</c:v>
                </c:pt>
                <c:pt idx="407">
                  <c:v>41609</c:v>
                </c:pt>
                <c:pt idx="408">
                  <c:v>41640</c:v>
                </c:pt>
                <c:pt idx="409">
                  <c:v>41671</c:v>
                </c:pt>
                <c:pt idx="410">
                  <c:v>41699</c:v>
                </c:pt>
                <c:pt idx="411">
                  <c:v>41730</c:v>
                </c:pt>
                <c:pt idx="412">
                  <c:v>41760</c:v>
                </c:pt>
                <c:pt idx="413">
                  <c:v>41791</c:v>
                </c:pt>
                <c:pt idx="414">
                  <c:v>41821</c:v>
                </c:pt>
                <c:pt idx="415">
                  <c:v>41852</c:v>
                </c:pt>
                <c:pt idx="416">
                  <c:v>41883</c:v>
                </c:pt>
                <c:pt idx="417">
                  <c:v>41913</c:v>
                </c:pt>
                <c:pt idx="418">
                  <c:v>41944</c:v>
                </c:pt>
                <c:pt idx="419">
                  <c:v>41974</c:v>
                </c:pt>
                <c:pt idx="420">
                  <c:v>42005</c:v>
                </c:pt>
                <c:pt idx="421">
                  <c:v>42036</c:v>
                </c:pt>
                <c:pt idx="422">
                  <c:v>42064</c:v>
                </c:pt>
                <c:pt idx="423">
                  <c:v>42095</c:v>
                </c:pt>
                <c:pt idx="424">
                  <c:v>42125</c:v>
                </c:pt>
                <c:pt idx="425">
                  <c:v>42156</c:v>
                </c:pt>
                <c:pt idx="426">
                  <c:v>42186</c:v>
                </c:pt>
                <c:pt idx="427">
                  <c:v>42217</c:v>
                </c:pt>
                <c:pt idx="428">
                  <c:v>42248</c:v>
                </c:pt>
                <c:pt idx="429">
                  <c:v>42278</c:v>
                </c:pt>
                <c:pt idx="430">
                  <c:v>42309</c:v>
                </c:pt>
                <c:pt idx="431">
                  <c:v>42339</c:v>
                </c:pt>
                <c:pt idx="432">
                  <c:v>42370</c:v>
                </c:pt>
                <c:pt idx="433">
                  <c:v>42401</c:v>
                </c:pt>
                <c:pt idx="434">
                  <c:v>42430</c:v>
                </c:pt>
                <c:pt idx="435">
                  <c:v>42461</c:v>
                </c:pt>
                <c:pt idx="436">
                  <c:v>42491</c:v>
                </c:pt>
                <c:pt idx="437">
                  <c:v>42522</c:v>
                </c:pt>
                <c:pt idx="438">
                  <c:v>42552</c:v>
                </c:pt>
                <c:pt idx="439">
                  <c:v>42583</c:v>
                </c:pt>
                <c:pt idx="440">
                  <c:v>42614</c:v>
                </c:pt>
                <c:pt idx="441">
                  <c:v>42644</c:v>
                </c:pt>
                <c:pt idx="442">
                  <c:v>42675</c:v>
                </c:pt>
                <c:pt idx="443">
                  <c:v>42705</c:v>
                </c:pt>
                <c:pt idx="444">
                  <c:v>42736</c:v>
                </c:pt>
                <c:pt idx="445">
                  <c:v>42767</c:v>
                </c:pt>
                <c:pt idx="446">
                  <c:v>42795</c:v>
                </c:pt>
                <c:pt idx="447">
                  <c:v>42826</c:v>
                </c:pt>
                <c:pt idx="448">
                  <c:v>42856</c:v>
                </c:pt>
                <c:pt idx="449">
                  <c:v>42887</c:v>
                </c:pt>
                <c:pt idx="450">
                  <c:v>42917</c:v>
                </c:pt>
                <c:pt idx="451">
                  <c:v>42948</c:v>
                </c:pt>
                <c:pt idx="452">
                  <c:v>42979</c:v>
                </c:pt>
                <c:pt idx="453">
                  <c:v>43009</c:v>
                </c:pt>
                <c:pt idx="454">
                  <c:v>43040</c:v>
                </c:pt>
                <c:pt idx="455">
                  <c:v>43070</c:v>
                </c:pt>
                <c:pt idx="456">
                  <c:v>43101</c:v>
                </c:pt>
                <c:pt idx="457">
                  <c:v>43132</c:v>
                </c:pt>
                <c:pt idx="458">
                  <c:v>43160</c:v>
                </c:pt>
                <c:pt idx="459">
                  <c:v>43191</c:v>
                </c:pt>
                <c:pt idx="460">
                  <c:v>43221</c:v>
                </c:pt>
                <c:pt idx="461">
                  <c:v>43252</c:v>
                </c:pt>
                <c:pt idx="462">
                  <c:v>43282</c:v>
                </c:pt>
                <c:pt idx="463">
                  <c:v>43313</c:v>
                </c:pt>
                <c:pt idx="464">
                  <c:v>43344</c:v>
                </c:pt>
                <c:pt idx="465">
                  <c:v>43374</c:v>
                </c:pt>
                <c:pt idx="466">
                  <c:v>43405</c:v>
                </c:pt>
                <c:pt idx="467">
                  <c:v>43435</c:v>
                </c:pt>
                <c:pt idx="468">
                  <c:v>43466</c:v>
                </c:pt>
                <c:pt idx="469">
                  <c:v>43497</c:v>
                </c:pt>
                <c:pt idx="470">
                  <c:v>43525</c:v>
                </c:pt>
                <c:pt idx="471">
                  <c:v>43556</c:v>
                </c:pt>
                <c:pt idx="472">
                  <c:v>43586</c:v>
                </c:pt>
                <c:pt idx="473">
                  <c:v>43617</c:v>
                </c:pt>
                <c:pt idx="474">
                  <c:v>43647</c:v>
                </c:pt>
                <c:pt idx="475">
                  <c:v>43678</c:v>
                </c:pt>
                <c:pt idx="476">
                  <c:v>43709</c:v>
                </c:pt>
                <c:pt idx="477">
                  <c:v>43739</c:v>
                </c:pt>
                <c:pt idx="478">
                  <c:v>43770</c:v>
                </c:pt>
                <c:pt idx="479">
                  <c:v>43800</c:v>
                </c:pt>
                <c:pt idx="480">
                  <c:v>43831</c:v>
                </c:pt>
                <c:pt idx="481">
                  <c:v>43862</c:v>
                </c:pt>
                <c:pt idx="482">
                  <c:v>43891</c:v>
                </c:pt>
                <c:pt idx="483">
                  <c:v>43922</c:v>
                </c:pt>
                <c:pt idx="484">
                  <c:v>43952</c:v>
                </c:pt>
                <c:pt idx="485">
                  <c:v>43983</c:v>
                </c:pt>
                <c:pt idx="486">
                  <c:v>44013</c:v>
                </c:pt>
                <c:pt idx="487">
                  <c:v>44044</c:v>
                </c:pt>
                <c:pt idx="488">
                  <c:v>44075</c:v>
                </c:pt>
                <c:pt idx="489">
                  <c:v>44105</c:v>
                </c:pt>
                <c:pt idx="490">
                  <c:v>44136</c:v>
                </c:pt>
                <c:pt idx="491">
                  <c:v>44166</c:v>
                </c:pt>
              </c:numCache>
            </c:numRef>
          </c:cat>
          <c:val>
            <c:numRef>
              <c:f>DATA_SUMMARY!$E$11:$E$502</c:f>
              <c:numCache>
                <c:formatCode>_(* #,##0.00_);_(* \(#,##0.00\);_(* "-"??_);_(@_)</c:formatCode>
                <c:ptCount val="492"/>
                <c:pt idx="0">
                  <c:v>7.4663000000000004</c:v>
                </c:pt>
                <c:pt idx="1">
                  <c:v>7.4336000000000002</c:v>
                </c:pt>
                <c:pt idx="2">
                  <c:v>6.6768999999999998</c:v>
                </c:pt>
                <c:pt idx="3">
                  <c:v>7.1144999999999996</c:v>
                </c:pt>
                <c:pt idx="4">
                  <c:v>7.4458000000000002</c:v>
                </c:pt>
                <c:pt idx="5">
                  <c:v>7.6466000000000003</c:v>
                </c:pt>
                <c:pt idx="6">
                  <c:v>8.3108000000000004</c:v>
                </c:pt>
                <c:pt idx="7">
                  <c:v>8.3592999999999993</c:v>
                </c:pt>
                <c:pt idx="8">
                  <c:v>8.5696999999999992</c:v>
                </c:pt>
                <c:pt idx="9">
                  <c:v>8.6012000000000004</c:v>
                </c:pt>
                <c:pt idx="10">
                  <c:v>9.4817999999999998</c:v>
                </c:pt>
                <c:pt idx="11">
                  <c:v>9.1606000000000005</c:v>
                </c:pt>
                <c:pt idx="12">
                  <c:v>8.8855000000000004</c:v>
                </c:pt>
                <c:pt idx="13">
                  <c:v>9.0033999999999992</c:v>
                </c:pt>
                <c:pt idx="14">
                  <c:v>9.3277999999999999</c:v>
                </c:pt>
                <c:pt idx="15">
                  <c:v>8.8481000000000005</c:v>
                </c:pt>
                <c:pt idx="16">
                  <c:v>8.8333999999999993</c:v>
                </c:pt>
                <c:pt idx="17">
                  <c:v>8.7415000000000003</c:v>
                </c:pt>
                <c:pt idx="18">
                  <c:v>8.5737000000000005</c:v>
                </c:pt>
                <c:pt idx="19">
                  <c:v>8.0412999999999997</c:v>
                </c:pt>
                <c:pt idx="20">
                  <c:v>7.6083999999999996</c:v>
                </c:pt>
                <c:pt idx="21">
                  <c:v>7.9355000000000002</c:v>
                </c:pt>
                <c:pt idx="22">
                  <c:v>8.2258999999999993</c:v>
                </c:pt>
                <c:pt idx="23">
                  <c:v>7.9785000000000004</c:v>
                </c:pt>
                <c:pt idx="24">
                  <c:v>8.1295999999999999</c:v>
                </c:pt>
                <c:pt idx="25">
                  <c:v>7.6374000000000004</c:v>
                </c:pt>
                <c:pt idx="26">
                  <c:v>7.5598000000000001</c:v>
                </c:pt>
                <c:pt idx="27">
                  <c:v>8.2173999999999996</c:v>
                </c:pt>
                <c:pt idx="28">
                  <c:v>7.8956</c:v>
                </c:pt>
                <c:pt idx="29">
                  <c:v>7.7354000000000003</c:v>
                </c:pt>
                <c:pt idx="30">
                  <c:v>7.8975</c:v>
                </c:pt>
                <c:pt idx="31">
                  <c:v>8.8133999999999997</c:v>
                </c:pt>
                <c:pt idx="32">
                  <c:v>8.8804999999999996</c:v>
                </c:pt>
                <c:pt idx="33">
                  <c:v>10.5791</c:v>
                </c:pt>
                <c:pt idx="34">
                  <c:v>10.9597</c:v>
                </c:pt>
                <c:pt idx="35">
                  <c:v>11.1266</c:v>
                </c:pt>
                <c:pt idx="36">
                  <c:v>11.6989</c:v>
                </c:pt>
                <c:pt idx="37">
                  <c:v>11.921099999999999</c:v>
                </c:pt>
                <c:pt idx="38">
                  <c:v>12.3156</c:v>
                </c:pt>
                <c:pt idx="39">
                  <c:v>13.0604</c:v>
                </c:pt>
                <c:pt idx="40">
                  <c:v>12.898300000000001</c:v>
                </c:pt>
                <c:pt idx="41">
                  <c:v>13.315300000000001</c:v>
                </c:pt>
                <c:pt idx="42">
                  <c:v>12.2226</c:v>
                </c:pt>
                <c:pt idx="43">
                  <c:v>12.360900000000001</c:v>
                </c:pt>
                <c:pt idx="44">
                  <c:v>12.486499999999999</c:v>
                </c:pt>
                <c:pt idx="45">
                  <c:v>11.6572</c:v>
                </c:pt>
                <c:pt idx="46">
                  <c:v>11.860300000000001</c:v>
                </c:pt>
                <c:pt idx="47">
                  <c:v>11.7555</c:v>
                </c:pt>
                <c:pt idx="48">
                  <c:v>10.708399999999999</c:v>
                </c:pt>
                <c:pt idx="49">
                  <c:v>10.292299999999999</c:v>
                </c:pt>
                <c:pt idx="50">
                  <c:v>10.4312</c:v>
                </c:pt>
                <c:pt idx="51">
                  <c:v>9.8795999999999999</c:v>
                </c:pt>
                <c:pt idx="52">
                  <c:v>9.2932000000000006</c:v>
                </c:pt>
                <c:pt idx="53">
                  <c:v>9.4556000000000004</c:v>
                </c:pt>
                <c:pt idx="54">
                  <c:v>9.0977999999999994</c:v>
                </c:pt>
                <c:pt idx="55">
                  <c:v>10.065200000000001</c:v>
                </c:pt>
                <c:pt idx="56">
                  <c:v>10.030200000000001</c:v>
                </c:pt>
                <c:pt idx="57">
                  <c:v>9.9814000000000007</c:v>
                </c:pt>
                <c:pt idx="58">
                  <c:v>9.8305000000000007</c:v>
                </c:pt>
                <c:pt idx="59">
                  <c:v>10.0505</c:v>
                </c:pt>
                <c:pt idx="60">
                  <c:v>10.9597</c:v>
                </c:pt>
                <c:pt idx="61">
                  <c:v>11.0543</c:v>
                </c:pt>
                <c:pt idx="62">
                  <c:v>11.022600000000001</c:v>
                </c:pt>
                <c:pt idx="63">
                  <c:v>11.520200000000001</c:v>
                </c:pt>
                <c:pt idx="64">
                  <c:v>12.142899999999999</c:v>
                </c:pt>
                <c:pt idx="65">
                  <c:v>12.2902</c:v>
                </c:pt>
                <c:pt idx="66">
                  <c:v>12.5358</c:v>
                </c:pt>
                <c:pt idx="67">
                  <c:v>12.385400000000001</c:v>
                </c:pt>
                <c:pt idx="68">
                  <c:v>11.955399999999999</c:v>
                </c:pt>
                <c:pt idx="69">
                  <c:v>12.9925</c:v>
                </c:pt>
                <c:pt idx="70">
                  <c:v>13.8378</c:v>
                </c:pt>
                <c:pt idx="71">
                  <c:v>14.4613</c:v>
                </c:pt>
                <c:pt idx="72">
                  <c:v>14.5854</c:v>
                </c:pt>
                <c:pt idx="73">
                  <c:v>15.6281</c:v>
                </c:pt>
                <c:pt idx="74">
                  <c:v>16.453199999999999</c:v>
                </c:pt>
                <c:pt idx="75">
                  <c:v>16.010899999999999</c:v>
                </c:pt>
                <c:pt idx="76">
                  <c:v>16.815100000000001</c:v>
                </c:pt>
                <c:pt idx="77">
                  <c:v>17.052299999999999</c:v>
                </c:pt>
                <c:pt idx="78">
                  <c:v>15.9003</c:v>
                </c:pt>
                <c:pt idx="79">
                  <c:v>17.032299999999999</c:v>
                </c:pt>
                <c:pt idx="80">
                  <c:v>15.5771</c:v>
                </c:pt>
                <c:pt idx="81">
                  <c:v>16.849399999999999</c:v>
                </c:pt>
                <c:pt idx="82">
                  <c:v>17.211300000000001</c:v>
                </c:pt>
                <c:pt idx="83">
                  <c:v>16.724399999999999</c:v>
                </c:pt>
                <c:pt idx="84">
                  <c:v>18.151</c:v>
                </c:pt>
                <c:pt idx="85">
                  <c:v>18.821200000000001</c:v>
                </c:pt>
                <c:pt idx="86">
                  <c:v>19.317900000000002</c:v>
                </c:pt>
                <c:pt idx="87">
                  <c:v>19.997199999999999</c:v>
                </c:pt>
                <c:pt idx="88">
                  <c:v>20.117899999999999</c:v>
                </c:pt>
                <c:pt idx="89">
                  <c:v>21.081800000000001</c:v>
                </c:pt>
                <c:pt idx="90">
                  <c:v>20.092099999999999</c:v>
                </c:pt>
                <c:pt idx="91">
                  <c:v>20.794499999999999</c:v>
                </c:pt>
                <c:pt idx="92">
                  <c:v>20.291899999999998</c:v>
                </c:pt>
                <c:pt idx="93">
                  <c:v>14.388</c:v>
                </c:pt>
                <c:pt idx="94">
                  <c:v>13.16</c:v>
                </c:pt>
                <c:pt idx="95">
                  <c:v>14.1189</c:v>
                </c:pt>
                <c:pt idx="96">
                  <c:v>13.8284</c:v>
                </c:pt>
                <c:pt idx="97">
                  <c:v>14.406700000000001</c:v>
                </c:pt>
                <c:pt idx="98">
                  <c:v>13.926299999999999</c:v>
                </c:pt>
                <c:pt idx="99">
                  <c:v>12.0595</c:v>
                </c:pt>
                <c:pt idx="100">
                  <c:v>12.097799999999999</c:v>
                </c:pt>
                <c:pt idx="101">
                  <c:v>12.6211</c:v>
                </c:pt>
                <c:pt idx="102">
                  <c:v>11.9674</c:v>
                </c:pt>
                <c:pt idx="103">
                  <c:v>11.5055</c:v>
                </c:pt>
                <c:pt idx="104">
                  <c:v>11.9626</c:v>
                </c:pt>
                <c:pt idx="105">
                  <c:v>11.7461</c:v>
                </c:pt>
                <c:pt idx="106">
                  <c:v>11.5242</c:v>
                </c:pt>
                <c:pt idx="107">
                  <c:v>11.6935</c:v>
                </c:pt>
                <c:pt idx="108">
                  <c:v>11.917899999999999</c:v>
                </c:pt>
                <c:pt idx="109">
                  <c:v>11.572900000000001</c:v>
                </c:pt>
                <c:pt idx="110">
                  <c:v>11.813700000000001</c:v>
                </c:pt>
                <c:pt idx="111">
                  <c:v>12.2776</c:v>
                </c:pt>
                <c:pt idx="112">
                  <c:v>12.709</c:v>
                </c:pt>
                <c:pt idx="113">
                  <c:v>12.6082</c:v>
                </c:pt>
                <c:pt idx="114">
                  <c:v>14.608700000000001</c:v>
                </c:pt>
                <c:pt idx="115">
                  <c:v>14.8354</c:v>
                </c:pt>
                <c:pt idx="116">
                  <c:v>14.738300000000001</c:v>
                </c:pt>
                <c:pt idx="117">
                  <c:v>14.882400000000001</c:v>
                </c:pt>
                <c:pt idx="118">
                  <c:v>15.1286</c:v>
                </c:pt>
                <c:pt idx="119">
                  <c:v>15.4526</c:v>
                </c:pt>
                <c:pt idx="120">
                  <c:v>15.186</c:v>
                </c:pt>
                <c:pt idx="121">
                  <c:v>15.3156</c:v>
                </c:pt>
                <c:pt idx="122">
                  <c:v>15.687099999999999</c:v>
                </c:pt>
                <c:pt idx="123">
                  <c:v>15.559699999999999</c:v>
                </c:pt>
                <c:pt idx="124">
                  <c:v>16.991099999999999</c:v>
                </c:pt>
                <c:pt idx="125">
                  <c:v>16.8401</c:v>
                </c:pt>
                <c:pt idx="126">
                  <c:v>16.382200000000001</c:v>
                </c:pt>
                <c:pt idx="127">
                  <c:v>14.837199999999999</c:v>
                </c:pt>
                <c:pt idx="128">
                  <c:v>14.0777</c:v>
                </c:pt>
                <c:pt idx="129">
                  <c:v>14.2455</c:v>
                </c:pt>
                <c:pt idx="130">
                  <c:v>15.099299999999999</c:v>
                </c:pt>
                <c:pt idx="131">
                  <c:v>15.4742</c:v>
                </c:pt>
                <c:pt idx="132">
                  <c:v>16.424499999999998</c:v>
                </c:pt>
                <c:pt idx="133">
                  <c:v>17.529599999999999</c:v>
                </c:pt>
                <c:pt idx="134">
                  <c:v>17.918800000000001</c:v>
                </c:pt>
                <c:pt idx="135">
                  <c:v>19.337499999999999</c:v>
                </c:pt>
                <c:pt idx="136">
                  <c:v>20.084</c:v>
                </c:pt>
                <c:pt idx="137">
                  <c:v>19.1221</c:v>
                </c:pt>
                <c:pt idx="138">
                  <c:v>21.762599999999999</c:v>
                </c:pt>
                <c:pt idx="139">
                  <c:v>22.190200000000001</c:v>
                </c:pt>
                <c:pt idx="140">
                  <c:v>21.7654</c:v>
                </c:pt>
                <c:pt idx="141">
                  <c:v>24.574200000000001</c:v>
                </c:pt>
                <c:pt idx="142">
                  <c:v>23.4953</c:v>
                </c:pt>
                <c:pt idx="143">
                  <c:v>26.117100000000001</c:v>
                </c:pt>
                <c:pt idx="144">
                  <c:v>25.248899999999999</c:v>
                </c:pt>
                <c:pt idx="145">
                  <c:v>25.491</c:v>
                </c:pt>
                <c:pt idx="146">
                  <c:v>24.9345</c:v>
                </c:pt>
                <c:pt idx="147">
                  <c:v>24.337199999999999</c:v>
                </c:pt>
                <c:pt idx="148">
                  <c:v>24.360700000000001</c:v>
                </c:pt>
                <c:pt idx="149">
                  <c:v>23.937799999999999</c:v>
                </c:pt>
                <c:pt idx="150">
                  <c:v>23.515000000000001</c:v>
                </c:pt>
                <c:pt idx="151">
                  <c:v>22.950700000000001</c:v>
                </c:pt>
                <c:pt idx="152">
                  <c:v>23.159600000000001</c:v>
                </c:pt>
                <c:pt idx="153">
                  <c:v>21.931899999999999</c:v>
                </c:pt>
                <c:pt idx="154">
                  <c:v>22.595600000000001</c:v>
                </c:pt>
                <c:pt idx="155">
                  <c:v>22.824000000000002</c:v>
                </c:pt>
                <c:pt idx="156">
                  <c:v>22.1159</c:v>
                </c:pt>
                <c:pt idx="157">
                  <c:v>22.347799999999999</c:v>
                </c:pt>
                <c:pt idx="158">
                  <c:v>22.765599999999999</c:v>
                </c:pt>
                <c:pt idx="159">
                  <c:v>22.772400000000001</c:v>
                </c:pt>
                <c:pt idx="160">
                  <c:v>23.2897</c:v>
                </c:pt>
                <c:pt idx="161">
                  <c:v>23.307300000000001</c:v>
                </c:pt>
                <c:pt idx="162">
                  <c:v>21.956399999999999</c:v>
                </c:pt>
                <c:pt idx="163">
                  <c:v>22.712399999999999</c:v>
                </c:pt>
                <c:pt idx="164">
                  <c:v>22.485499999999998</c:v>
                </c:pt>
                <c:pt idx="165">
                  <c:v>21.3719</c:v>
                </c:pt>
                <c:pt idx="166">
                  <c:v>21.0959</c:v>
                </c:pt>
                <c:pt idx="167">
                  <c:v>21.308800000000002</c:v>
                </c:pt>
                <c:pt idx="168">
                  <c:v>21.207000000000001</c:v>
                </c:pt>
                <c:pt idx="169">
                  <c:v>20.569800000000001</c:v>
                </c:pt>
                <c:pt idx="170">
                  <c:v>19.628799999999998</c:v>
                </c:pt>
                <c:pt idx="171">
                  <c:v>17.8933</c:v>
                </c:pt>
                <c:pt idx="172">
                  <c:v>18.115100000000002</c:v>
                </c:pt>
                <c:pt idx="173">
                  <c:v>17.629799999999999</c:v>
                </c:pt>
                <c:pt idx="174">
                  <c:v>16.767700000000001</c:v>
                </c:pt>
                <c:pt idx="175">
                  <c:v>17.398099999999999</c:v>
                </c:pt>
                <c:pt idx="176">
                  <c:v>16.930499999999999</c:v>
                </c:pt>
                <c:pt idx="177">
                  <c:v>15.436299999999999</c:v>
                </c:pt>
                <c:pt idx="178">
                  <c:v>14.826499999999999</c:v>
                </c:pt>
                <c:pt idx="179">
                  <c:v>15.008800000000001</c:v>
                </c:pt>
                <c:pt idx="180">
                  <c:v>14.452199999999999</c:v>
                </c:pt>
                <c:pt idx="181">
                  <c:v>14.973599999999999</c:v>
                </c:pt>
                <c:pt idx="182">
                  <c:v>15.3828</c:v>
                </c:pt>
                <c:pt idx="183">
                  <c:v>14.9495</c:v>
                </c:pt>
                <c:pt idx="184">
                  <c:v>15.4923</c:v>
                </c:pt>
                <c:pt idx="185">
                  <c:v>15.821999999999999</c:v>
                </c:pt>
                <c:pt idx="186">
                  <c:v>15.976699999999999</c:v>
                </c:pt>
                <c:pt idx="187">
                  <c:v>15.9716</c:v>
                </c:pt>
                <c:pt idx="188">
                  <c:v>16.611999999999998</c:v>
                </c:pt>
                <c:pt idx="189">
                  <c:v>17.123100000000001</c:v>
                </c:pt>
                <c:pt idx="190">
                  <c:v>17.826000000000001</c:v>
                </c:pt>
                <c:pt idx="191">
                  <c:v>18.136900000000001</c:v>
                </c:pt>
                <c:pt idx="192">
                  <c:v>18.6845</c:v>
                </c:pt>
                <c:pt idx="193">
                  <c:v>18.814</c:v>
                </c:pt>
                <c:pt idx="194">
                  <c:v>18.963000000000001</c:v>
                </c:pt>
                <c:pt idx="195">
                  <c:v>18.738800000000001</c:v>
                </c:pt>
                <c:pt idx="196">
                  <c:v>19.167000000000002</c:v>
                </c:pt>
                <c:pt idx="197">
                  <c:v>19.2103</c:v>
                </c:pt>
                <c:pt idx="198">
                  <c:v>17.776399999999999</c:v>
                </c:pt>
                <c:pt idx="199">
                  <c:v>18.110800000000001</c:v>
                </c:pt>
                <c:pt idx="200">
                  <c:v>19.092500000000001</c:v>
                </c:pt>
                <c:pt idx="201">
                  <c:v>18.209900000000001</c:v>
                </c:pt>
                <c:pt idx="202">
                  <c:v>19.546099999999999</c:v>
                </c:pt>
                <c:pt idx="203">
                  <c:v>19.125699999999998</c:v>
                </c:pt>
                <c:pt idx="204">
                  <c:v>19.536799999999999</c:v>
                </c:pt>
                <c:pt idx="205">
                  <c:v>19.6526</c:v>
                </c:pt>
                <c:pt idx="206">
                  <c:v>18.815100000000001</c:v>
                </c:pt>
                <c:pt idx="207">
                  <c:v>19.761800000000001</c:v>
                </c:pt>
                <c:pt idx="208">
                  <c:v>20.9194</c:v>
                </c:pt>
                <c:pt idx="209">
                  <c:v>21.828399999999998</c:v>
                </c:pt>
                <c:pt idx="210">
                  <c:v>23.481999999999999</c:v>
                </c:pt>
                <c:pt idx="211">
                  <c:v>22.1326</c:v>
                </c:pt>
                <c:pt idx="212">
                  <c:v>23.309100000000001</c:v>
                </c:pt>
                <c:pt idx="213">
                  <c:v>23.026700000000002</c:v>
                </c:pt>
                <c:pt idx="214">
                  <c:v>24.0534</c:v>
                </c:pt>
                <c:pt idx="215">
                  <c:v>24.431799999999999</c:v>
                </c:pt>
                <c:pt idx="216">
                  <c:v>24.792100000000001</c:v>
                </c:pt>
                <c:pt idx="217">
                  <c:v>26.538699999999999</c:v>
                </c:pt>
                <c:pt idx="218">
                  <c:v>27.8642</c:v>
                </c:pt>
                <c:pt idx="219">
                  <c:v>28.528400000000001</c:v>
                </c:pt>
                <c:pt idx="220">
                  <c:v>27.991299999999999</c:v>
                </c:pt>
                <c:pt idx="221">
                  <c:v>29.095199999999998</c:v>
                </c:pt>
                <c:pt idx="222">
                  <c:v>29.421600000000002</c:v>
                </c:pt>
                <c:pt idx="223">
                  <c:v>25.132100000000001</c:v>
                </c:pt>
                <c:pt idx="224">
                  <c:v>26.700199999999999</c:v>
                </c:pt>
                <c:pt idx="225">
                  <c:v>29.134699999999999</c:v>
                </c:pt>
                <c:pt idx="226">
                  <c:v>30.857299999999999</c:v>
                </c:pt>
                <c:pt idx="227">
                  <c:v>32.596899999999998</c:v>
                </c:pt>
                <c:pt idx="228">
                  <c:v>33.341299999999997</c:v>
                </c:pt>
                <c:pt idx="229">
                  <c:v>32.265000000000001</c:v>
                </c:pt>
                <c:pt idx="230">
                  <c:v>33.5167</c:v>
                </c:pt>
                <c:pt idx="231">
                  <c:v>32.549500000000002</c:v>
                </c:pt>
                <c:pt idx="232">
                  <c:v>31.736699999999999</c:v>
                </c:pt>
                <c:pt idx="233">
                  <c:v>33.464399999999998</c:v>
                </c:pt>
                <c:pt idx="234">
                  <c:v>30.2257</c:v>
                </c:pt>
                <c:pt idx="235">
                  <c:v>30.0366</c:v>
                </c:pt>
                <c:pt idx="236">
                  <c:v>29.178999999999998</c:v>
                </c:pt>
                <c:pt idx="237">
                  <c:v>28.2942</c:v>
                </c:pt>
                <c:pt idx="238">
                  <c:v>28.833500000000001</c:v>
                </c:pt>
                <c:pt idx="239">
                  <c:v>30.501300000000001</c:v>
                </c:pt>
                <c:pt idx="240">
                  <c:v>27.369199999999999</c:v>
                </c:pt>
                <c:pt idx="241">
                  <c:v>26.8188</c:v>
                </c:pt>
                <c:pt idx="242">
                  <c:v>29.412800000000001</c:v>
                </c:pt>
                <c:pt idx="243">
                  <c:v>27.974399999999999</c:v>
                </c:pt>
                <c:pt idx="244">
                  <c:v>27.3613</c:v>
                </c:pt>
                <c:pt idx="245">
                  <c:v>28.016200000000001</c:v>
                </c:pt>
                <c:pt idx="246">
                  <c:v>26.6449</c:v>
                </c:pt>
                <c:pt idx="247">
                  <c:v>28.2622</c:v>
                </c:pt>
                <c:pt idx="248">
                  <c:v>26.750699999999998</c:v>
                </c:pt>
                <c:pt idx="249">
                  <c:v>28.588000000000001</c:v>
                </c:pt>
                <c:pt idx="250">
                  <c:v>26.298999999999999</c:v>
                </c:pt>
                <c:pt idx="251">
                  <c:v>26.4056</c:v>
                </c:pt>
                <c:pt idx="252">
                  <c:v>30.061800000000002</c:v>
                </c:pt>
                <c:pt idx="253">
                  <c:v>27.287400000000002</c:v>
                </c:pt>
                <c:pt idx="254">
                  <c:v>25.535399999999999</c:v>
                </c:pt>
                <c:pt idx="255">
                  <c:v>33.9619</c:v>
                </c:pt>
                <c:pt idx="256">
                  <c:v>34.134799999999998</c:v>
                </c:pt>
                <c:pt idx="257">
                  <c:v>33.280200000000001</c:v>
                </c:pt>
                <c:pt idx="258">
                  <c:v>42.784500000000001</c:v>
                </c:pt>
                <c:pt idx="259">
                  <c:v>40.041699999999999</c:v>
                </c:pt>
                <c:pt idx="260">
                  <c:v>36.769300000000001</c:v>
                </c:pt>
                <c:pt idx="261">
                  <c:v>42.923499999999997</c:v>
                </c:pt>
                <c:pt idx="262">
                  <c:v>46.150300000000001</c:v>
                </c:pt>
                <c:pt idx="263">
                  <c:v>46.4998</c:v>
                </c:pt>
                <c:pt idx="264">
                  <c:v>45.757100000000001</c:v>
                </c:pt>
                <c:pt idx="265">
                  <c:v>44.806899999999999</c:v>
                </c:pt>
                <c:pt idx="266">
                  <c:v>46.453000000000003</c:v>
                </c:pt>
                <c:pt idx="267">
                  <c:v>40.273699999999998</c:v>
                </c:pt>
                <c:pt idx="268">
                  <c:v>39.908000000000001</c:v>
                </c:pt>
                <c:pt idx="269">
                  <c:v>37.016500000000001</c:v>
                </c:pt>
                <c:pt idx="270">
                  <c:v>30.346900000000002</c:v>
                </c:pt>
                <c:pt idx="271">
                  <c:v>30.495000000000001</c:v>
                </c:pt>
                <c:pt idx="272">
                  <c:v>27.139800000000001</c:v>
                </c:pt>
                <c:pt idx="273">
                  <c:v>32.104399999999998</c:v>
                </c:pt>
                <c:pt idx="274">
                  <c:v>33.936599999999999</c:v>
                </c:pt>
                <c:pt idx="275">
                  <c:v>31.889099999999999</c:v>
                </c:pt>
                <c:pt idx="276">
                  <c:v>28.222300000000001</c:v>
                </c:pt>
                <c:pt idx="277">
                  <c:v>27.7424</c:v>
                </c:pt>
                <c:pt idx="278">
                  <c:v>27.974299999999999</c:v>
                </c:pt>
                <c:pt idx="279">
                  <c:v>26.538900000000002</c:v>
                </c:pt>
                <c:pt idx="280">
                  <c:v>27.889700000000001</c:v>
                </c:pt>
                <c:pt idx="281">
                  <c:v>28.205500000000001</c:v>
                </c:pt>
                <c:pt idx="282">
                  <c:v>25.669</c:v>
                </c:pt>
                <c:pt idx="283">
                  <c:v>26.127800000000001</c:v>
                </c:pt>
                <c:pt idx="284">
                  <c:v>25.8157</c:v>
                </c:pt>
                <c:pt idx="285">
                  <c:v>21.557400000000001</c:v>
                </c:pt>
                <c:pt idx="286">
                  <c:v>21.711099999999998</c:v>
                </c:pt>
                <c:pt idx="287">
                  <c:v>22.813300000000002</c:v>
                </c:pt>
                <c:pt idx="288">
                  <c:v>21.752500000000001</c:v>
                </c:pt>
                <c:pt idx="289">
                  <c:v>22.0181</c:v>
                </c:pt>
                <c:pt idx="290">
                  <c:v>21.657900000000001</c:v>
                </c:pt>
                <c:pt idx="291">
                  <c:v>19.720400000000001</c:v>
                </c:pt>
                <c:pt idx="292">
                  <c:v>19.9587</c:v>
                </c:pt>
                <c:pt idx="293">
                  <c:v>20.317699999999999</c:v>
                </c:pt>
                <c:pt idx="294">
                  <c:v>19.070799999999998</c:v>
                </c:pt>
                <c:pt idx="295">
                  <c:v>19.1144</c:v>
                </c:pt>
                <c:pt idx="296">
                  <c:v>19.293399999999998</c:v>
                </c:pt>
                <c:pt idx="297">
                  <c:v>19.3032</c:v>
                </c:pt>
                <c:pt idx="298">
                  <c:v>20.048200000000001</c:v>
                </c:pt>
                <c:pt idx="299">
                  <c:v>20.698899999999998</c:v>
                </c:pt>
                <c:pt idx="300">
                  <c:v>19.583400000000001</c:v>
                </c:pt>
                <c:pt idx="301">
                  <c:v>19.953600000000002</c:v>
                </c:pt>
                <c:pt idx="302">
                  <c:v>19.572099999999999</c:v>
                </c:pt>
                <c:pt idx="303">
                  <c:v>18.258400000000002</c:v>
                </c:pt>
                <c:pt idx="304">
                  <c:v>18.805199999999999</c:v>
                </c:pt>
                <c:pt idx="305">
                  <c:v>18.802600000000002</c:v>
                </c:pt>
                <c:pt idx="306">
                  <c:v>18.5396</c:v>
                </c:pt>
                <c:pt idx="307">
                  <c:v>18.331499999999998</c:v>
                </c:pt>
                <c:pt idx="308">
                  <c:v>18.4589</c:v>
                </c:pt>
                <c:pt idx="309">
                  <c:v>17.260300000000001</c:v>
                </c:pt>
                <c:pt idx="310">
                  <c:v>17.867599999999999</c:v>
                </c:pt>
                <c:pt idx="311">
                  <c:v>17.8506</c:v>
                </c:pt>
                <c:pt idx="312">
                  <c:v>17.614999999999998</c:v>
                </c:pt>
                <c:pt idx="313">
                  <c:v>17.623000000000001</c:v>
                </c:pt>
                <c:pt idx="314">
                  <c:v>17.8185</c:v>
                </c:pt>
                <c:pt idx="315">
                  <c:v>17.5944</c:v>
                </c:pt>
                <c:pt idx="316">
                  <c:v>17.0505</c:v>
                </c:pt>
                <c:pt idx="317">
                  <c:v>17.052</c:v>
                </c:pt>
                <c:pt idx="318">
                  <c:v>16.248699999999999</c:v>
                </c:pt>
                <c:pt idx="319">
                  <c:v>16.5944</c:v>
                </c:pt>
                <c:pt idx="320">
                  <c:v>17.001999999999999</c:v>
                </c:pt>
                <c:pt idx="321">
                  <c:v>16.905200000000001</c:v>
                </c:pt>
                <c:pt idx="322">
                  <c:v>17.183499999999999</c:v>
                </c:pt>
                <c:pt idx="323">
                  <c:v>17.400300000000001</c:v>
                </c:pt>
                <c:pt idx="324">
                  <c:v>17.296900000000001</c:v>
                </c:pt>
                <c:pt idx="325">
                  <c:v>16.9191</c:v>
                </c:pt>
                <c:pt idx="326">
                  <c:v>17.087900000000001</c:v>
                </c:pt>
                <c:pt idx="327">
                  <c:v>17.456099999999999</c:v>
                </c:pt>
                <c:pt idx="328">
                  <c:v>18.0243</c:v>
                </c:pt>
                <c:pt idx="329">
                  <c:v>17.703099999999999</c:v>
                </c:pt>
                <c:pt idx="330">
                  <c:v>18.514900000000001</c:v>
                </c:pt>
                <c:pt idx="331">
                  <c:v>18.7531</c:v>
                </c:pt>
                <c:pt idx="332">
                  <c:v>19.424299999999999</c:v>
                </c:pt>
                <c:pt idx="333">
                  <c:v>23.4116</c:v>
                </c:pt>
                <c:pt idx="334">
                  <c:v>22.380500000000001</c:v>
                </c:pt>
                <c:pt idx="335">
                  <c:v>22.1874</c:v>
                </c:pt>
                <c:pt idx="336">
                  <c:v>22.827500000000001</c:v>
                </c:pt>
                <c:pt idx="337">
                  <c:v>22.033899999999999</c:v>
                </c:pt>
                <c:pt idx="338">
                  <c:v>21.9026</c:v>
                </c:pt>
                <c:pt idx="339">
                  <c:v>26.9727</c:v>
                </c:pt>
                <c:pt idx="340">
                  <c:v>27.2607</c:v>
                </c:pt>
                <c:pt idx="341">
                  <c:v>24.917300000000001</c:v>
                </c:pt>
                <c:pt idx="342">
                  <c:v>27.581700000000001</c:v>
                </c:pt>
                <c:pt idx="343">
                  <c:v>27.917999999999999</c:v>
                </c:pt>
                <c:pt idx="344">
                  <c:v>25.383199999999999</c:v>
                </c:pt>
                <c:pt idx="357">
                  <c:v>20.3294</c:v>
                </c:pt>
                <c:pt idx="358">
                  <c:v>21.4956</c:v>
                </c:pt>
                <c:pt idx="359">
                  <c:v>21.877600000000001</c:v>
                </c:pt>
                <c:pt idx="360">
                  <c:v>17.624700000000001</c:v>
                </c:pt>
                <c:pt idx="361">
                  <c:v>18.127199999999998</c:v>
                </c:pt>
                <c:pt idx="362">
                  <c:v>19.193000000000001</c:v>
                </c:pt>
                <c:pt idx="363">
                  <c:v>17.685400000000001</c:v>
                </c:pt>
                <c:pt idx="364">
                  <c:v>16.235600000000002</c:v>
                </c:pt>
                <c:pt idx="365">
                  <c:v>15.360799999999999</c:v>
                </c:pt>
                <c:pt idx="366">
                  <c:v>15.329800000000001</c:v>
                </c:pt>
                <c:pt idx="367">
                  <c:v>14.602399999999999</c:v>
                </c:pt>
                <c:pt idx="368">
                  <c:v>15.8809</c:v>
                </c:pt>
                <c:pt idx="369">
                  <c:v>15.297499999999999</c:v>
                </c:pt>
                <c:pt idx="370">
                  <c:v>15.2624</c:v>
                </c:pt>
                <c:pt idx="371">
                  <c:v>16.2591</c:v>
                </c:pt>
                <c:pt idx="372">
                  <c:v>15.817500000000001</c:v>
                </c:pt>
                <c:pt idx="373">
                  <c:v>16.323</c:v>
                </c:pt>
                <c:pt idx="374">
                  <c:v>16.305900000000001</c:v>
                </c:pt>
                <c:pt idx="375">
                  <c:v>16.258600000000001</c:v>
                </c:pt>
                <c:pt idx="376">
                  <c:v>16.039100000000001</c:v>
                </c:pt>
                <c:pt idx="377">
                  <c:v>15.7463</c:v>
                </c:pt>
                <c:pt idx="378">
                  <c:v>14.857200000000001</c:v>
                </c:pt>
                <c:pt idx="379">
                  <c:v>14.013500000000001</c:v>
                </c:pt>
                <c:pt idx="380">
                  <c:v>13.0078</c:v>
                </c:pt>
                <c:pt idx="381">
                  <c:v>14.414</c:v>
                </c:pt>
                <c:pt idx="382">
                  <c:v>14.341100000000001</c:v>
                </c:pt>
                <c:pt idx="383">
                  <c:v>14.4635</c:v>
                </c:pt>
                <c:pt idx="384">
                  <c:v>14.822800000000001</c:v>
                </c:pt>
                <c:pt idx="385">
                  <c:v>15.4244</c:v>
                </c:pt>
                <c:pt idx="386">
                  <c:v>15.9077</c:v>
                </c:pt>
                <c:pt idx="387">
                  <c:v>15.899800000000001</c:v>
                </c:pt>
                <c:pt idx="388">
                  <c:v>14.903700000000001</c:v>
                </c:pt>
                <c:pt idx="389">
                  <c:v>15.4932</c:v>
                </c:pt>
                <c:pt idx="390">
                  <c:v>15.9459</c:v>
                </c:pt>
                <c:pt idx="391">
                  <c:v>16.260999999999999</c:v>
                </c:pt>
                <c:pt idx="392">
                  <c:v>16.655100000000001</c:v>
                </c:pt>
                <c:pt idx="393">
                  <c:v>16.323699999999999</c:v>
                </c:pt>
                <c:pt idx="394">
                  <c:v>16.370100000000001</c:v>
                </c:pt>
                <c:pt idx="395">
                  <c:v>16.485800000000001</c:v>
                </c:pt>
                <c:pt idx="396">
                  <c:v>17.0822</c:v>
                </c:pt>
                <c:pt idx="397">
                  <c:v>17.2712</c:v>
                </c:pt>
                <c:pt idx="398">
                  <c:v>17.892700000000001</c:v>
                </c:pt>
                <c:pt idx="399">
                  <c:v>17.5654</c:v>
                </c:pt>
                <c:pt idx="400">
                  <c:v>17.930099999999999</c:v>
                </c:pt>
                <c:pt idx="401">
                  <c:v>17.661100000000001</c:v>
                </c:pt>
                <c:pt idx="402">
                  <c:v>17.863</c:v>
                </c:pt>
                <c:pt idx="403">
                  <c:v>17.303899999999999</c:v>
                </c:pt>
                <c:pt idx="404">
                  <c:v>17.8187</c:v>
                </c:pt>
                <c:pt idx="405">
                  <c:v>17.5303</c:v>
                </c:pt>
                <c:pt idx="406">
                  <c:v>18.022099999999998</c:v>
                </c:pt>
                <c:pt idx="407">
                  <c:v>18.4467</c:v>
                </c:pt>
                <c:pt idx="408">
                  <c:v>17.675699999999999</c:v>
                </c:pt>
                <c:pt idx="409">
                  <c:v>18.437799999999999</c:v>
                </c:pt>
                <c:pt idx="410">
                  <c:v>18.5656</c:v>
                </c:pt>
                <c:pt idx="411">
                  <c:v>18.269500000000001</c:v>
                </c:pt>
                <c:pt idx="412">
                  <c:v>18.653700000000001</c:v>
                </c:pt>
                <c:pt idx="413">
                  <c:v>19.0092</c:v>
                </c:pt>
                <c:pt idx="414">
                  <c:v>18.220700000000001</c:v>
                </c:pt>
                <c:pt idx="415">
                  <c:v>18.9069</c:v>
                </c:pt>
                <c:pt idx="416">
                  <c:v>18.613499999999998</c:v>
                </c:pt>
                <c:pt idx="417">
                  <c:v>19.724900000000002</c:v>
                </c:pt>
                <c:pt idx="418">
                  <c:v>20.2088</c:v>
                </c:pt>
                <c:pt idx="419">
                  <c:v>20.124099999999999</c:v>
                </c:pt>
                <c:pt idx="420">
                  <c:v>20.1007</c:v>
                </c:pt>
                <c:pt idx="421">
                  <c:v>21.204000000000001</c:v>
                </c:pt>
                <c:pt idx="422">
                  <c:v>20.8352</c:v>
                </c:pt>
                <c:pt idx="423">
                  <c:v>21.973600000000001</c:v>
                </c:pt>
                <c:pt idx="424">
                  <c:v>22.2041</c:v>
                </c:pt>
                <c:pt idx="425">
                  <c:v>21.737500000000001</c:v>
                </c:pt>
                <c:pt idx="426">
                  <c:v>23.2058</c:v>
                </c:pt>
                <c:pt idx="427">
                  <c:v>21.753599999999999</c:v>
                </c:pt>
                <c:pt idx="428">
                  <c:v>21.1784</c:v>
                </c:pt>
                <c:pt idx="429">
                  <c:v>24.0305</c:v>
                </c:pt>
                <c:pt idx="430">
                  <c:v>24.0426</c:v>
                </c:pt>
                <c:pt idx="431">
                  <c:v>23.621200000000002</c:v>
                </c:pt>
                <c:pt idx="432">
                  <c:v>22.446100000000001</c:v>
                </c:pt>
                <c:pt idx="433">
                  <c:v>22.353400000000001</c:v>
                </c:pt>
                <c:pt idx="434">
                  <c:v>23.828600000000002</c:v>
                </c:pt>
                <c:pt idx="435">
                  <c:v>23.760899999999999</c:v>
                </c:pt>
                <c:pt idx="436">
                  <c:v>24.1252</c:v>
                </c:pt>
                <c:pt idx="437">
                  <c:v>24.146999999999998</c:v>
                </c:pt>
                <c:pt idx="438">
                  <c:v>24.3978</c:v>
                </c:pt>
                <c:pt idx="439">
                  <c:v>24.368099999999998</c:v>
                </c:pt>
                <c:pt idx="440">
                  <c:v>24.338000000000001</c:v>
                </c:pt>
                <c:pt idx="441">
                  <c:v>22.486999999999998</c:v>
                </c:pt>
                <c:pt idx="442">
                  <c:v>23.255500000000001</c:v>
                </c:pt>
                <c:pt idx="443">
                  <c:v>23.678799999999999</c:v>
                </c:pt>
                <c:pt idx="444">
                  <c:v>22.722799999999999</c:v>
                </c:pt>
                <c:pt idx="445">
                  <c:v>23.568100000000001</c:v>
                </c:pt>
                <c:pt idx="446">
                  <c:v>23.558900000000001</c:v>
                </c:pt>
                <c:pt idx="447">
                  <c:v>22.9206</c:v>
                </c:pt>
                <c:pt idx="448">
                  <c:v>23.1859</c:v>
                </c:pt>
                <c:pt idx="449">
                  <c:v>23.297499999999999</c:v>
                </c:pt>
                <c:pt idx="450">
                  <c:v>23.069700000000001</c:v>
                </c:pt>
                <c:pt idx="451">
                  <c:v>23.0823</c:v>
                </c:pt>
                <c:pt idx="452">
                  <c:v>23.527799999999999</c:v>
                </c:pt>
                <c:pt idx="453">
                  <c:v>23.437000000000001</c:v>
                </c:pt>
                <c:pt idx="454">
                  <c:v>24.095199999999998</c:v>
                </c:pt>
                <c:pt idx="455">
                  <c:v>24.332100000000001</c:v>
                </c:pt>
                <c:pt idx="456">
                  <c:v>24.461300000000001</c:v>
                </c:pt>
                <c:pt idx="457">
                  <c:v>23.508600000000001</c:v>
                </c:pt>
                <c:pt idx="458">
                  <c:v>22.8766</c:v>
                </c:pt>
                <c:pt idx="459">
                  <c:v>21.6203</c:v>
                </c:pt>
                <c:pt idx="460">
                  <c:v>22.087399999999999</c:v>
                </c:pt>
                <c:pt idx="461">
                  <c:v>22.194400000000002</c:v>
                </c:pt>
                <c:pt idx="462">
                  <c:v>21.599</c:v>
                </c:pt>
                <c:pt idx="463">
                  <c:v>22.252600000000001</c:v>
                </c:pt>
                <c:pt idx="464">
                  <c:v>22.348199999999999</c:v>
                </c:pt>
                <c:pt idx="465">
                  <c:v>20.483000000000001</c:v>
                </c:pt>
                <c:pt idx="466">
                  <c:v>20.848800000000001</c:v>
                </c:pt>
                <c:pt idx="467">
                  <c:v>18.935300000000002</c:v>
                </c:pt>
                <c:pt idx="468">
                  <c:v>20.121300000000002</c:v>
                </c:pt>
                <c:pt idx="469">
                  <c:v>20.7195</c:v>
                </c:pt>
                <c:pt idx="470">
                  <c:v>21.090900000000001</c:v>
                </c:pt>
                <c:pt idx="471">
                  <c:v>21.7774</c:v>
                </c:pt>
                <c:pt idx="472">
                  <c:v>20.344899999999999</c:v>
                </c:pt>
                <c:pt idx="473">
                  <c:v>21.747299999999999</c:v>
                </c:pt>
                <c:pt idx="474">
                  <c:v>22.425699999999999</c:v>
                </c:pt>
                <c:pt idx="475">
                  <c:v>22.02</c:v>
                </c:pt>
                <c:pt idx="476">
                  <c:v>22.398299999999999</c:v>
                </c:pt>
                <c:pt idx="477">
                  <c:v>21.7699</c:v>
                </c:pt>
                <c:pt idx="478">
                  <c:v>22.511099999999999</c:v>
                </c:pt>
                <c:pt idx="479">
                  <c:v>23.154699999999998</c:v>
                </c:pt>
                <c:pt idx="480">
                  <c:v>27.7273</c:v>
                </c:pt>
                <c:pt idx="481">
                  <c:v>25.395199999999999</c:v>
                </c:pt>
                <c:pt idx="482">
                  <c:v>22.217700000000001</c:v>
                </c:pt>
                <c:pt idx="483">
                  <c:v>29.350300000000001</c:v>
                </c:pt>
                <c:pt idx="484">
                  <c:v>30.679300000000001</c:v>
                </c:pt>
                <c:pt idx="485">
                  <c:v>31.243500000000001</c:v>
                </c:pt>
                <c:pt idx="486">
                  <c:v>33.293799999999997</c:v>
                </c:pt>
                <c:pt idx="487">
                  <c:v>35.626600000000003</c:v>
                </c:pt>
                <c:pt idx="488">
                  <c:v>34.228999999999999</c:v>
                </c:pt>
                <c:pt idx="489">
                  <c:v>33.281999999999996</c:v>
                </c:pt>
                <c:pt idx="490">
                  <c:v>36.861400000000003</c:v>
                </c:pt>
                <c:pt idx="491">
                  <c:v>38.229700000000001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68-4567-94D2-D68EB52E0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639696"/>
        <c:axId val="576891472"/>
      </c:lineChart>
      <c:dateAx>
        <c:axId val="581639696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891472"/>
        <c:crosses val="autoZero"/>
        <c:auto val="1"/>
        <c:lblOffset val="100"/>
        <c:baseTimeUnit val="months"/>
      </c:dateAx>
      <c:valAx>
        <c:axId val="576891472"/>
        <c:scaling>
          <c:orientation val="minMax"/>
          <c:max val="50"/>
        </c:scaling>
        <c:delete val="0"/>
        <c:axPos val="l"/>
        <c:numFmt formatCode="#,##0" sourceLinked="0"/>
        <c:majorTickMark val="in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639696"/>
        <c:crosses val="autoZero"/>
        <c:crossBetween val="between"/>
      </c:valAx>
      <c:spPr>
        <a:noFill/>
        <a:ln w="6350">
          <a:noFill/>
        </a:ln>
        <a:effectLst/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baseline="0"/>
              <a:t>S&amp;P 500</a:t>
            </a:r>
          </a:p>
          <a:p>
            <a:pPr>
              <a:defRPr b="1"/>
            </a:pPr>
            <a:r>
              <a:rPr lang="en-US" sz="1200" b="0" baseline="0"/>
              <a:t>1980 - 2020</a:t>
            </a:r>
            <a:endParaRPr lang="en-US" sz="1200" b="0"/>
          </a:p>
        </c:rich>
      </c:tx>
      <c:layout>
        <c:manualLayout>
          <c:xMode val="edge"/>
          <c:yMode val="edge"/>
          <c:x val="0.45743596432976003"/>
          <c:y val="1.66944908180300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335760364291818E-2"/>
          <c:y val="3.3575118636046952E-2"/>
          <c:w val="0.91701842804288025"/>
          <c:h val="0.87174845214465058"/>
        </c:manualLayout>
      </c:layout>
      <c:lineChart>
        <c:grouping val="standard"/>
        <c:varyColors val="0"/>
        <c:ser>
          <c:idx val="0"/>
          <c:order val="0"/>
          <c:tx>
            <c:strRef>
              <c:f>DATA_SUMMARY!$C$10</c:f>
              <c:strCache>
                <c:ptCount val="1"/>
                <c:pt idx="0">
                  <c:v> S&amp;P 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DATA_SUMMARY!$B$11:$B$502</c:f>
              <c:numCache>
                <c:formatCode>m/d/yyyy</c:formatCode>
                <c:ptCount val="492"/>
                <c:pt idx="0">
                  <c:v>29221</c:v>
                </c:pt>
                <c:pt idx="1">
                  <c:v>29252</c:v>
                </c:pt>
                <c:pt idx="2">
                  <c:v>29281</c:v>
                </c:pt>
                <c:pt idx="3">
                  <c:v>29312</c:v>
                </c:pt>
                <c:pt idx="4">
                  <c:v>29342</c:v>
                </c:pt>
                <c:pt idx="5">
                  <c:v>29373</c:v>
                </c:pt>
                <c:pt idx="6">
                  <c:v>29403</c:v>
                </c:pt>
                <c:pt idx="7">
                  <c:v>29434</c:v>
                </c:pt>
                <c:pt idx="8">
                  <c:v>29465</c:v>
                </c:pt>
                <c:pt idx="9">
                  <c:v>29495</c:v>
                </c:pt>
                <c:pt idx="10">
                  <c:v>29526</c:v>
                </c:pt>
                <c:pt idx="11">
                  <c:v>29556</c:v>
                </c:pt>
                <c:pt idx="12">
                  <c:v>29587</c:v>
                </c:pt>
                <c:pt idx="13">
                  <c:v>29618</c:v>
                </c:pt>
                <c:pt idx="14">
                  <c:v>29646</c:v>
                </c:pt>
                <c:pt idx="15">
                  <c:v>29677</c:v>
                </c:pt>
                <c:pt idx="16">
                  <c:v>29707</c:v>
                </c:pt>
                <c:pt idx="17">
                  <c:v>29738</c:v>
                </c:pt>
                <c:pt idx="18">
                  <c:v>29768</c:v>
                </c:pt>
                <c:pt idx="19">
                  <c:v>29799</c:v>
                </c:pt>
                <c:pt idx="20">
                  <c:v>29830</c:v>
                </c:pt>
                <c:pt idx="21">
                  <c:v>29860</c:v>
                </c:pt>
                <c:pt idx="22">
                  <c:v>29891</c:v>
                </c:pt>
                <c:pt idx="23">
                  <c:v>29921</c:v>
                </c:pt>
                <c:pt idx="24">
                  <c:v>29952</c:v>
                </c:pt>
                <c:pt idx="25">
                  <c:v>29983</c:v>
                </c:pt>
                <c:pt idx="26">
                  <c:v>30011</c:v>
                </c:pt>
                <c:pt idx="27">
                  <c:v>30042</c:v>
                </c:pt>
                <c:pt idx="28">
                  <c:v>30072</c:v>
                </c:pt>
                <c:pt idx="29">
                  <c:v>30103</c:v>
                </c:pt>
                <c:pt idx="30">
                  <c:v>30133</c:v>
                </c:pt>
                <c:pt idx="31">
                  <c:v>30164</c:v>
                </c:pt>
                <c:pt idx="32">
                  <c:v>30195</c:v>
                </c:pt>
                <c:pt idx="33">
                  <c:v>30225</c:v>
                </c:pt>
                <c:pt idx="34">
                  <c:v>30256</c:v>
                </c:pt>
                <c:pt idx="35">
                  <c:v>30286</c:v>
                </c:pt>
                <c:pt idx="36">
                  <c:v>30317</c:v>
                </c:pt>
                <c:pt idx="37">
                  <c:v>30348</c:v>
                </c:pt>
                <c:pt idx="38">
                  <c:v>30376</c:v>
                </c:pt>
                <c:pt idx="39">
                  <c:v>30407</c:v>
                </c:pt>
                <c:pt idx="40">
                  <c:v>30437</c:v>
                </c:pt>
                <c:pt idx="41">
                  <c:v>30468</c:v>
                </c:pt>
                <c:pt idx="42">
                  <c:v>30498</c:v>
                </c:pt>
                <c:pt idx="43">
                  <c:v>30529</c:v>
                </c:pt>
                <c:pt idx="44">
                  <c:v>30560</c:v>
                </c:pt>
                <c:pt idx="45">
                  <c:v>30590</c:v>
                </c:pt>
                <c:pt idx="46">
                  <c:v>30621</c:v>
                </c:pt>
                <c:pt idx="47">
                  <c:v>30651</c:v>
                </c:pt>
                <c:pt idx="48">
                  <c:v>30682</c:v>
                </c:pt>
                <c:pt idx="49">
                  <c:v>30713</c:v>
                </c:pt>
                <c:pt idx="50">
                  <c:v>30742</c:v>
                </c:pt>
                <c:pt idx="51">
                  <c:v>30773</c:v>
                </c:pt>
                <c:pt idx="52">
                  <c:v>30803</c:v>
                </c:pt>
                <c:pt idx="53">
                  <c:v>30834</c:v>
                </c:pt>
                <c:pt idx="54">
                  <c:v>30864</c:v>
                </c:pt>
                <c:pt idx="55">
                  <c:v>30895</c:v>
                </c:pt>
                <c:pt idx="56">
                  <c:v>30926</c:v>
                </c:pt>
                <c:pt idx="57">
                  <c:v>30956</c:v>
                </c:pt>
                <c:pt idx="58">
                  <c:v>30987</c:v>
                </c:pt>
                <c:pt idx="59">
                  <c:v>31017</c:v>
                </c:pt>
                <c:pt idx="60">
                  <c:v>31048</c:v>
                </c:pt>
                <c:pt idx="61">
                  <c:v>31079</c:v>
                </c:pt>
                <c:pt idx="62">
                  <c:v>31107</c:v>
                </c:pt>
                <c:pt idx="63">
                  <c:v>31138</c:v>
                </c:pt>
                <c:pt idx="64">
                  <c:v>31168</c:v>
                </c:pt>
                <c:pt idx="65">
                  <c:v>31199</c:v>
                </c:pt>
                <c:pt idx="66">
                  <c:v>31229</c:v>
                </c:pt>
                <c:pt idx="67">
                  <c:v>31260</c:v>
                </c:pt>
                <c:pt idx="68">
                  <c:v>31291</c:v>
                </c:pt>
                <c:pt idx="69">
                  <c:v>31321</c:v>
                </c:pt>
                <c:pt idx="70">
                  <c:v>31352</c:v>
                </c:pt>
                <c:pt idx="71">
                  <c:v>31382</c:v>
                </c:pt>
                <c:pt idx="72">
                  <c:v>31413</c:v>
                </c:pt>
                <c:pt idx="73">
                  <c:v>31444</c:v>
                </c:pt>
                <c:pt idx="74">
                  <c:v>31472</c:v>
                </c:pt>
                <c:pt idx="75">
                  <c:v>31503</c:v>
                </c:pt>
                <c:pt idx="76">
                  <c:v>31533</c:v>
                </c:pt>
                <c:pt idx="77">
                  <c:v>31564</c:v>
                </c:pt>
                <c:pt idx="78">
                  <c:v>31594</c:v>
                </c:pt>
                <c:pt idx="79">
                  <c:v>31625</c:v>
                </c:pt>
                <c:pt idx="80">
                  <c:v>31656</c:v>
                </c:pt>
                <c:pt idx="81">
                  <c:v>31686</c:v>
                </c:pt>
                <c:pt idx="82">
                  <c:v>31717</c:v>
                </c:pt>
                <c:pt idx="83">
                  <c:v>31747</c:v>
                </c:pt>
                <c:pt idx="84">
                  <c:v>31778</c:v>
                </c:pt>
                <c:pt idx="85">
                  <c:v>31809</c:v>
                </c:pt>
                <c:pt idx="86">
                  <c:v>31837</c:v>
                </c:pt>
                <c:pt idx="87">
                  <c:v>31868</c:v>
                </c:pt>
                <c:pt idx="88">
                  <c:v>31898</c:v>
                </c:pt>
                <c:pt idx="89">
                  <c:v>31929</c:v>
                </c:pt>
                <c:pt idx="90">
                  <c:v>31959</c:v>
                </c:pt>
                <c:pt idx="91">
                  <c:v>31990</c:v>
                </c:pt>
                <c:pt idx="92">
                  <c:v>32021</c:v>
                </c:pt>
                <c:pt idx="93">
                  <c:v>32051</c:v>
                </c:pt>
                <c:pt idx="94">
                  <c:v>32082</c:v>
                </c:pt>
                <c:pt idx="95">
                  <c:v>32112</c:v>
                </c:pt>
                <c:pt idx="96">
                  <c:v>32143</c:v>
                </c:pt>
                <c:pt idx="97">
                  <c:v>32174</c:v>
                </c:pt>
                <c:pt idx="98">
                  <c:v>32203</c:v>
                </c:pt>
                <c:pt idx="99">
                  <c:v>32234</c:v>
                </c:pt>
                <c:pt idx="100">
                  <c:v>32264</c:v>
                </c:pt>
                <c:pt idx="101">
                  <c:v>32295</c:v>
                </c:pt>
                <c:pt idx="102">
                  <c:v>32325</c:v>
                </c:pt>
                <c:pt idx="103">
                  <c:v>32356</c:v>
                </c:pt>
                <c:pt idx="104">
                  <c:v>32387</c:v>
                </c:pt>
                <c:pt idx="105">
                  <c:v>32417</c:v>
                </c:pt>
                <c:pt idx="106">
                  <c:v>32448</c:v>
                </c:pt>
                <c:pt idx="107">
                  <c:v>32478</c:v>
                </c:pt>
                <c:pt idx="108">
                  <c:v>32509</c:v>
                </c:pt>
                <c:pt idx="109">
                  <c:v>32540</c:v>
                </c:pt>
                <c:pt idx="110">
                  <c:v>32568</c:v>
                </c:pt>
                <c:pt idx="111">
                  <c:v>32599</c:v>
                </c:pt>
                <c:pt idx="112">
                  <c:v>32629</c:v>
                </c:pt>
                <c:pt idx="113">
                  <c:v>32660</c:v>
                </c:pt>
                <c:pt idx="114">
                  <c:v>32690</c:v>
                </c:pt>
                <c:pt idx="115">
                  <c:v>32721</c:v>
                </c:pt>
                <c:pt idx="116">
                  <c:v>32752</c:v>
                </c:pt>
                <c:pt idx="117">
                  <c:v>32782</c:v>
                </c:pt>
                <c:pt idx="118">
                  <c:v>32813</c:v>
                </c:pt>
                <c:pt idx="119">
                  <c:v>32843</c:v>
                </c:pt>
                <c:pt idx="120">
                  <c:v>32874</c:v>
                </c:pt>
                <c:pt idx="121">
                  <c:v>32905</c:v>
                </c:pt>
                <c:pt idx="122">
                  <c:v>32933</c:v>
                </c:pt>
                <c:pt idx="123">
                  <c:v>32964</c:v>
                </c:pt>
                <c:pt idx="124">
                  <c:v>32994</c:v>
                </c:pt>
                <c:pt idx="125">
                  <c:v>33025</c:v>
                </c:pt>
                <c:pt idx="126">
                  <c:v>33055</c:v>
                </c:pt>
                <c:pt idx="127">
                  <c:v>33086</c:v>
                </c:pt>
                <c:pt idx="128">
                  <c:v>33117</c:v>
                </c:pt>
                <c:pt idx="129">
                  <c:v>33147</c:v>
                </c:pt>
                <c:pt idx="130">
                  <c:v>33178</c:v>
                </c:pt>
                <c:pt idx="131">
                  <c:v>33208</c:v>
                </c:pt>
                <c:pt idx="132">
                  <c:v>33239</c:v>
                </c:pt>
                <c:pt idx="133">
                  <c:v>33270</c:v>
                </c:pt>
                <c:pt idx="134">
                  <c:v>33298</c:v>
                </c:pt>
                <c:pt idx="135">
                  <c:v>33329</c:v>
                </c:pt>
                <c:pt idx="136">
                  <c:v>33359</c:v>
                </c:pt>
                <c:pt idx="137">
                  <c:v>33390</c:v>
                </c:pt>
                <c:pt idx="138">
                  <c:v>33420</c:v>
                </c:pt>
                <c:pt idx="139">
                  <c:v>33451</c:v>
                </c:pt>
                <c:pt idx="140">
                  <c:v>33482</c:v>
                </c:pt>
                <c:pt idx="141">
                  <c:v>33512</c:v>
                </c:pt>
                <c:pt idx="142">
                  <c:v>33543</c:v>
                </c:pt>
                <c:pt idx="143">
                  <c:v>33573</c:v>
                </c:pt>
                <c:pt idx="144">
                  <c:v>33604</c:v>
                </c:pt>
                <c:pt idx="145">
                  <c:v>33635</c:v>
                </c:pt>
                <c:pt idx="146">
                  <c:v>33664</c:v>
                </c:pt>
                <c:pt idx="147">
                  <c:v>33695</c:v>
                </c:pt>
                <c:pt idx="148">
                  <c:v>33725</c:v>
                </c:pt>
                <c:pt idx="149">
                  <c:v>33756</c:v>
                </c:pt>
                <c:pt idx="150">
                  <c:v>33786</c:v>
                </c:pt>
                <c:pt idx="151">
                  <c:v>33817</c:v>
                </c:pt>
                <c:pt idx="152">
                  <c:v>33848</c:v>
                </c:pt>
                <c:pt idx="153">
                  <c:v>33878</c:v>
                </c:pt>
                <c:pt idx="154">
                  <c:v>33909</c:v>
                </c:pt>
                <c:pt idx="155">
                  <c:v>33939</c:v>
                </c:pt>
                <c:pt idx="156">
                  <c:v>33970</c:v>
                </c:pt>
                <c:pt idx="157">
                  <c:v>34001</c:v>
                </c:pt>
                <c:pt idx="158">
                  <c:v>34029</c:v>
                </c:pt>
                <c:pt idx="159">
                  <c:v>34060</c:v>
                </c:pt>
                <c:pt idx="160">
                  <c:v>34090</c:v>
                </c:pt>
                <c:pt idx="161">
                  <c:v>34121</c:v>
                </c:pt>
                <c:pt idx="162">
                  <c:v>34151</c:v>
                </c:pt>
                <c:pt idx="163">
                  <c:v>34182</c:v>
                </c:pt>
                <c:pt idx="164">
                  <c:v>34213</c:v>
                </c:pt>
                <c:pt idx="165">
                  <c:v>34243</c:v>
                </c:pt>
                <c:pt idx="166">
                  <c:v>34274</c:v>
                </c:pt>
                <c:pt idx="167">
                  <c:v>34304</c:v>
                </c:pt>
                <c:pt idx="168">
                  <c:v>34335</c:v>
                </c:pt>
                <c:pt idx="169">
                  <c:v>34366</c:v>
                </c:pt>
                <c:pt idx="170">
                  <c:v>34394</c:v>
                </c:pt>
                <c:pt idx="171">
                  <c:v>34425</c:v>
                </c:pt>
                <c:pt idx="172">
                  <c:v>34455</c:v>
                </c:pt>
                <c:pt idx="173">
                  <c:v>34486</c:v>
                </c:pt>
                <c:pt idx="174">
                  <c:v>34516</c:v>
                </c:pt>
                <c:pt idx="175">
                  <c:v>34547</c:v>
                </c:pt>
                <c:pt idx="176">
                  <c:v>34578</c:v>
                </c:pt>
                <c:pt idx="177">
                  <c:v>34608</c:v>
                </c:pt>
                <c:pt idx="178">
                  <c:v>34639</c:v>
                </c:pt>
                <c:pt idx="179">
                  <c:v>34669</c:v>
                </c:pt>
                <c:pt idx="180">
                  <c:v>34700</c:v>
                </c:pt>
                <c:pt idx="181">
                  <c:v>34731</c:v>
                </c:pt>
                <c:pt idx="182">
                  <c:v>34759</c:v>
                </c:pt>
                <c:pt idx="183">
                  <c:v>34790</c:v>
                </c:pt>
                <c:pt idx="184">
                  <c:v>34820</c:v>
                </c:pt>
                <c:pt idx="185">
                  <c:v>34851</c:v>
                </c:pt>
                <c:pt idx="186">
                  <c:v>34881</c:v>
                </c:pt>
                <c:pt idx="187">
                  <c:v>34912</c:v>
                </c:pt>
                <c:pt idx="188">
                  <c:v>34943</c:v>
                </c:pt>
                <c:pt idx="189">
                  <c:v>34973</c:v>
                </c:pt>
                <c:pt idx="190">
                  <c:v>35004</c:v>
                </c:pt>
                <c:pt idx="191">
                  <c:v>35034</c:v>
                </c:pt>
                <c:pt idx="192">
                  <c:v>35065</c:v>
                </c:pt>
                <c:pt idx="193">
                  <c:v>35096</c:v>
                </c:pt>
                <c:pt idx="194">
                  <c:v>35125</c:v>
                </c:pt>
                <c:pt idx="195">
                  <c:v>35156</c:v>
                </c:pt>
                <c:pt idx="196">
                  <c:v>35186</c:v>
                </c:pt>
                <c:pt idx="197">
                  <c:v>35217</c:v>
                </c:pt>
                <c:pt idx="198">
                  <c:v>35247</c:v>
                </c:pt>
                <c:pt idx="199">
                  <c:v>35278</c:v>
                </c:pt>
                <c:pt idx="200">
                  <c:v>35309</c:v>
                </c:pt>
                <c:pt idx="201">
                  <c:v>35339</c:v>
                </c:pt>
                <c:pt idx="202">
                  <c:v>35370</c:v>
                </c:pt>
                <c:pt idx="203">
                  <c:v>35400</c:v>
                </c:pt>
                <c:pt idx="204">
                  <c:v>35431</c:v>
                </c:pt>
                <c:pt idx="205">
                  <c:v>35462</c:v>
                </c:pt>
                <c:pt idx="206">
                  <c:v>35490</c:v>
                </c:pt>
                <c:pt idx="207">
                  <c:v>35521</c:v>
                </c:pt>
                <c:pt idx="208">
                  <c:v>35551</c:v>
                </c:pt>
                <c:pt idx="209">
                  <c:v>35582</c:v>
                </c:pt>
                <c:pt idx="210">
                  <c:v>35612</c:v>
                </c:pt>
                <c:pt idx="211">
                  <c:v>35643</c:v>
                </c:pt>
                <c:pt idx="212">
                  <c:v>35674</c:v>
                </c:pt>
                <c:pt idx="213">
                  <c:v>35704</c:v>
                </c:pt>
                <c:pt idx="214">
                  <c:v>35735</c:v>
                </c:pt>
                <c:pt idx="215">
                  <c:v>35765</c:v>
                </c:pt>
                <c:pt idx="216">
                  <c:v>35796</c:v>
                </c:pt>
                <c:pt idx="217">
                  <c:v>35827</c:v>
                </c:pt>
                <c:pt idx="218">
                  <c:v>35855</c:v>
                </c:pt>
                <c:pt idx="219">
                  <c:v>35886</c:v>
                </c:pt>
                <c:pt idx="220">
                  <c:v>35916</c:v>
                </c:pt>
                <c:pt idx="221">
                  <c:v>35947</c:v>
                </c:pt>
                <c:pt idx="222">
                  <c:v>35977</c:v>
                </c:pt>
                <c:pt idx="223">
                  <c:v>36008</c:v>
                </c:pt>
                <c:pt idx="224">
                  <c:v>36039</c:v>
                </c:pt>
                <c:pt idx="225">
                  <c:v>36069</c:v>
                </c:pt>
                <c:pt idx="226">
                  <c:v>36100</c:v>
                </c:pt>
                <c:pt idx="227">
                  <c:v>36130</c:v>
                </c:pt>
                <c:pt idx="228">
                  <c:v>36161</c:v>
                </c:pt>
                <c:pt idx="229">
                  <c:v>36192</c:v>
                </c:pt>
                <c:pt idx="230">
                  <c:v>36220</c:v>
                </c:pt>
                <c:pt idx="231">
                  <c:v>36251</c:v>
                </c:pt>
                <c:pt idx="232">
                  <c:v>36281</c:v>
                </c:pt>
                <c:pt idx="233">
                  <c:v>36312</c:v>
                </c:pt>
                <c:pt idx="234">
                  <c:v>36342</c:v>
                </c:pt>
                <c:pt idx="235">
                  <c:v>36373</c:v>
                </c:pt>
                <c:pt idx="236">
                  <c:v>36404</c:v>
                </c:pt>
                <c:pt idx="237">
                  <c:v>36434</c:v>
                </c:pt>
                <c:pt idx="238">
                  <c:v>36465</c:v>
                </c:pt>
                <c:pt idx="239">
                  <c:v>36495</c:v>
                </c:pt>
                <c:pt idx="240">
                  <c:v>36526</c:v>
                </c:pt>
                <c:pt idx="241">
                  <c:v>36557</c:v>
                </c:pt>
                <c:pt idx="242">
                  <c:v>36586</c:v>
                </c:pt>
                <c:pt idx="243">
                  <c:v>36617</c:v>
                </c:pt>
                <c:pt idx="244">
                  <c:v>36647</c:v>
                </c:pt>
                <c:pt idx="245">
                  <c:v>36678</c:v>
                </c:pt>
                <c:pt idx="246">
                  <c:v>36708</c:v>
                </c:pt>
                <c:pt idx="247">
                  <c:v>36739</c:v>
                </c:pt>
                <c:pt idx="248">
                  <c:v>36770</c:v>
                </c:pt>
                <c:pt idx="249">
                  <c:v>36800</c:v>
                </c:pt>
                <c:pt idx="250">
                  <c:v>36831</c:v>
                </c:pt>
                <c:pt idx="251">
                  <c:v>36861</c:v>
                </c:pt>
                <c:pt idx="252">
                  <c:v>36892</c:v>
                </c:pt>
                <c:pt idx="253">
                  <c:v>36923</c:v>
                </c:pt>
                <c:pt idx="254">
                  <c:v>36951</c:v>
                </c:pt>
                <c:pt idx="255">
                  <c:v>36982</c:v>
                </c:pt>
                <c:pt idx="256">
                  <c:v>37012</c:v>
                </c:pt>
                <c:pt idx="257">
                  <c:v>37043</c:v>
                </c:pt>
                <c:pt idx="258">
                  <c:v>37073</c:v>
                </c:pt>
                <c:pt idx="259">
                  <c:v>37104</c:v>
                </c:pt>
                <c:pt idx="260">
                  <c:v>37135</c:v>
                </c:pt>
                <c:pt idx="261">
                  <c:v>37165</c:v>
                </c:pt>
                <c:pt idx="262">
                  <c:v>37196</c:v>
                </c:pt>
                <c:pt idx="263">
                  <c:v>37226</c:v>
                </c:pt>
                <c:pt idx="264">
                  <c:v>37257</c:v>
                </c:pt>
                <c:pt idx="265">
                  <c:v>37288</c:v>
                </c:pt>
                <c:pt idx="266">
                  <c:v>37316</c:v>
                </c:pt>
                <c:pt idx="267">
                  <c:v>37347</c:v>
                </c:pt>
                <c:pt idx="268">
                  <c:v>37377</c:v>
                </c:pt>
                <c:pt idx="269">
                  <c:v>37408</c:v>
                </c:pt>
                <c:pt idx="270">
                  <c:v>37438</c:v>
                </c:pt>
                <c:pt idx="271">
                  <c:v>37469</c:v>
                </c:pt>
                <c:pt idx="272">
                  <c:v>37500</c:v>
                </c:pt>
                <c:pt idx="273">
                  <c:v>37530</c:v>
                </c:pt>
                <c:pt idx="274">
                  <c:v>37561</c:v>
                </c:pt>
                <c:pt idx="275">
                  <c:v>37591</c:v>
                </c:pt>
                <c:pt idx="276">
                  <c:v>37622</c:v>
                </c:pt>
                <c:pt idx="277">
                  <c:v>37653</c:v>
                </c:pt>
                <c:pt idx="278">
                  <c:v>37681</c:v>
                </c:pt>
                <c:pt idx="279">
                  <c:v>37712</c:v>
                </c:pt>
                <c:pt idx="280">
                  <c:v>37742</c:v>
                </c:pt>
                <c:pt idx="281">
                  <c:v>37773</c:v>
                </c:pt>
                <c:pt idx="282">
                  <c:v>37803</c:v>
                </c:pt>
                <c:pt idx="283">
                  <c:v>37834</c:v>
                </c:pt>
                <c:pt idx="284">
                  <c:v>37865</c:v>
                </c:pt>
                <c:pt idx="285">
                  <c:v>37895</c:v>
                </c:pt>
                <c:pt idx="286">
                  <c:v>37926</c:v>
                </c:pt>
                <c:pt idx="287">
                  <c:v>37956</c:v>
                </c:pt>
                <c:pt idx="288">
                  <c:v>37987</c:v>
                </c:pt>
                <c:pt idx="289">
                  <c:v>38018</c:v>
                </c:pt>
                <c:pt idx="290">
                  <c:v>38047</c:v>
                </c:pt>
                <c:pt idx="291">
                  <c:v>38078</c:v>
                </c:pt>
                <c:pt idx="292">
                  <c:v>38108</c:v>
                </c:pt>
                <c:pt idx="293">
                  <c:v>38139</c:v>
                </c:pt>
                <c:pt idx="294">
                  <c:v>38169</c:v>
                </c:pt>
                <c:pt idx="295">
                  <c:v>38200</c:v>
                </c:pt>
                <c:pt idx="296">
                  <c:v>38231</c:v>
                </c:pt>
                <c:pt idx="297">
                  <c:v>38261</c:v>
                </c:pt>
                <c:pt idx="298">
                  <c:v>38292</c:v>
                </c:pt>
                <c:pt idx="299">
                  <c:v>38322</c:v>
                </c:pt>
                <c:pt idx="300">
                  <c:v>38353</c:v>
                </c:pt>
                <c:pt idx="301">
                  <c:v>38384</c:v>
                </c:pt>
                <c:pt idx="302">
                  <c:v>38412</c:v>
                </c:pt>
                <c:pt idx="303">
                  <c:v>38443</c:v>
                </c:pt>
                <c:pt idx="304">
                  <c:v>38473</c:v>
                </c:pt>
                <c:pt idx="305">
                  <c:v>38504</c:v>
                </c:pt>
                <c:pt idx="306">
                  <c:v>38534</c:v>
                </c:pt>
                <c:pt idx="307">
                  <c:v>38565</c:v>
                </c:pt>
                <c:pt idx="308">
                  <c:v>38596</c:v>
                </c:pt>
                <c:pt idx="309">
                  <c:v>38626</c:v>
                </c:pt>
                <c:pt idx="310">
                  <c:v>38657</c:v>
                </c:pt>
                <c:pt idx="311">
                  <c:v>38687</c:v>
                </c:pt>
                <c:pt idx="312">
                  <c:v>38718</c:v>
                </c:pt>
                <c:pt idx="313">
                  <c:v>38749</c:v>
                </c:pt>
                <c:pt idx="314">
                  <c:v>38777</c:v>
                </c:pt>
                <c:pt idx="315">
                  <c:v>38808</c:v>
                </c:pt>
                <c:pt idx="316">
                  <c:v>38838</c:v>
                </c:pt>
                <c:pt idx="317">
                  <c:v>38869</c:v>
                </c:pt>
                <c:pt idx="318">
                  <c:v>38899</c:v>
                </c:pt>
                <c:pt idx="319">
                  <c:v>38930</c:v>
                </c:pt>
                <c:pt idx="320">
                  <c:v>38961</c:v>
                </c:pt>
                <c:pt idx="321">
                  <c:v>38991</c:v>
                </c:pt>
                <c:pt idx="322">
                  <c:v>39022</c:v>
                </c:pt>
                <c:pt idx="323">
                  <c:v>39052</c:v>
                </c:pt>
                <c:pt idx="324">
                  <c:v>39083</c:v>
                </c:pt>
                <c:pt idx="325">
                  <c:v>39114</c:v>
                </c:pt>
                <c:pt idx="326">
                  <c:v>39142</c:v>
                </c:pt>
                <c:pt idx="327">
                  <c:v>39173</c:v>
                </c:pt>
                <c:pt idx="328">
                  <c:v>39203</c:v>
                </c:pt>
                <c:pt idx="329">
                  <c:v>39234</c:v>
                </c:pt>
                <c:pt idx="330">
                  <c:v>39264</c:v>
                </c:pt>
                <c:pt idx="331">
                  <c:v>39295</c:v>
                </c:pt>
                <c:pt idx="332">
                  <c:v>39326</c:v>
                </c:pt>
                <c:pt idx="333">
                  <c:v>39356</c:v>
                </c:pt>
                <c:pt idx="334">
                  <c:v>39387</c:v>
                </c:pt>
                <c:pt idx="335">
                  <c:v>39417</c:v>
                </c:pt>
                <c:pt idx="336">
                  <c:v>39448</c:v>
                </c:pt>
                <c:pt idx="337">
                  <c:v>39479</c:v>
                </c:pt>
                <c:pt idx="338">
                  <c:v>39508</c:v>
                </c:pt>
                <c:pt idx="339">
                  <c:v>39539</c:v>
                </c:pt>
                <c:pt idx="340">
                  <c:v>39569</c:v>
                </c:pt>
                <c:pt idx="341">
                  <c:v>39600</c:v>
                </c:pt>
                <c:pt idx="342">
                  <c:v>39630</c:v>
                </c:pt>
                <c:pt idx="343">
                  <c:v>39661</c:v>
                </c:pt>
                <c:pt idx="344">
                  <c:v>39692</c:v>
                </c:pt>
                <c:pt idx="345">
                  <c:v>39722</c:v>
                </c:pt>
                <c:pt idx="346">
                  <c:v>39753</c:v>
                </c:pt>
                <c:pt idx="347">
                  <c:v>39783</c:v>
                </c:pt>
                <c:pt idx="348">
                  <c:v>39814</c:v>
                </c:pt>
                <c:pt idx="349">
                  <c:v>39845</c:v>
                </c:pt>
                <c:pt idx="350">
                  <c:v>39873</c:v>
                </c:pt>
                <c:pt idx="351">
                  <c:v>39904</c:v>
                </c:pt>
                <c:pt idx="352">
                  <c:v>39934</c:v>
                </c:pt>
                <c:pt idx="353">
                  <c:v>39965</c:v>
                </c:pt>
                <c:pt idx="354">
                  <c:v>39995</c:v>
                </c:pt>
                <c:pt idx="355">
                  <c:v>40026</c:v>
                </c:pt>
                <c:pt idx="356">
                  <c:v>40057</c:v>
                </c:pt>
                <c:pt idx="357">
                  <c:v>40087</c:v>
                </c:pt>
                <c:pt idx="358">
                  <c:v>40118</c:v>
                </c:pt>
                <c:pt idx="359">
                  <c:v>40148</c:v>
                </c:pt>
                <c:pt idx="360">
                  <c:v>40179</c:v>
                </c:pt>
                <c:pt idx="361">
                  <c:v>40210</c:v>
                </c:pt>
                <c:pt idx="362">
                  <c:v>40238</c:v>
                </c:pt>
                <c:pt idx="363">
                  <c:v>40269</c:v>
                </c:pt>
                <c:pt idx="364">
                  <c:v>40299</c:v>
                </c:pt>
                <c:pt idx="365">
                  <c:v>40330</c:v>
                </c:pt>
                <c:pt idx="366">
                  <c:v>40360</c:v>
                </c:pt>
                <c:pt idx="367">
                  <c:v>40391</c:v>
                </c:pt>
                <c:pt idx="368">
                  <c:v>40422</c:v>
                </c:pt>
                <c:pt idx="369">
                  <c:v>40452</c:v>
                </c:pt>
                <c:pt idx="370">
                  <c:v>40483</c:v>
                </c:pt>
                <c:pt idx="371">
                  <c:v>40513</c:v>
                </c:pt>
                <c:pt idx="372">
                  <c:v>40544</c:v>
                </c:pt>
                <c:pt idx="373">
                  <c:v>40575</c:v>
                </c:pt>
                <c:pt idx="374">
                  <c:v>40603</c:v>
                </c:pt>
                <c:pt idx="375">
                  <c:v>40634</c:v>
                </c:pt>
                <c:pt idx="376">
                  <c:v>40664</c:v>
                </c:pt>
                <c:pt idx="377">
                  <c:v>40695</c:v>
                </c:pt>
                <c:pt idx="378">
                  <c:v>40725</c:v>
                </c:pt>
                <c:pt idx="379">
                  <c:v>40756</c:v>
                </c:pt>
                <c:pt idx="380">
                  <c:v>40787</c:v>
                </c:pt>
                <c:pt idx="381">
                  <c:v>40817</c:v>
                </c:pt>
                <c:pt idx="382">
                  <c:v>40848</c:v>
                </c:pt>
                <c:pt idx="383">
                  <c:v>40878</c:v>
                </c:pt>
                <c:pt idx="384">
                  <c:v>40909</c:v>
                </c:pt>
                <c:pt idx="385">
                  <c:v>40940</c:v>
                </c:pt>
                <c:pt idx="386">
                  <c:v>40969</c:v>
                </c:pt>
                <c:pt idx="387">
                  <c:v>41000</c:v>
                </c:pt>
                <c:pt idx="388">
                  <c:v>41030</c:v>
                </c:pt>
                <c:pt idx="389">
                  <c:v>41061</c:v>
                </c:pt>
                <c:pt idx="390">
                  <c:v>41091</c:v>
                </c:pt>
                <c:pt idx="391">
                  <c:v>41122</c:v>
                </c:pt>
                <c:pt idx="392">
                  <c:v>41153</c:v>
                </c:pt>
                <c:pt idx="393">
                  <c:v>41183</c:v>
                </c:pt>
                <c:pt idx="394">
                  <c:v>41214</c:v>
                </c:pt>
                <c:pt idx="395">
                  <c:v>41244</c:v>
                </c:pt>
                <c:pt idx="396">
                  <c:v>41275</c:v>
                </c:pt>
                <c:pt idx="397">
                  <c:v>41306</c:v>
                </c:pt>
                <c:pt idx="398">
                  <c:v>41334</c:v>
                </c:pt>
                <c:pt idx="399">
                  <c:v>41365</c:v>
                </c:pt>
                <c:pt idx="400">
                  <c:v>41395</c:v>
                </c:pt>
                <c:pt idx="401">
                  <c:v>41426</c:v>
                </c:pt>
                <c:pt idx="402">
                  <c:v>41456</c:v>
                </c:pt>
                <c:pt idx="403">
                  <c:v>41487</c:v>
                </c:pt>
                <c:pt idx="404">
                  <c:v>41518</c:v>
                </c:pt>
                <c:pt idx="405">
                  <c:v>41548</c:v>
                </c:pt>
                <c:pt idx="406">
                  <c:v>41579</c:v>
                </c:pt>
                <c:pt idx="407">
                  <c:v>41609</c:v>
                </c:pt>
                <c:pt idx="408">
                  <c:v>41640</c:v>
                </c:pt>
                <c:pt idx="409">
                  <c:v>41671</c:v>
                </c:pt>
                <c:pt idx="410">
                  <c:v>41699</c:v>
                </c:pt>
                <c:pt idx="411">
                  <c:v>41730</c:v>
                </c:pt>
                <c:pt idx="412">
                  <c:v>41760</c:v>
                </c:pt>
                <c:pt idx="413">
                  <c:v>41791</c:v>
                </c:pt>
                <c:pt idx="414">
                  <c:v>41821</c:v>
                </c:pt>
                <c:pt idx="415">
                  <c:v>41852</c:v>
                </c:pt>
                <c:pt idx="416">
                  <c:v>41883</c:v>
                </c:pt>
                <c:pt idx="417">
                  <c:v>41913</c:v>
                </c:pt>
                <c:pt idx="418">
                  <c:v>41944</c:v>
                </c:pt>
                <c:pt idx="419">
                  <c:v>41974</c:v>
                </c:pt>
                <c:pt idx="420">
                  <c:v>42005</c:v>
                </c:pt>
                <c:pt idx="421">
                  <c:v>42036</c:v>
                </c:pt>
                <c:pt idx="422">
                  <c:v>42064</c:v>
                </c:pt>
                <c:pt idx="423">
                  <c:v>42095</c:v>
                </c:pt>
                <c:pt idx="424">
                  <c:v>42125</c:v>
                </c:pt>
                <c:pt idx="425">
                  <c:v>42156</c:v>
                </c:pt>
                <c:pt idx="426">
                  <c:v>42186</c:v>
                </c:pt>
                <c:pt idx="427">
                  <c:v>42217</c:v>
                </c:pt>
                <c:pt idx="428">
                  <c:v>42248</c:v>
                </c:pt>
                <c:pt idx="429">
                  <c:v>42278</c:v>
                </c:pt>
                <c:pt idx="430">
                  <c:v>42309</c:v>
                </c:pt>
                <c:pt idx="431">
                  <c:v>42339</c:v>
                </c:pt>
                <c:pt idx="432">
                  <c:v>42370</c:v>
                </c:pt>
                <c:pt idx="433">
                  <c:v>42401</c:v>
                </c:pt>
                <c:pt idx="434">
                  <c:v>42430</c:v>
                </c:pt>
                <c:pt idx="435">
                  <c:v>42461</c:v>
                </c:pt>
                <c:pt idx="436">
                  <c:v>42491</c:v>
                </c:pt>
                <c:pt idx="437">
                  <c:v>42522</c:v>
                </c:pt>
                <c:pt idx="438">
                  <c:v>42552</c:v>
                </c:pt>
                <c:pt idx="439">
                  <c:v>42583</c:v>
                </c:pt>
                <c:pt idx="440">
                  <c:v>42614</c:v>
                </c:pt>
                <c:pt idx="441">
                  <c:v>42644</c:v>
                </c:pt>
                <c:pt idx="442">
                  <c:v>42675</c:v>
                </c:pt>
                <c:pt idx="443">
                  <c:v>42705</c:v>
                </c:pt>
                <c:pt idx="444">
                  <c:v>42736</c:v>
                </c:pt>
                <c:pt idx="445">
                  <c:v>42767</c:v>
                </c:pt>
                <c:pt idx="446">
                  <c:v>42795</c:v>
                </c:pt>
                <c:pt idx="447">
                  <c:v>42826</c:v>
                </c:pt>
                <c:pt idx="448">
                  <c:v>42856</c:v>
                </c:pt>
                <c:pt idx="449">
                  <c:v>42887</c:v>
                </c:pt>
                <c:pt idx="450">
                  <c:v>42917</c:v>
                </c:pt>
                <c:pt idx="451">
                  <c:v>42948</c:v>
                </c:pt>
                <c:pt idx="452">
                  <c:v>42979</c:v>
                </c:pt>
                <c:pt idx="453">
                  <c:v>43009</c:v>
                </c:pt>
                <c:pt idx="454">
                  <c:v>43040</c:v>
                </c:pt>
                <c:pt idx="455">
                  <c:v>43070</c:v>
                </c:pt>
                <c:pt idx="456">
                  <c:v>43101</c:v>
                </c:pt>
                <c:pt idx="457">
                  <c:v>43132</c:v>
                </c:pt>
                <c:pt idx="458">
                  <c:v>43160</c:v>
                </c:pt>
                <c:pt idx="459">
                  <c:v>43191</c:v>
                </c:pt>
                <c:pt idx="460">
                  <c:v>43221</c:v>
                </c:pt>
                <c:pt idx="461">
                  <c:v>43252</c:v>
                </c:pt>
                <c:pt idx="462">
                  <c:v>43282</c:v>
                </c:pt>
                <c:pt idx="463">
                  <c:v>43313</c:v>
                </c:pt>
                <c:pt idx="464">
                  <c:v>43344</c:v>
                </c:pt>
                <c:pt idx="465">
                  <c:v>43374</c:v>
                </c:pt>
                <c:pt idx="466">
                  <c:v>43405</c:v>
                </c:pt>
                <c:pt idx="467">
                  <c:v>43435</c:v>
                </c:pt>
                <c:pt idx="468">
                  <c:v>43466</c:v>
                </c:pt>
                <c:pt idx="469">
                  <c:v>43497</c:v>
                </c:pt>
                <c:pt idx="470">
                  <c:v>43525</c:v>
                </c:pt>
                <c:pt idx="471">
                  <c:v>43556</c:v>
                </c:pt>
                <c:pt idx="472">
                  <c:v>43586</c:v>
                </c:pt>
                <c:pt idx="473">
                  <c:v>43617</c:v>
                </c:pt>
                <c:pt idx="474">
                  <c:v>43647</c:v>
                </c:pt>
                <c:pt idx="475">
                  <c:v>43678</c:v>
                </c:pt>
                <c:pt idx="476">
                  <c:v>43709</c:v>
                </c:pt>
                <c:pt idx="477">
                  <c:v>43739</c:v>
                </c:pt>
                <c:pt idx="478">
                  <c:v>43770</c:v>
                </c:pt>
                <c:pt idx="479">
                  <c:v>43800</c:v>
                </c:pt>
                <c:pt idx="480">
                  <c:v>43831</c:v>
                </c:pt>
                <c:pt idx="481">
                  <c:v>43862</c:v>
                </c:pt>
                <c:pt idx="482">
                  <c:v>43891</c:v>
                </c:pt>
                <c:pt idx="483">
                  <c:v>43922</c:v>
                </c:pt>
                <c:pt idx="484">
                  <c:v>43952</c:v>
                </c:pt>
                <c:pt idx="485">
                  <c:v>43983</c:v>
                </c:pt>
                <c:pt idx="486">
                  <c:v>44013</c:v>
                </c:pt>
                <c:pt idx="487">
                  <c:v>44044</c:v>
                </c:pt>
                <c:pt idx="488">
                  <c:v>44075</c:v>
                </c:pt>
                <c:pt idx="489">
                  <c:v>44105</c:v>
                </c:pt>
                <c:pt idx="490">
                  <c:v>44136</c:v>
                </c:pt>
                <c:pt idx="491">
                  <c:v>44166</c:v>
                </c:pt>
              </c:numCache>
            </c:numRef>
          </c:cat>
          <c:val>
            <c:numRef>
              <c:f>DATA_SUMMARY!$C$11:$C$502</c:f>
              <c:numCache>
                <c:formatCode>_(* #,##0.0_);_(* \(#,##0.0\);_(* "-"??_);_(@_)</c:formatCode>
                <c:ptCount val="492"/>
                <c:pt idx="0">
                  <c:v>110.9</c:v>
                </c:pt>
                <c:pt idx="1">
                  <c:v>115.3</c:v>
                </c:pt>
                <c:pt idx="2">
                  <c:v>104.7</c:v>
                </c:pt>
                <c:pt idx="3">
                  <c:v>103</c:v>
                </c:pt>
                <c:pt idx="4">
                  <c:v>107.7</c:v>
                </c:pt>
                <c:pt idx="5">
                  <c:v>114.6</c:v>
                </c:pt>
                <c:pt idx="6">
                  <c:v>119.8</c:v>
                </c:pt>
                <c:pt idx="7">
                  <c:v>123.5</c:v>
                </c:pt>
                <c:pt idx="8">
                  <c:v>126.5</c:v>
                </c:pt>
                <c:pt idx="9">
                  <c:v>130.19999999999999</c:v>
                </c:pt>
                <c:pt idx="10">
                  <c:v>135.69999999999999</c:v>
                </c:pt>
                <c:pt idx="11">
                  <c:v>133.5</c:v>
                </c:pt>
                <c:pt idx="12">
                  <c:v>133</c:v>
                </c:pt>
                <c:pt idx="13">
                  <c:v>128.4</c:v>
                </c:pt>
                <c:pt idx="14">
                  <c:v>133.19999999999999</c:v>
                </c:pt>
                <c:pt idx="15">
                  <c:v>134.4</c:v>
                </c:pt>
                <c:pt idx="16">
                  <c:v>131.69999999999999</c:v>
                </c:pt>
                <c:pt idx="17">
                  <c:v>132.30000000000001</c:v>
                </c:pt>
                <c:pt idx="18">
                  <c:v>129.1</c:v>
                </c:pt>
                <c:pt idx="19">
                  <c:v>129.6</c:v>
                </c:pt>
                <c:pt idx="20">
                  <c:v>118.3</c:v>
                </c:pt>
                <c:pt idx="21">
                  <c:v>119.8</c:v>
                </c:pt>
                <c:pt idx="22">
                  <c:v>122.9</c:v>
                </c:pt>
                <c:pt idx="23">
                  <c:v>123.8</c:v>
                </c:pt>
                <c:pt idx="24">
                  <c:v>117.3</c:v>
                </c:pt>
                <c:pt idx="25">
                  <c:v>114.5</c:v>
                </c:pt>
                <c:pt idx="26">
                  <c:v>110.8</c:v>
                </c:pt>
                <c:pt idx="27">
                  <c:v>116.3</c:v>
                </c:pt>
                <c:pt idx="28">
                  <c:v>116.4</c:v>
                </c:pt>
                <c:pt idx="29">
                  <c:v>109.7</c:v>
                </c:pt>
                <c:pt idx="30">
                  <c:v>109.4</c:v>
                </c:pt>
                <c:pt idx="31">
                  <c:v>109.7</c:v>
                </c:pt>
                <c:pt idx="32">
                  <c:v>122.4</c:v>
                </c:pt>
                <c:pt idx="33">
                  <c:v>132.69999999999999</c:v>
                </c:pt>
                <c:pt idx="34">
                  <c:v>138.1</c:v>
                </c:pt>
                <c:pt idx="35">
                  <c:v>139.4</c:v>
                </c:pt>
                <c:pt idx="36">
                  <c:v>144.30000000000001</c:v>
                </c:pt>
                <c:pt idx="37">
                  <c:v>146.80000000000001</c:v>
                </c:pt>
                <c:pt idx="38">
                  <c:v>151.9</c:v>
                </c:pt>
                <c:pt idx="39">
                  <c:v>157.69999999999999</c:v>
                </c:pt>
                <c:pt idx="40">
                  <c:v>164.1</c:v>
                </c:pt>
                <c:pt idx="41">
                  <c:v>166.4</c:v>
                </c:pt>
                <c:pt idx="42">
                  <c:v>167</c:v>
                </c:pt>
                <c:pt idx="43">
                  <c:v>162.4</c:v>
                </c:pt>
                <c:pt idx="44">
                  <c:v>167.2</c:v>
                </c:pt>
                <c:pt idx="45">
                  <c:v>167.7</c:v>
                </c:pt>
                <c:pt idx="46">
                  <c:v>165.2</c:v>
                </c:pt>
                <c:pt idx="47">
                  <c:v>164.4</c:v>
                </c:pt>
                <c:pt idx="48">
                  <c:v>166.4</c:v>
                </c:pt>
                <c:pt idx="49">
                  <c:v>157.30000000000001</c:v>
                </c:pt>
                <c:pt idx="50">
                  <c:v>157.4</c:v>
                </c:pt>
                <c:pt idx="51">
                  <c:v>157.6</c:v>
                </c:pt>
                <c:pt idx="52">
                  <c:v>156.6</c:v>
                </c:pt>
                <c:pt idx="53">
                  <c:v>153.1</c:v>
                </c:pt>
                <c:pt idx="54">
                  <c:v>151.1</c:v>
                </c:pt>
                <c:pt idx="55">
                  <c:v>164.4</c:v>
                </c:pt>
                <c:pt idx="56">
                  <c:v>166.1</c:v>
                </c:pt>
                <c:pt idx="57">
                  <c:v>164.8</c:v>
                </c:pt>
                <c:pt idx="58">
                  <c:v>166.3</c:v>
                </c:pt>
                <c:pt idx="59">
                  <c:v>164.5</c:v>
                </c:pt>
                <c:pt idx="60">
                  <c:v>179.63000500000001</c:v>
                </c:pt>
                <c:pt idx="61">
                  <c:v>181.179993</c:v>
                </c:pt>
                <c:pt idx="62">
                  <c:v>180.66000399999999</c:v>
                </c:pt>
                <c:pt idx="63">
                  <c:v>179.83000200000001</c:v>
                </c:pt>
                <c:pt idx="64">
                  <c:v>189.550003</c:v>
                </c:pt>
                <c:pt idx="65">
                  <c:v>191.85000600000001</c:v>
                </c:pt>
                <c:pt idx="66">
                  <c:v>190.91999799999999</c:v>
                </c:pt>
                <c:pt idx="67">
                  <c:v>188.63000500000001</c:v>
                </c:pt>
                <c:pt idx="68">
                  <c:v>182.08000200000001</c:v>
                </c:pt>
                <c:pt idx="69">
                  <c:v>189.820007</c:v>
                </c:pt>
                <c:pt idx="70">
                  <c:v>202.16999799999999</c:v>
                </c:pt>
                <c:pt idx="71">
                  <c:v>211.279999</c:v>
                </c:pt>
                <c:pt idx="72">
                  <c:v>211.779999</c:v>
                </c:pt>
                <c:pt idx="73">
                  <c:v>226.91999799999999</c:v>
                </c:pt>
                <c:pt idx="74">
                  <c:v>238.89999399999999</c:v>
                </c:pt>
                <c:pt idx="75">
                  <c:v>235.520004</c:v>
                </c:pt>
                <c:pt idx="76">
                  <c:v>247.35000600000001</c:v>
                </c:pt>
                <c:pt idx="77">
                  <c:v>250.83999600000001</c:v>
                </c:pt>
                <c:pt idx="78">
                  <c:v>236.11999499999999</c:v>
                </c:pt>
                <c:pt idx="79">
                  <c:v>252.929993</c:v>
                </c:pt>
                <c:pt idx="80">
                  <c:v>231.320007</c:v>
                </c:pt>
                <c:pt idx="81">
                  <c:v>243.979996</c:v>
                </c:pt>
                <c:pt idx="82">
                  <c:v>249.220001</c:v>
                </c:pt>
                <c:pt idx="83">
                  <c:v>242.16999799999999</c:v>
                </c:pt>
                <c:pt idx="84">
                  <c:v>274.07998700000002</c:v>
                </c:pt>
                <c:pt idx="85">
                  <c:v>284.20001200000002</c:v>
                </c:pt>
                <c:pt idx="86">
                  <c:v>291.70001200000002</c:v>
                </c:pt>
                <c:pt idx="87">
                  <c:v>288.35998499999999</c:v>
                </c:pt>
                <c:pt idx="88">
                  <c:v>290.10000600000001</c:v>
                </c:pt>
                <c:pt idx="89">
                  <c:v>304</c:v>
                </c:pt>
                <c:pt idx="90">
                  <c:v>318.66000400000001</c:v>
                </c:pt>
                <c:pt idx="91">
                  <c:v>329.79998799999998</c:v>
                </c:pt>
                <c:pt idx="92">
                  <c:v>321.82998700000002</c:v>
                </c:pt>
                <c:pt idx="93">
                  <c:v>251.78999300000001</c:v>
                </c:pt>
                <c:pt idx="94">
                  <c:v>230.300003</c:v>
                </c:pt>
                <c:pt idx="95">
                  <c:v>247.08000200000001</c:v>
                </c:pt>
                <c:pt idx="96">
                  <c:v>257.07000699999998</c:v>
                </c:pt>
                <c:pt idx="97">
                  <c:v>267.82000699999998</c:v>
                </c:pt>
                <c:pt idx="98">
                  <c:v>258.89001500000001</c:v>
                </c:pt>
                <c:pt idx="99">
                  <c:v>261.32998700000002</c:v>
                </c:pt>
                <c:pt idx="100">
                  <c:v>262.16000400000001</c:v>
                </c:pt>
                <c:pt idx="101">
                  <c:v>273.5</c:v>
                </c:pt>
                <c:pt idx="102">
                  <c:v>272.01998900000001</c:v>
                </c:pt>
                <c:pt idx="103">
                  <c:v>261.51998900000001</c:v>
                </c:pt>
                <c:pt idx="104">
                  <c:v>271.91000400000001</c:v>
                </c:pt>
                <c:pt idx="105">
                  <c:v>278.97000100000002</c:v>
                </c:pt>
                <c:pt idx="106">
                  <c:v>273.70001200000002</c:v>
                </c:pt>
                <c:pt idx="107">
                  <c:v>277.72000100000002</c:v>
                </c:pt>
                <c:pt idx="108">
                  <c:v>297.47000100000002</c:v>
                </c:pt>
                <c:pt idx="109">
                  <c:v>288.85998499999999</c:v>
                </c:pt>
                <c:pt idx="110">
                  <c:v>294.86999500000002</c:v>
                </c:pt>
                <c:pt idx="111">
                  <c:v>309.64001500000001</c:v>
                </c:pt>
                <c:pt idx="112">
                  <c:v>320.51998900000001</c:v>
                </c:pt>
                <c:pt idx="113">
                  <c:v>317.98001099999999</c:v>
                </c:pt>
                <c:pt idx="114">
                  <c:v>346.07998700000002</c:v>
                </c:pt>
                <c:pt idx="115">
                  <c:v>351.45001200000002</c:v>
                </c:pt>
                <c:pt idx="116">
                  <c:v>349.14999399999999</c:v>
                </c:pt>
                <c:pt idx="117">
                  <c:v>340.35998499999999</c:v>
                </c:pt>
                <c:pt idx="118">
                  <c:v>345.98998999999998</c:v>
                </c:pt>
                <c:pt idx="119">
                  <c:v>353.39999399999999</c:v>
                </c:pt>
                <c:pt idx="120" formatCode="_(* #,##0.00_);_(* \(#,##0.00\);_(* &quot;-&quot;??_);_(@_)">
                  <c:v>329.07998700000002</c:v>
                </c:pt>
                <c:pt idx="121" formatCode="_(* #,##0.00_);_(* \(#,##0.00\);_(* &quot;-&quot;??_);_(@_)">
                  <c:v>331.89001500000001</c:v>
                </c:pt>
                <c:pt idx="122" formatCode="_(* #,##0.00_);_(* \(#,##0.00\);_(* &quot;-&quot;??_);_(@_)">
                  <c:v>339.94000199999999</c:v>
                </c:pt>
                <c:pt idx="123" formatCode="_(* #,##0.00_);_(* \(#,##0.00\);_(* &quot;-&quot;??_);_(@_)">
                  <c:v>330.79998799999998</c:v>
                </c:pt>
                <c:pt idx="124" formatCode="_(* #,##0.00_);_(* \(#,##0.00\);_(* &quot;-&quot;??_);_(@_)">
                  <c:v>361.23001099999999</c:v>
                </c:pt>
                <c:pt idx="125" formatCode="_(* #,##0.00_);_(* \(#,##0.00\);_(* &quot;-&quot;??_);_(@_)">
                  <c:v>358.01998900000001</c:v>
                </c:pt>
                <c:pt idx="126" formatCode="_(* #,##0.00_);_(* \(#,##0.00\);_(* &quot;-&quot;??_);_(@_)">
                  <c:v>356.14999399999999</c:v>
                </c:pt>
                <c:pt idx="127" formatCode="_(* #,##0.00_);_(* \(#,##0.00\);_(* &quot;-&quot;??_);_(@_)">
                  <c:v>322.55999800000001</c:v>
                </c:pt>
                <c:pt idx="128" formatCode="_(* #,##0.00_);_(* \(#,##0.00\);_(* &quot;-&quot;??_);_(@_)">
                  <c:v>306.04998799999998</c:v>
                </c:pt>
                <c:pt idx="129" formatCode="_(* #,##0.00_);_(* \(#,##0.00\);_(* &quot;-&quot;??_);_(@_)">
                  <c:v>304</c:v>
                </c:pt>
                <c:pt idx="130" formatCode="_(* #,##0.00_);_(* \(#,##0.00\);_(* &quot;-&quot;??_);_(@_)">
                  <c:v>322.22000100000002</c:v>
                </c:pt>
                <c:pt idx="131" formatCode="_(* #,##0.00_);_(* \(#,##0.00\);_(* &quot;-&quot;??_);_(@_)">
                  <c:v>330.22000100000002</c:v>
                </c:pt>
                <c:pt idx="132" formatCode="_(* #,##0.00_);_(* \(#,##0.00\);_(* &quot;-&quot;??_);_(@_)">
                  <c:v>343.92999300000002</c:v>
                </c:pt>
                <c:pt idx="133" formatCode="_(* #,##0.00_);_(* \(#,##0.00\);_(* &quot;-&quot;??_);_(@_)">
                  <c:v>367.07000699999998</c:v>
                </c:pt>
                <c:pt idx="134" formatCode="_(* #,##0.00_);_(* \(#,##0.00\);_(* &quot;-&quot;??_);_(@_)">
                  <c:v>375.22000100000002</c:v>
                </c:pt>
                <c:pt idx="135" formatCode="_(* #,##0.00_);_(* \(#,##0.00\);_(* &quot;-&quot;??_);_(@_)">
                  <c:v>375.33999599999999</c:v>
                </c:pt>
                <c:pt idx="136" formatCode="_(* #,##0.00_);_(* \(#,##0.00\);_(* &quot;-&quot;??_);_(@_)">
                  <c:v>389.82998700000002</c:v>
                </c:pt>
                <c:pt idx="137" formatCode="_(* #,##0.00_);_(* \(#,##0.00\);_(* &quot;-&quot;??_);_(@_)">
                  <c:v>371.16000400000001</c:v>
                </c:pt>
                <c:pt idx="138" formatCode="_(* #,##0.00_);_(* \(#,##0.00\);_(* &quot;-&quot;??_);_(@_)">
                  <c:v>387.80999800000001</c:v>
                </c:pt>
                <c:pt idx="139" formatCode="_(* #,##0.00_);_(* \(#,##0.00\);_(* &quot;-&quot;??_);_(@_)">
                  <c:v>395.42999300000002</c:v>
                </c:pt>
                <c:pt idx="140" formatCode="_(* #,##0.00_);_(* \(#,##0.00\);_(* &quot;-&quot;??_);_(@_)">
                  <c:v>387.85998499999999</c:v>
                </c:pt>
                <c:pt idx="141" formatCode="_(* #,##0.00_);_(* \(#,##0.00\);_(* &quot;-&quot;??_);_(@_)">
                  <c:v>392.45001200000002</c:v>
                </c:pt>
                <c:pt idx="142" formatCode="_(* #,##0.00_);_(* \(#,##0.00\);_(* &quot;-&quot;??_);_(@_)">
                  <c:v>375.22000100000002</c:v>
                </c:pt>
                <c:pt idx="143" formatCode="_(* #,##0.00_);_(* \(#,##0.00\);_(* &quot;-&quot;??_);_(@_)">
                  <c:v>417.08999599999999</c:v>
                </c:pt>
                <c:pt idx="144" formatCode="_(* #,##0.00_);_(* \(#,##0.00\);_(* &quot;-&quot;??_);_(@_)">
                  <c:v>408.77999899999998</c:v>
                </c:pt>
                <c:pt idx="145" formatCode="_(* #,##0.00_);_(* \(#,##0.00\);_(* &quot;-&quot;??_);_(@_)">
                  <c:v>412.70001200000002</c:v>
                </c:pt>
                <c:pt idx="146" formatCode="_(* #,##0.00_);_(* \(#,##0.00\);_(* &quot;-&quot;??_);_(@_)">
                  <c:v>403.69000199999999</c:v>
                </c:pt>
                <c:pt idx="147" formatCode="_(* #,##0.00_);_(* \(#,##0.00\);_(* &quot;-&quot;??_);_(@_)">
                  <c:v>414.95001200000002</c:v>
                </c:pt>
                <c:pt idx="148" formatCode="_(* #,##0.00_);_(* \(#,##0.00\);_(* &quot;-&quot;??_);_(@_)">
                  <c:v>415.35000600000001</c:v>
                </c:pt>
                <c:pt idx="149" formatCode="_(* #,##0.00_);_(* \(#,##0.00\);_(* &quot;-&quot;??_);_(@_)">
                  <c:v>408.14001500000001</c:v>
                </c:pt>
                <c:pt idx="150" formatCode="_(* #,##0.00_);_(* \(#,##0.00\);_(* &quot;-&quot;??_);_(@_)">
                  <c:v>424.209991</c:v>
                </c:pt>
                <c:pt idx="151" formatCode="_(* #,##0.00_);_(* \(#,##0.00\);_(* &quot;-&quot;??_);_(@_)">
                  <c:v>414.02999899999998</c:v>
                </c:pt>
                <c:pt idx="152" formatCode="_(* #,##0.00_);_(* \(#,##0.00\);_(* &quot;-&quot;??_);_(@_)">
                  <c:v>417.79998799999998</c:v>
                </c:pt>
                <c:pt idx="153" formatCode="_(* #,##0.00_);_(* \(#,##0.00\);_(* &quot;-&quot;??_);_(@_)">
                  <c:v>418.67999300000002</c:v>
                </c:pt>
                <c:pt idx="154" formatCode="_(* #,##0.00_);_(* \(#,##0.00\);_(* &quot;-&quot;??_);_(@_)">
                  <c:v>431.35000600000001</c:v>
                </c:pt>
                <c:pt idx="155" formatCode="_(* #,##0.00_);_(* \(#,##0.00\);_(* &quot;-&quot;??_);_(@_)">
                  <c:v>435.709991</c:v>
                </c:pt>
                <c:pt idx="156" formatCode="_(* #,##0.00_);_(* \(#,##0.00\);_(* &quot;-&quot;??_);_(@_)">
                  <c:v>438.77999899999998</c:v>
                </c:pt>
                <c:pt idx="157" formatCode="_(* #,##0.00_);_(* \(#,##0.00\);_(* &quot;-&quot;??_);_(@_)">
                  <c:v>443.38000499999998</c:v>
                </c:pt>
                <c:pt idx="158" formatCode="_(* #,##0.00_);_(* \(#,##0.00\);_(* &quot;-&quot;??_);_(@_)">
                  <c:v>451.67001299999998</c:v>
                </c:pt>
                <c:pt idx="159" formatCode="_(* #,##0.00_);_(* \(#,##0.00\);_(* &quot;-&quot;??_);_(@_)">
                  <c:v>440.19000199999999</c:v>
                </c:pt>
                <c:pt idx="160" formatCode="_(* #,##0.00_);_(* \(#,##0.00\);_(* &quot;-&quot;??_);_(@_)">
                  <c:v>450.19000199999999</c:v>
                </c:pt>
                <c:pt idx="161" formatCode="_(* #,##0.00_);_(* \(#,##0.00\);_(* &quot;-&quot;??_);_(@_)">
                  <c:v>450.52999899999998</c:v>
                </c:pt>
                <c:pt idx="162" formatCode="_(* #,##0.00_);_(* \(#,##0.00\);_(* &quot;-&quot;??_);_(@_)">
                  <c:v>448.13000499999998</c:v>
                </c:pt>
                <c:pt idx="163" formatCode="_(* #,##0.00_);_(* \(#,##0.00\);_(* &quot;-&quot;??_);_(@_)">
                  <c:v>463.55999800000001</c:v>
                </c:pt>
                <c:pt idx="164" formatCode="_(* #,##0.00_);_(* \(#,##0.00\);_(* &quot;-&quot;??_);_(@_)">
                  <c:v>458.92999300000002</c:v>
                </c:pt>
                <c:pt idx="165" formatCode="_(* #,##0.00_);_(* \(#,##0.00\);_(* &quot;-&quot;??_);_(@_)">
                  <c:v>467.82998700000002</c:v>
                </c:pt>
                <c:pt idx="166" formatCode="_(* #,##0.00_);_(* \(#,##0.00\);_(* &quot;-&quot;??_);_(@_)">
                  <c:v>461.790009</c:v>
                </c:pt>
                <c:pt idx="167" formatCode="_(* #,##0.00_);_(* \(#,##0.00\);_(* &quot;-&quot;??_);_(@_)">
                  <c:v>466.45001200000002</c:v>
                </c:pt>
                <c:pt idx="168" formatCode="_(* #,##0.00_);_(* \(#,##0.00\);_(* &quot;-&quot;??_);_(@_)">
                  <c:v>481.60998499999999</c:v>
                </c:pt>
                <c:pt idx="169" formatCode="_(* #,##0.00_);_(* \(#,##0.00\);_(* &quot;-&quot;??_);_(@_)">
                  <c:v>467.14001500000001</c:v>
                </c:pt>
                <c:pt idx="170" formatCode="_(* #,##0.00_);_(* \(#,##0.00\);_(* &quot;-&quot;??_);_(@_)">
                  <c:v>445.76998900000001</c:v>
                </c:pt>
                <c:pt idx="171" formatCode="_(* #,##0.00_);_(* \(#,##0.00\);_(* &quot;-&quot;??_);_(@_)">
                  <c:v>450.91000400000001</c:v>
                </c:pt>
                <c:pt idx="172" formatCode="_(* #,##0.00_);_(* \(#,##0.00\);_(* &quot;-&quot;??_);_(@_)">
                  <c:v>456.5</c:v>
                </c:pt>
                <c:pt idx="173" formatCode="_(* #,##0.00_);_(* \(#,##0.00\);_(* &quot;-&quot;??_);_(@_)">
                  <c:v>444.26998900000001</c:v>
                </c:pt>
                <c:pt idx="174" formatCode="_(* #,##0.00_);_(* \(#,##0.00\);_(* &quot;-&quot;??_);_(@_)">
                  <c:v>458.26001000000002</c:v>
                </c:pt>
                <c:pt idx="175" formatCode="_(* #,##0.00_);_(* \(#,##0.00\);_(* &quot;-&quot;??_);_(@_)">
                  <c:v>475.48998999999998</c:v>
                </c:pt>
                <c:pt idx="176" formatCode="_(* #,##0.00_);_(* \(#,##0.00\);_(* &quot;-&quot;??_);_(@_)">
                  <c:v>462.709991</c:v>
                </c:pt>
                <c:pt idx="177" formatCode="_(* #,##0.00_);_(* \(#,##0.00\);_(* &quot;-&quot;??_);_(@_)">
                  <c:v>472.35000600000001</c:v>
                </c:pt>
                <c:pt idx="178" formatCode="_(* #,##0.00_);_(* \(#,##0.00\);_(* &quot;-&quot;??_);_(@_)">
                  <c:v>453.69000199999999</c:v>
                </c:pt>
                <c:pt idx="179" formatCode="_(* #,##0.00_);_(* \(#,##0.00\);_(* &quot;-&quot;??_);_(@_)">
                  <c:v>459.26998900000001</c:v>
                </c:pt>
                <c:pt idx="180" formatCode="_(* #,##0.00_);_(* \(#,##0.00\);_(* &quot;-&quot;??_);_(@_)">
                  <c:v>470.42001299999998</c:v>
                </c:pt>
                <c:pt idx="181" formatCode="_(* #,##0.00_);_(* \(#,##0.00\);_(* &quot;-&quot;??_);_(@_)">
                  <c:v>487.39001500000001</c:v>
                </c:pt>
                <c:pt idx="182" formatCode="_(* #,##0.00_);_(* \(#,##0.00\);_(* &quot;-&quot;??_);_(@_)">
                  <c:v>500.709991</c:v>
                </c:pt>
                <c:pt idx="183" formatCode="_(* #,##0.00_);_(* \(#,##0.00\);_(* &quot;-&quot;??_);_(@_)">
                  <c:v>514.71002199999998</c:v>
                </c:pt>
                <c:pt idx="184" formatCode="_(* #,##0.00_);_(* \(#,##0.00\);_(* &quot;-&quot;??_);_(@_)">
                  <c:v>533.40002400000003</c:v>
                </c:pt>
                <c:pt idx="185" formatCode="_(* #,##0.00_);_(* \(#,##0.00\);_(* &quot;-&quot;??_);_(@_)">
                  <c:v>544.75</c:v>
                </c:pt>
                <c:pt idx="186" formatCode="_(* #,##0.00_);_(* \(#,##0.00\);_(* &quot;-&quot;??_);_(@_)">
                  <c:v>562.05999799999995</c:v>
                </c:pt>
                <c:pt idx="187" formatCode="_(* #,##0.00_);_(* \(#,##0.00\);_(* &quot;-&quot;??_);_(@_)">
                  <c:v>561.88000499999998</c:v>
                </c:pt>
                <c:pt idx="188" formatCode="_(* #,##0.00_);_(* \(#,##0.00\);_(* &quot;-&quot;??_);_(@_)">
                  <c:v>584.40997300000004</c:v>
                </c:pt>
                <c:pt idx="189" formatCode="_(* #,##0.00_);_(* \(#,##0.00\);_(* &quot;-&quot;??_);_(@_)">
                  <c:v>581.5</c:v>
                </c:pt>
                <c:pt idx="190" formatCode="_(* #,##0.00_);_(* \(#,##0.00\);_(* &quot;-&quot;??_);_(@_)">
                  <c:v>605.36999500000002</c:v>
                </c:pt>
                <c:pt idx="191" formatCode="_(* #,##0.00_);_(* \(#,##0.00\);_(* &quot;-&quot;??_);_(@_)">
                  <c:v>615.92999299999997</c:v>
                </c:pt>
                <c:pt idx="192" formatCode="_(* #,##0.00_);_(* \(#,##0.00\);_(* &quot;-&quot;??_);_(@_)">
                  <c:v>636.02002000000005</c:v>
                </c:pt>
                <c:pt idx="193" formatCode="_(* #,##0.00_);_(* \(#,##0.00\);_(* &quot;-&quot;??_);_(@_)">
                  <c:v>640.42999299999997</c:v>
                </c:pt>
                <c:pt idx="194" formatCode="_(* #,##0.00_);_(* \(#,##0.00\);_(* &quot;-&quot;??_);_(@_)">
                  <c:v>645.5</c:v>
                </c:pt>
                <c:pt idx="195" formatCode="_(* #,##0.00_);_(* \(#,##0.00\);_(* &quot;-&quot;??_);_(@_)">
                  <c:v>654.169983</c:v>
                </c:pt>
                <c:pt idx="196" formatCode="_(* #,##0.00_);_(* \(#,##0.00\);_(* &quot;-&quot;??_);_(@_)">
                  <c:v>669.11999500000002</c:v>
                </c:pt>
                <c:pt idx="197" formatCode="_(* #,##0.00_);_(* \(#,##0.00\);_(* &quot;-&quot;??_);_(@_)">
                  <c:v>670.63000499999998</c:v>
                </c:pt>
                <c:pt idx="198" formatCode="_(* #,##0.00_);_(* \(#,##0.00\);_(* &quot;-&quot;??_);_(@_)">
                  <c:v>639.95001200000002</c:v>
                </c:pt>
                <c:pt idx="199" formatCode="_(* #,##0.00_);_(* \(#,##0.00\);_(* &quot;-&quot;??_);_(@_)">
                  <c:v>651.98999000000003</c:v>
                </c:pt>
                <c:pt idx="200" formatCode="_(* #,##0.00_);_(* \(#,##0.00\);_(* &quot;-&quot;??_);_(@_)">
                  <c:v>687.330017</c:v>
                </c:pt>
                <c:pt idx="201" formatCode="_(* #,##0.00_);_(* \(#,##0.00\);_(* &quot;-&quot;??_);_(@_)">
                  <c:v>705.27002000000005</c:v>
                </c:pt>
                <c:pt idx="202" formatCode="_(* #,##0.00_);_(* \(#,##0.00\);_(* &quot;-&quot;??_);_(@_)">
                  <c:v>757.02002000000005</c:v>
                </c:pt>
                <c:pt idx="203" formatCode="_(* #,##0.00_);_(* \(#,##0.00\);_(* &quot;-&quot;??_);_(@_)">
                  <c:v>740.73999000000003</c:v>
                </c:pt>
                <c:pt idx="204" formatCode="_(* #,##0.00_);_(* \(#,##0.00\);_(* &quot;-&quot;??_);_(@_)">
                  <c:v>786.15997300000004</c:v>
                </c:pt>
                <c:pt idx="205" formatCode="_(* #,##0.00_);_(* \(#,##0.00\);_(* &quot;-&quot;??_);_(@_)">
                  <c:v>790.82000700000003</c:v>
                </c:pt>
                <c:pt idx="206" formatCode="_(* #,##0.00_);_(* \(#,##0.00\);_(* &quot;-&quot;??_);_(@_)">
                  <c:v>757.11999500000002</c:v>
                </c:pt>
                <c:pt idx="207" formatCode="_(* #,##0.00_);_(* \(#,##0.00\);_(* &quot;-&quot;??_);_(@_)">
                  <c:v>801.34002699999996</c:v>
                </c:pt>
                <c:pt idx="208" formatCode="_(* #,##0.00_);_(* \(#,##0.00\);_(* &quot;-&quot;??_);_(@_)">
                  <c:v>848.28002900000001</c:v>
                </c:pt>
                <c:pt idx="209" formatCode="_(* #,##0.00_);_(* \(#,##0.00\);_(* &quot;-&quot;??_);_(@_)">
                  <c:v>885.14001499999995</c:v>
                </c:pt>
                <c:pt idx="210" formatCode="_(* #,##0.00_);_(* \(#,##0.00\);_(* &quot;-&quot;??_);_(@_)">
                  <c:v>954.30999799999995</c:v>
                </c:pt>
                <c:pt idx="211" formatCode="_(* #,##0.00_);_(* \(#,##0.00\);_(* &quot;-&quot;??_);_(@_)">
                  <c:v>899.46997099999999</c:v>
                </c:pt>
                <c:pt idx="212" formatCode="_(* #,##0.00_);_(* \(#,##0.00\);_(* &quot;-&quot;??_);_(@_)">
                  <c:v>947.28002900000001</c:v>
                </c:pt>
                <c:pt idx="213" formatCode="_(* #,##0.00_);_(* \(#,##0.00\);_(* &quot;-&quot;??_);_(@_)">
                  <c:v>914.61999500000002</c:v>
                </c:pt>
                <c:pt idx="214" formatCode="_(* #,##0.00_);_(* \(#,##0.00\);_(* &quot;-&quot;??_);_(@_)">
                  <c:v>955.40002400000003</c:v>
                </c:pt>
                <c:pt idx="215" formatCode="_(* #,##0.00_);_(* \(#,##0.00\);_(* &quot;-&quot;??_);_(@_)">
                  <c:v>970.42999299999997</c:v>
                </c:pt>
                <c:pt idx="216" formatCode="_(* #,##0.00_);_(* \(#,##0.00\);_(* &quot;-&quot;??_);_(@_)">
                  <c:v>980.28002900000001</c:v>
                </c:pt>
                <c:pt idx="217" formatCode="_(* #,##0.00_);_(* \(#,##0.00\);_(* &quot;-&quot;??_);_(@_)">
                  <c:v>1049.339966</c:v>
                </c:pt>
                <c:pt idx="218" formatCode="_(* #,##0.00_);_(* \(#,##0.00\);_(* &quot;-&quot;??_);_(@_)">
                  <c:v>1101.75</c:v>
                </c:pt>
                <c:pt idx="219" formatCode="_(* #,##0.00_);_(* \(#,##0.00\);_(* &quot;-&quot;??_);_(@_)">
                  <c:v>1111.75</c:v>
                </c:pt>
                <c:pt idx="220" formatCode="_(* #,##0.00_);_(* \(#,##0.00\);_(* &quot;-&quot;??_);_(@_)">
                  <c:v>1090.8199460000001</c:v>
                </c:pt>
                <c:pt idx="221" formatCode="_(* #,##0.00_);_(* \(#,##0.00\);_(* &quot;-&quot;??_);_(@_)">
                  <c:v>1133.839966</c:v>
                </c:pt>
                <c:pt idx="222" formatCode="_(* #,##0.00_);_(* \(#,##0.00\);_(* &quot;-&quot;??_);_(@_)">
                  <c:v>1120.670044</c:v>
                </c:pt>
                <c:pt idx="223" formatCode="_(* #,##0.00_);_(* \(#,##0.00\);_(* &quot;-&quot;??_);_(@_)">
                  <c:v>957.28002900000001</c:v>
                </c:pt>
                <c:pt idx="224" formatCode="_(* #,##0.00_);_(* \(#,##0.00\);_(* &quot;-&quot;??_);_(@_)">
                  <c:v>1017.01001</c:v>
                </c:pt>
                <c:pt idx="225" formatCode="_(* #,##0.00_);_(* \(#,##0.00\);_(* &quot;-&quot;??_);_(@_)">
                  <c:v>1098.670044</c:v>
                </c:pt>
                <c:pt idx="226" formatCode="_(* #,##0.00_);_(* \(#,##0.00\);_(* &quot;-&quot;??_);_(@_)">
                  <c:v>1163.630005</c:v>
                </c:pt>
                <c:pt idx="227" formatCode="_(* #,##0.00_);_(* \(#,##0.00\);_(* &quot;-&quot;??_);_(@_)">
                  <c:v>1229.2299800000001</c:v>
                </c:pt>
                <c:pt idx="228" formatCode="_(* #,##0.00_);_(* \(#,##0.00\);_(* &quot;-&quot;??_);_(@_)">
                  <c:v>1279.6400149999999</c:v>
                </c:pt>
                <c:pt idx="229" formatCode="_(* #,##0.00_);_(* \(#,##0.00\);_(* &quot;-&quot;??_);_(@_)">
                  <c:v>1238.329956</c:v>
                </c:pt>
                <c:pt idx="230" formatCode="_(* #,##0.00_);_(* \(#,##0.00\);_(* &quot;-&quot;??_);_(@_)">
                  <c:v>1286.369995</c:v>
                </c:pt>
                <c:pt idx="231" formatCode="_(* #,##0.00_);_(* \(#,##0.00\);_(* &quot;-&quot;??_);_(@_)">
                  <c:v>1335.1800539999999</c:v>
                </c:pt>
                <c:pt idx="232" formatCode="_(* #,##0.00_);_(* \(#,##0.00\);_(* &quot;-&quot;??_);_(@_)">
                  <c:v>1301.839966</c:v>
                </c:pt>
                <c:pt idx="233" formatCode="_(* #,##0.00_);_(* \(#,##0.00\);_(* &quot;-&quot;??_);_(@_)">
                  <c:v>1372.709961</c:v>
                </c:pt>
                <c:pt idx="234" formatCode="_(* #,##0.00_);_(* \(#,##0.00\);_(* &quot;-&quot;??_);_(@_)">
                  <c:v>1328.719971</c:v>
                </c:pt>
                <c:pt idx="235" formatCode="_(* #,##0.00_);_(* \(#,##0.00\);_(* &quot;-&quot;??_);_(@_)">
                  <c:v>1320.410034</c:v>
                </c:pt>
                <c:pt idx="236" formatCode="_(* #,##0.00_);_(* \(#,##0.00\);_(* &quot;-&quot;??_);_(@_)">
                  <c:v>1282.709961</c:v>
                </c:pt>
                <c:pt idx="237" formatCode="_(* #,##0.00_);_(* \(#,##0.00\);_(* &quot;-&quot;??_);_(@_)">
                  <c:v>1362.9300539999999</c:v>
                </c:pt>
                <c:pt idx="238" formatCode="_(* #,##0.00_);_(* \(#,##0.00\);_(* &quot;-&quot;??_);_(@_)">
                  <c:v>1388.910034</c:v>
                </c:pt>
                <c:pt idx="239" formatCode="_(* #,##0.00_);_(* \(#,##0.00\);_(* &quot;-&quot;??_);_(@_)">
                  <c:v>1469.25</c:v>
                </c:pt>
                <c:pt idx="240" formatCode="_(* #,##0.00_);_(* \(#,##0.00\);_(* &quot;-&quot;??_);_(@_)">
                  <c:v>1394.459961</c:v>
                </c:pt>
                <c:pt idx="241" formatCode="_(* #,##0.00_);_(* \(#,##0.00\);_(* &quot;-&quot;??_);_(@_)">
                  <c:v>1366.420044</c:v>
                </c:pt>
                <c:pt idx="242" formatCode="_(* #,##0.00_);_(* \(#,##0.00\);_(* &quot;-&quot;??_);_(@_)">
                  <c:v>1498.579956</c:v>
                </c:pt>
                <c:pt idx="243" formatCode="_(* #,##0.00_);_(* \(#,##0.00\);_(* &quot;-&quot;??_);_(@_)">
                  <c:v>1452.4300539999999</c:v>
                </c:pt>
                <c:pt idx="244" formatCode="_(* #,##0.00_);_(* \(#,##0.00\);_(* &quot;-&quot;??_);_(@_)">
                  <c:v>1420.599976</c:v>
                </c:pt>
                <c:pt idx="245" formatCode="_(* #,##0.00_);_(* \(#,##0.00\);_(* &quot;-&quot;??_);_(@_)">
                  <c:v>1454.599976</c:v>
                </c:pt>
                <c:pt idx="246" formatCode="_(* #,##0.00_);_(* \(#,##0.00\);_(* &quot;-&quot;??_);_(@_)">
                  <c:v>1430.829956</c:v>
                </c:pt>
                <c:pt idx="247" formatCode="_(* #,##0.00_);_(* \(#,##0.00\);_(* &quot;-&quot;??_);_(@_)">
                  <c:v>1517.6800539999999</c:v>
                </c:pt>
                <c:pt idx="248" formatCode="_(* #,##0.00_);_(* \(#,##0.00\);_(* &quot;-&quot;??_);_(@_)">
                  <c:v>1436.51001</c:v>
                </c:pt>
                <c:pt idx="249" formatCode="_(* #,##0.00_);_(* \(#,##0.00\);_(* &quot;-&quot;??_);_(@_)">
                  <c:v>1429.400024</c:v>
                </c:pt>
                <c:pt idx="250" formatCode="_(* #,##0.00_);_(* \(#,##0.00\);_(* &quot;-&quot;??_);_(@_)">
                  <c:v>1314.9499510000001</c:v>
                </c:pt>
                <c:pt idx="251" formatCode="_(* #,##0.00_);_(* \(#,##0.00\);_(* &quot;-&quot;??_);_(@_)">
                  <c:v>1320.280029</c:v>
                </c:pt>
                <c:pt idx="252" formatCode="_(* #,##0.00_);_(* \(#,##0.00\);_(* &quot;-&quot;??_);_(@_)">
                  <c:v>1366.01001</c:v>
                </c:pt>
                <c:pt idx="253" formatCode="_(* #,##0.00_);_(* \(#,##0.00\);_(* &quot;-&quot;??_);_(@_)">
                  <c:v>1239.9399410000001</c:v>
                </c:pt>
                <c:pt idx="254" formatCode="_(* #,##0.00_);_(* \(#,##0.00\);_(* &quot;-&quot;??_);_(@_)">
                  <c:v>1160.329956</c:v>
                </c:pt>
                <c:pt idx="255" formatCode="_(* #,##0.00_);_(* \(#,##0.00\);_(* &quot;-&quot;??_);_(@_)">
                  <c:v>1249.459961</c:v>
                </c:pt>
                <c:pt idx="256" formatCode="_(* #,##0.00_);_(* \(#,##0.00\);_(* &quot;-&quot;??_);_(@_)">
                  <c:v>1255.8199460000001</c:v>
                </c:pt>
                <c:pt idx="257" formatCode="_(* #,##0.00_);_(* \(#,##0.00\);_(* &quot;-&quot;??_);_(@_)">
                  <c:v>1224.380005</c:v>
                </c:pt>
                <c:pt idx="258" formatCode="_(* #,##0.00_);_(* \(#,##0.00\);_(* &quot;-&quot;??_);_(@_)">
                  <c:v>1211.2299800000001</c:v>
                </c:pt>
                <c:pt idx="259" formatCode="_(* #,##0.00_);_(* \(#,##0.00\);_(* &quot;-&quot;??_);_(@_)">
                  <c:v>1133.579956</c:v>
                </c:pt>
                <c:pt idx="260" formatCode="_(* #,##0.00_);_(* \(#,##0.00\);_(* &quot;-&quot;??_);_(@_)">
                  <c:v>1040.9399410000001</c:v>
                </c:pt>
                <c:pt idx="261" formatCode="_(* #,##0.00_);_(* \(#,##0.00\);_(* &quot;-&quot;??_);_(@_)">
                  <c:v>1059.780029</c:v>
                </c:pt>
                <c:pt idx="262" formatCode="_(* #,##0.00_);_(* \(#,##0.00\);_(* &quot;-&quot;??_);_(@_)">
                  <c:v>1139.4499510000001</c:v>
                </c:pt>
                <c:pt idx="263" formatCode="_(* #,##0.00_);_(* \(#,##0.00\);_(* &quot;-&quot;??_);_(@_)">
                  <c:v>1148.079956</c:v>
                </c:pt>
                <c:pt idx="264" formatCode="_(* #,##0.00_);_(* \(#,##0.00\);_(* &quot;-&quot;??_);_(@_)">
                  <c:v>1130.1999510000001</c:v>
                </c:pt>
                <c:pt idx="265" formatCode="_(* #,##0.00_);_(* \(#,##0.00\);_(* &quot;-&quot;??_);_(@_)">
                  <c:v>1106.7299800000001</c:v>
                </c:pt>
                <c:pt idx="266" formatCode="_(* #,##0.00_);_(* \(#,##0.00\);_(* &quot;-&quot;??_);_(@_)">
                  <c:v>1147.3900149999999</c:v>
                </c:pt>
                <c:pt idx="267" formatCode="_(* #,##0.00_);_(* \(#,##0.00\);_(* &quot;-&quot;??_);_(@_)">
                  <c:v>1076.920044</c:v>
                </c:pt>
                <c:pt idx="268" formatCode="_(* #,##0.00_);_(* \(#,##0.00\);_(* &quot;-&quot;??_);_(@_)">
                  <c:v>1067.1400149999999</c:v>
                </c:pt>
                <c:pt idx="269" formatCode="_(* #,##0.00_);_(* \(#,##0.00\);_(* &quot;-&quot;??_);_(@_)">
                  <c:v>989.82000700000003</c:v>
                </c:pt>
                <c:pt idx="270" formatCode="_(* #,##0.00_);_(* \(#,##0.00\);_(* &quot;-&quot;??_);_(@_)">
                  <c:v>911.61999500000002</c:v>
                </c:pt>
                <c:pt idx="271" formatCode="_(* #,##0.00_);_(* \(#,##0.00\);_(* &quot;-&quot;??_);_(@_)">
                  <c:v>916.07000700000003</c:v>
                </c:pt>
                <c:pt idx="272" formatCode="_(* #,##0.00_);_(* \(#,##0.00\);_(* &quot;-&quot;??_);_(@_)">
                  <c:v>815.28002900000001</c:v>
                </c:pt>
                <c:pt idx="273" formatCode="_(* #,##0.00_);_(* \(#,##0.00\);_(* &quot;-&quot;??_);_(@_)">
                  <c:v>885.76000999999997</c:v>
                </c:pt>
                <c:pt idx="274" formatCode="_(* #,##0.00_);_(* \(#,##0.00\);_(* &quot;-&quot;??_);_(@_)">
                  <c:v>936.30999799999995</c:v>
                </c:pt>
                <c:pt idx="275" formatCode="_(* #,##0.00_);_(* \(#,##0.00\);_(* &quot;-&quot;??_);_(@_)">
                  <c:v>879.82000700000003</c:v>
                </c:pt>
                <c:pt idx="276" formatCode="_(* #,##0.00_);_(* \(#,##0.00\);_(* &quot;-&quot;??_);_(@_)">
                  <c:v>855.70001200000002</c:v>
                </c:pt>
                <c:pt idx="277" formatCode="_(* #,##0.00_);_(* \(#,##0.00\);_(* &quot;-&quot;??_);_(@_)">
                  <c:v>841.15002400000003</c:v>
                </c:pt>
                <c:pt idx="278" formatCode="_(* #,##0.00_);_(* \(#,##0.00\);_(* &quot;-&quot;??_);_(@_)">
                  <c:v>848.17999299999997</c:v>
                </c:pt>
                <c:pt idx="279" formatCode="_(* #,##0.00_);_(* \(#,##0.00\);_(* &quot;-&quot;??_);_(@_)">
                  <c:v>916.919983</c:v>
                </c:pt>
                <c:pt idx="280" formatCode="_(* #,##0.00_);_(* \(#,##0.00\);_(* &quot;-&quot;??_);_(@_)">
                  <c:v>963.59002699999996</c:v>
                </c:pt>
                <c:pt idx="281" formatCode="_(* #,##0.00_);_(* \(#,##0.00\);_(* &quot;-&quot;??_);_(@_)">
                  <c:v>974.5</c:v>
                </c:pt>
                <c:pt idx="282" formatCode="_(* #,##0.00_);_(* \(#,##0.00\);_(* &quot;-&quot;??_);_(@_)">
                  <c:v>990.30999799999995</c:v>
                </c:pt>
                <c:pt idx="283" formatCode="_(* #,##0.00_);_(* \(#,##0.00\);_(* &quot;-&quot;??_);_(@_)">
                  <c:v>1008.01001</c:v>
                </c:pt>
                <c:pt idx="284" formatCode="_(* #,##0.00_);_(* \(#,##0.00\);_(* &quot;-&quot;??_);_(@_)">
                  <c:v>995.96997099999999</c:v>
                </c:pt>
                <c:pt idx="285" formatCode="_(* #,##0.00_);_(* \(#,##0.00\);_(* &quot;-&quot;??_);_(@_)">
                  <c:v>1050.709961</c:v>
                </c:pt>
                <c:pt idx="286" formatCode="_(* #,##0.00_);_(* \(#,##0.00\);_(* &quot;-&quot;??_);_(@_)">
                  <c:v>1058.1999510000001</c:v>
                </c:pt>
                <c:pt idx="287" formatCode="_(* #,##0.00_);_(* \(#,##0.00\);_(* &quot;-&quot;??_);_(@_)">
                  <c:v>1111.920044</c:v>
                </c:pt>
                <c:pt idx="288" formatCode="_(* #,##0.00_);_(* \(#,##0.00\);_(* &quot;-&quot;??_);_(@_)">
                  <c:v>1131.130005</c:v>
                </c:pt>
                <c:pt idx="289" formatCode="_(* #,##0.00_);_(* \(#,##0.00\);_(* &quot;-&quot;??_);_(@_)">
                  <c:v>1144.9399410000001</c:v>
                </c:pt>
                <c:pt idx="290" formatCode="_(* #,##0.00_);_(* \(#,##0.00\);_(* &quot;-&quot;??_);_(@_)">
                  <c:v>1126.209961</c:v>
                </c:pt>
                <c:pt idx="291" formatCode="_(* #,##0.00_);_(* \(#,##0.00\);_(* &quot;-&quot;??_);_(@_)">
                  <c:v>1107.3000489999999</c:v>
                </c:pt>
                <c:pt idx="292" formatCode="_(* #,##0.00_);_(* \(#,##0.00\);_(* &quot;-&quot;??_);_(@_)">
                  <c:v>1120.6800539999999</c:v>
                </c:pt>
                <c:pt idx="293" formatCode="_(* #,##0.00_);_(* \(#,##0.00\);_(* &quot;-&quot;??_);_(@_)">
                  <c:v>1140.839966</c:v>
                </c:pt>
                <c:pt idx="294" formatCode="_(* #,##0.00_);_(* \(#,##0.00\);_(* &quot;-&quot;??_);_(@_)">
                  <c:v>1101.719971</c:v>
                </c:pt>
                <c:pt idx="295" formatCode="_(* #,##0.00_);_(* \(#,##0.00\);_(* &quot;-&quot;??_);_(@_)">
                  <c:v>1104.23999</c:v>
                </c:pt>
                <c:pt idx="296" formatCode="_(* #,##0.00_);_(* \(#,##0.00\);_(* &quot;-&quot;??_);_(@_)">
                  <c:v>1114.579956</c:v>
                </c:pt>
                <c:pt idx="297" formatCode="_(* #,##0.00_);_(* \(#,##0.00\);_(* &quot;-&quot;??_);_(@_)">
                  <c:v>1130.1999510000001</c:v>
                </c:pt>
                <c:pt idx="298" formatCode="_(* #,##0.00_);_(* \(#,##0.00\);_(* &quot;-&quot;??_);_(@_)">
                  <c:v>1173.8199460000001</c:v>
                </c:pt>
                <c:pt idx="299" formatCode="_(* #,##0.00_);_(* \(#,##0.00\);_(* &quot;-&quot;??_);_(@_)">
                  <c:v>1211.920044</c:v>
                </c:pt>
                <c:pt idx="300" formatCode="_(* #,##0.00_);_(* \(#,##0.00\);_(* &quot;-&quot;??_);_(@_)">
                  <c:v>1181.2700199999999</c:v>
                </c:pt>
                <c:pt idx="301" formatCode="_(* #,##0.00_);_(* \(#,##0.00\);_(* &quot;-&quot;??_);_(@_)">
                  <c:v>1203.599976</c:v>
                </c:pt>
                <c:pt idx="302" formatCode="_(* #,##0.00_);_(* \(#,##0.00\);_(* &quot;-&quot;??_);_(@_)">
                  <c:v>1180.589966</c:v>
                </c:pt>
                <c:pt idx="303" formatCode="_(* #,##0.00_);_(* \(#,##0.00\);_(* &quot;-&quot;??_);_(@_)">
                  <c:v>1156.849976</c:v>
                </c:pt>
                <c:pt idx="304" formatCode="_(* #,##0.00_);_(* \(#,##0.00\);_(* &quot;-&quot;??_);_(@_)">
                  <c:v>1191.5</c:v>
                </c:pt>
                <c:pt idx="305" formatCode="_(* #,##0.00_);_(* \(#,##0.00\);_(* &quot;-&quot;??_);_(@_)">
                  <c:v>1191.329956</c:v>
                </c:pt>
                <c:pt idx="306" formatCode="_(* #,##0.00_);_(* \(#,##0.00\);_(* &quot;-&quot;??_);_(@_)">
                  <c:v>1234.1800539999999</c:v>
                </c:pt>
                <c:pt idx="307" formatCode="_(* #,##0.00_);_(* \(#,##0.00\);_(* &quot;-&quot;??_);_(@_)">
                  <c:v>1220.329956</c:v>
                </c:pt>
                <c:pt idx="308" formatCode="_(* #,##0.00_);_(* \(#,##0.00\);_(* &quot;-&quot;??_);_(@_)">
                  <c:v>1228.8100589999999</c:v>
                </c:pt>
                <c:pt idx="309" formatCode="_(* #,##0.00_);_(* \(#,##0.00\);_(* &quot;-&quot;??_);_(@_)">
                  <c:v>1207.01001</c:v>
                </c:pt>
                <c:pt idx="310" formatCode="_(* #,##0.00_);_(* \(#,##0.00\);_(* &quot;-&quot;??_);_(@_)">
                  <c:v>1249.4799800000001</c:v>
                </c:pt>
                <c:pt idx="311" formatCode="_(* #,##0.00_);_(* \(#,##0.00\);_(* &quot;-&quot;??_);_(@_)">
                  <c:v>1248.290039</c:v>
                </c:pt>
                <c:pt idx="312" formatCode="_(* #,##0.00_);_(* \(#,##0.00\);_(* &quot;-&quot;??_);_(@_)">
                  <c:v>1280.079956</c:v>
                </c:pt>
                <c:pt idx="313" formatCode="_(* #,##0.00_);_(* \(#,##0.00\);_(* &quot;-&quot;??_);_(@_)">
                  <c:v>1280.660034</c:v>
                </c:pt>
                <c:pt idx="314" formatCode="_(* #,##0.00_);_(* \(#,##0.00\);_(* &quot;-&quot;??_);_(@_)">
                  <c:v>1294.869995</c:v>
                </c:pt>
                <c:pt idx="315" formatCode="_(* #,##0.00_);_(* \(#,##0.00\);_(* &quot;-&quot;??_);_(@_)">
                  <c:v>1310.6099850000001</c:v>
                </c:pt>
                <c:pt idx="316" formatCode="_(* #,##0.00_);_(* \(#,##0.00\);_(* &quot;-&quot;??_);_(@_)">
                  <c:v>1270.089966</c:v>
                </c:pt>
                <c:pt idx="317" formatCode="_(* #,##0.00_);_(* \(#,##0.00\);_(* &quot;-&quot;??_);_(@_)">
                  <c:v>1270.1999510000001</c:v>
                </c:pt>
                <c:pt idx="318" formatCode="_(* #,##0.00_);_(* \(#,##0.00\);_(* &quot;-&quot;??_);_(@_)">
                  <c:v>1276.660034</c:v>
                </c:pt>
                <c:pt idx="319" formatCode="_(* #,##0.00_);_(* \(#,##0.00\);_(* &quot;-&quot;??_);_(@_)">
                  <c:v>1303.8199460000001</c:v>
                </c:pt>
                <c:pt idx="320" formatCode="_(* #,##0.00_);_(* \(#,##0.00\);_(* &quot;-&quot;??_);_(@_)">
                  <c:v>1335.849976</c:v>
                </c:pt>
                <c:pt idx="321" formatCode="_(* #,##0.00_);_(* \(#,##0.00\);_(* &quot;-&quot;??_);_(@_)">
                  <c:v>1377.9399410000001</c:v>
                </c:pt>
                <c:pt idx="322" formatCode="_(* #,##0.00_);_(* \(#,##0.00\);_(* &quot;-&quot;??_);_(@_)">
                  <c:v>1400.630005</c:v>
                </c:pt>
                <c:pt idx="323" formatCode="_(* #,##0.00_);_(* \(#,##0.00\);_(* &quot;-&quot;??_);_(@_)">
                  <c:v>1418.3000489999999</c:v>
                </c:pt>
                <c:pt idx="324" formatCode="_(* #,##0.00_);_(* \(#,##0.00\);_(* &quot;-&quot;??_);_(@_)">
                  <c:v>1438.23999</c:v>
                </c:pt>
                <c:pt idx="325" formatCode="_(* #,##0.00_);_(* \(#,##0.00\);_(* &quot;-&quot;??_);_(@_)">
                  <c:v>1406.8199460000001</c:v>
                </c:pt>
                <c:pt idx="326" formatCode="_(* #,##0.00_);_(* \(#,##0.00\);_(* &quot;-&quot;??_);_(@_)">
                  <c:v>1420.8599850000001</c:v>
                </c:pt>
                <c:pt idx="327" formatCode="_(* #,##0.00_);_(* \(#,##0.00\);_(* &quot;-&quot;??_);_(@_)">
                  <c:v>1482.369995</c:v>
                </c:pt>
                <c:pt idx="328" formatCode="_(* #,##0.00_);_(* \(#,##0.00\);_(* &quot;-&quot;??_);_(@_)">
                  <c:v>1530.619995</c:v>
                </c:pt>
                <c:pt idx="329" formatCode="_(* #,##0.00_);_(* \(#,##0.00\);_(* &quot;-&quot;??_);_(@_)">
                  <c:v>1503.349976</c:v>
                </c:pt>
                <c:pt idx="330" formatCode="_(* #,##0.00_);_(* \(#,##0.00\);_(* &quot;-&quot;??_);_(@_)">
                  <c:v>1455.2700199999999</c:v>
                </c:pt>
                <c:pt idx="331" formatCode="_(* #,##0.00_);_(* \(#,##0.00\);_(* &quot;-&quot;??_);_(@_)">
                  <c:v>1473.98999</c:v>
                </c:pt>
                <c:pt idx="332" formatCode="_(* #,##0.00_);_(* \(#,##0.00\);_(* &quot;-&quot;??_);_(@_)">
                  <c:v>1526.75</c:v>
                </c:pt>
                <c:pt idx="333" formatCode="_(* #,##0.00_);_(* \(#,##0.00\);_(* &quot;-&quot;??_);_(@_)">
                  <c:v>1549.380005</c:v>
                </c:pt>
                <c:pt idx="334" formatCode="_(* #,##0.00_);_(* \(#,##0.00\);_(* &quot;-&quot;??_);_(@_)">
                  <c:v>1481.1400149999999</c:v>
                </c:pt>
                <c:pt idx="335" formatCode="_(* #,##0.00_);_(* \(#,##0.00\);_(* &quot;-&quot;??_);_(@_)">
                  <c:v>1468.3599850000001</c:v>
                </c:pt>
                <c:pt idx="336" formatCode="_(* #,##0.00_);_(* \(#,##0.00\);_(* &quot;-&quot;??_);_(@_)">
                  <c:v>1378.5500489999999</c:v>
                </c:pt>
                <c:pt idx="337" formatCode="_(* #,##0.00_);_(* \(#,##0.00\);_(* &quot;-&quot;??_);_(@_)">
                  <c:v>1330.630005</c:v>
                </c:pt>
                <c:pt idx="338" formatCode="_(* #,##0.00_);_(* \(#,##0.00\);_(* &quot;-&quot;??_);_(@_)">
                  <c:v>1322.6999510000001</c:v>
                </c:pt>
                <c:pt idx="339" formatCode="_(* #,##0.00_);_(* \(#,##0.00\);_(* &quot;-&quot;??_);_(@_)">
                  <c:v>1385.589966</c:v>
                </c:pt>
                <c:pt idx="340" formatCode="_(* #,##0.00_);_(* \(#,##0.00\);_(* &quot;-&quot;??_);_(@_)">
                  <c:v>1400.380005</c:v>
                </c:pt>
                <c:pt idx="341" formatCode="_(* #,##0.00_);_(* \(#,##0.00\);_(* &quot;-&quot;??_);_(@_)">
                  <c:v>1280</c:v>
                </c:pt>
                <c:pt idx="342" formatCode="_(* #,##0.00_);_(* \(#,##0.00\);_(* &quot;-&quot;??_);_(@_)">
                  <c:v>1267.380005</c:v>
                </c:pt>
                <c:pt idx="343" formatCode="_(* #,##0.00_);_(* \(#,##0.00\);_(* &quot;-&quot;??_);_(@_)">
                  <c:v>1282.829956</c:v>
                </c:pt>
                <c:pt idx="344" formatCode="_(* #,##0.00_);_(* \(#,##0.00\);_(* &quot;-&quot;??_);_(@_)">
                  <c:v>1166.3599850000001</c:v>
                </c:pt>
                <c:pt idx="345" formatCode="_(* #,##0.00_);_(* \(#,##0.00\);_(* &quot;-&quot;??_);_(@_)">
                  <c:v>968.75</c:v>
                </c:pt>
                <c:pt idx="346" formatCode="_(* #,##0.00_);_(* \(#,##0.00\);_(* &quot;-&quot;??_);_(@_)">
                  <c:v>896.23999000000003</c:v>
                </c:pt>
                <c:pt idx="347" formatCode="_(* #,##0.00_);_(* \(#,##0.00\);_(* &quot;-&quot;??_);_(@_)">
                  <c:v>903.25</c:v>
                </c:pt>
                <c:pt idx="348" formatCode="_(* #,##0.00_);_(* \(#,##0.00\);_(* &quot;-&quot;??_);_(@_)">
                  <c:v>825.88000499999998</c:v>
                </c:pt>
                <c:pt idx="349" formatCode="_(* #,##0.00_);_(* \(#,##0.00\);_(* &quot;-&quot;??_);_(@_)">
                  <c:v>735.09002699999996</c:v>
                </c:pt>
                <c:pt idx="350" formatCode="_(* #,##0.00_);_(* \(#,##0.00\);_(* &quot;-&quot;??_);_(@_)">
                  <c:v>797.86999500000002</c:v>
                </c:pt>
                <c:pt idx="351" formatCode="_(* #,##0.00_);_(* \(#,##0.00\);_(* &quot;-&quot;??_);_(@_)">
                  <c:v>872.80999799999995</c:v>
                </c:pt>
                <c:pt idx="352" formatCode="_(* #,##0.00_);_(* \(#,##0.00\);_(* &quot;-&quot;??_);_(@_)">
                  <c:v>919.14001499999995</c:v>
                </c:pt>
                <c:pt idx="353" formatCode="_(* #,##0.00_);_(* \(#,##0.00\);_(* &quot;-&quot;??_);_(@_)">
                  <c:v>919.32000700000003</c:v>
                </c:pt>
                <c:pt idx="354" formatCode="_(* #,##0.00_);_(* \(#,##0.00\);_(* &quot;-&quot;??_);_(@_)">
                  <c:v>987.47997999999995</c:v>
                </c:pt>
                <c:pt idx="355" formatCode="_(* #,##0.00_);_(* \(#,##0.00\);_(* &quot;-&quot;??_);_(@_)">
                  <c:v>1020.619995</c:v>
                </c:pt>
                <c:pt idx="356" formatCode="_(* #,##0.00_);_(* \(#,##0.00\);_(* &quot;-&quot;??_);_(@_)">
                  <c:v>1057.079956</c:v>
                </c:pt>
                <c:pt idx="357" formatCode="_(* #,##0.00_);_(* \(#,##0.00\);_(* &quot;-&quot;??_);_(@_)">
                  <c:v>1036.1899410000001</c:v>
                </c:pt>
                <c:pt idx="358" formatCode="_(* #,##0.00_);_(* \(#,##0.00\);_(* &quot;-&quot;??_);_(@_)">
                  <c:v>1095.630005</c:v>
                </c:pt>
                <c:pt idx="359" formatCode="_(* #,##0.00_);_(* \(#,##0.00\);_(* &quot;-&quot;??_);_(@_)">
                  <c:v>1115.099976</c:v>
                </c:pt>
                <c:pt idx="360" formatCode="_(* #,##0.00_);_(* \(#,##0.00\);_(* &quot;-&quot;??_);_(@_)">
                  <c:v>1073.869995</c:v>
                </c:pt>
                <c:pt idx="361" formatCode="_(* #,##0.00_);_(* \(#,##0.00\);_(* &quot;-&quot;??_);_(@_)">
                  <c:v>1104.48999</c:v>
                </c:pt>
                <c:pt idx="362" formatCode="_(* #,##0.00_);_(* \(#,##0.00\);_(* &quot;-&quot;??_);_(@_)">
                  <c:v>1169.4300539999999</c:v>
                </c:pt>
                <c:pt idx="363" formatCode="_(* #,##0.00_);_(* \(#,##0.00\);_(* &quot;-&quot;??_);_(@_)">
                  <c:v>1186.6899410000001</c:v>
                </c:pt>
                <c:pt idx="364" formatCode="_(* #,##0.00_);_(* \(#,##0.00\);_(* &quot;-&quot;??_);_(@_)">
                  <c:v>1089.410034</c:v>
                </c:pt>
                <c:pt idx="365" formatCode="_(* #,##0.00_);_(* \(#,##0.00\);_(* &quot;-&quot;??_);_(@_)">
                  <c:v>1030.709961</c:v>
                </c:pt>
                <c:pt idx="366" formatCode="_(* #,##0.00_);_(* \(#,##0.00\);_(* &quot;-&quot;??_);_(@_)">
                  <c:v>1101.599976</c:v>
                </c:pt>
                <c:pt idx="367" formatCode="_(* #,##0.00_);_(* \(#,##0.00\);_(* &quot;-&quot;??_);_(@_)">
                  <c:v>1049.329956</c:v>
                </c:pt>
                <c:pt idx="368" formatCode="_(* #,##0.00_);_(* \(#,##0.00\);_(* &quot;-&quot;??_);_(@_)">
                  <c:v>1141.1999510000001</c:v>
                </c:pt>
                <c:pt idx="369" formatCode="_(* #,##0.00_);_(* \(#,##0.00\);_(* &quot;-&quot;??_);_(@_)">
                  <c:v>1183.26001</c:v>
                </c:pt>
                <c:pt idx="370" formatCode="_(* #,##0.00_);_(* \(#,##0.00\);_(* &quot;-&quot;??_);_(@_)">
                  <c:v>1180.5500489999999</c:v>
                </c:pt>
                <c:pt idx="371" formatCode="_(* #,##0.00_);_(* \(#,##0.00\);_(* &quot;-&quot;??_);_(@_)">
                  <c:v>1257.6400149999999</c:v>
                </c:pt>
                <c:pt idx="372" formatCode="_(* #,##0.00_);_(* \(#,##0.00\);_(* &quot;-&quot;??_);_(@_)">
                  <c:v>1286.119995</c:v>
                </c:pt>
                <c:pt idx="373" formatCode="_(* #,##0.00_);_(* \(#,##0.00\);_(* &quot;-&quot;??_);_(@_)">
                  <c:v>1327.219971</c:v>
                </c:pt>
                <c:pt idx="374" formatCode="_(* #,##0.00_);_(* \(#,##0.00\);_(* &quot;-&quot;??_);_(@_)">
                  <c:v>1325.829956</c:v>
                </c:pt>
                <c:pt idx="375" formatCode="_(* #,##0.00_);_(* \(#,##0.00\);_(* &quot;-&quot;??_);_(@_)">
                  <c:v>1363.6099850000001</c:v>
                </c:pt>
                <c:pt idx="376" formatCode="_(* #,##0.00_);_(* \(#,##0.00\);_(* &quot;-&quot;??_);_(@_)">
                  <c:v>1345.1999510000001</c:v>
                </c:pt>
                <c:pt idx="377" formatCode="_(* #,##0.00_);_(* \(#,##0.00\);_(* &quot;-&quot;??_);_(@_)">
                  <c:v>1320.6400149999999</c:v>
                </c:pt>
                <c:pt idx="378" formatCode="_(* #,##0.00_);_(* \(#,##0.00\);_(* &quot;-&quot;??_);_(@_)">
                  <c:v>1292.280029</c:v>
                </c:pt>
                <c:pt idx="379" formatCode="_(* #,##0.00_);_(* \(#,##0.00\);_(* &quot;-&quot;??_);_(@_)">
                  <c:v>1218.8900149999999</c:v>
                </c:pt>
                <c:pt idx="380" formatCode="_(* #,##0.00_);_(* \(#,##0.00\);_(* &quot;-&quot;??_);_(@_)">
                  <c:v>1131.420044</c:v>
                </c:pt>
                <c:pt idx="381" formatCode="_(* #,##0.00_);_(* \(#,##0.00\);_(* &quot;-&quot;??_);_(@_)">
                  <c:v>1253.3000489999999</c:v>
                </c:pt>
                <c:pt idx="382" formatCode="_(* #,##0.00_);_(* \(#,##0.00\);_(* &quot;-&quot;??_);_(@_)">
                  <c:v>1246.959961</c:v>
                </c:pt>
                <c:pt idx="383" formatCode="_(* #,##0.00_);_(* \(#,##0.00\);_(* &quot;-&quot;??_);_(@_)">
                  <c:v>1257.599976</c:v>
                </c:pt>
                <c:pt idx="384" formatCode="_(* #,##0.00_);_(* \(#,##0.00\);_(* &quot;-&quot;??_);_(@_)">
                  <c:v>1312.410034</c:v>
                </c:pt>
                <c:pt idx="385" formatCode="_(* #,##0.00_);_(* \(#,##0.00\);_(* &quot;-&quot;??_);_(@_)">
                  <c:v>1365.6800539999999</c:v>
                </c:pt>
                <c:pt idx="386" formatCode="_(* #,##0.00_);_(* \(#,##0.00\);_(* &quot;-&quot;??_);_(@_)">
                  <c:v>1408.469971</c:v>
                </c:pt>
                <c:pt idx="387" formatCode="_(* #,##0.00_);_(* \(#,##0.00\);_(* &quot;-&quot;??_);_(@_)">
                  <c:v>1397.910034</c:v>
                </c:pt>
                <c:pt idx="388" formatCode="_(* #,##0.00_);_(* \(#,##0.00\);_(* &quot;-&quot;??_);_(@_)">
                  <c:v>1310.329956</c:v>
                </c:pt>
                <c:pt idx="389" formatCode="_(* #,##0.00_);_(* \(#,##0.00\);_(* &quot;-&quot;??_);_(@_)">
                  <c:v>1362.160034</c:v>
                </c:pt>
                <c:pt idx="390" formatCode="_(* #,##0.00_);_(* \(#,##0.00\);_(* &quot;-&quot;??_);_(@_)">
                  <c:v>1379.3199460000001</c:v>
                </c:pt>
                <c:pt idx="391" formatCode="_(* #,##0.00_);_(* \(#,##0.00\);_(* &quot;-&quot;??_);_(@_)">
                  <c:v>1406.579956</c:v>
                </c:pt>
                <c:pt idx="392" formatCode="_(* #,##0.00_);_(* \(#,##0.00\);_(* &quot;-&quot;??_);_(@_)">
                  <c:v>1440.670044</c:v>
                </c:pt>
                <c:pt idx="393" formatCode="_(* #,##0.00_);_(* \(#,##0.00\);_(* &quot;-&quot;??_);_(@_)">
                  <c:v>1412.160034</c:v>
                </c:pt>
                <c:pt idx="394" formatCode="_(* #,##0.00_);_(* \(#,##0.00\);_(* &quot;-&quot;??_);_(@_)">
                  <c:v>1416.1800539999999</c:v>
                </c:pt>
                <c:pt idx="395" formatCode="_(* #,##0.00_);_(* \(#,##0.00\);_(* &quot;-&quot;??_);_(@_)">
                  <c:v>1426.1899410000001</c:v>
                </c:pt>
                <c:pt idx="396" formatCode="_(* #,##0.00_);_(* \(#,##0.00\);_(* &quot;-&quot;??_);_(@_)">
                  <c:v>1498.1099850000001</c:v>
                </c:pt>
                <c:pt idx="397" formatCode="_(* #,##0.00_);_(* \(#,##0.00\);_(* &quot;-&quot;??_);_(@_)">
                  <c:v>1514.6800539999999</c:v>
                </c:pt>
                <c:pt idx="398" formatCode="_(* #,##0.00_);_(* \(#,##0.00\);_(* &quot;-&quot;??_);_(@_)">
                  <c:v>1569.1899410000001</c:v>
                </c:pt>
                <c:pt idx="399" formatCode="_(* #,##0.00_);_(* \(#,##0.00\);_(* &quot;-&quot;??_);_(@_)">
                  <c:v>1597.5699460000001</c:v>
                </c:pt>
                <c:pt idx="400" formatCode="_(* #,##0.00_);_(* \(#,##0.00\);_(* &quot;-&quot;??_);_(@_)">
                  <c:v>1630.73999</c:v>
                </c:pt>
                <c:pt idx="401" formatCode="_(* #,##0.00_);_(* \(#,##0.00\);_(* &quot;-&quot;??_);_(@_)">
                  <c:v>1606.280029</c:v>
                </c:pt>
                <c:pt idx="402" formatCode="_(* #,##0.00_);_(* \(#,##0.00\);_(* &quot;-&quot;??_);_(@_)">
                  <c:v>1685.7299800000001</c:v>
                </c:pt>
                <c:pt idx="403" formatCode="_(* #,##0.00_);_(* \(#,##0.00\);_(* &quot;-&quot;??_);_(@_)">
                  <c:v>1632.969971</c:v>
                </c:pt>
                <c:pt idx="404" formatCode="_(* #,##0.00_);_(* \(#,##0.00\);_(* &quot;-&quot;??_);_(@_)">
                  <c:v>1681.5500489999999</c:v>
                </c:pt>
                <c:pt idx="405" formatCode="_(* #,##0.00_);_(* \(#,##0.00\);_(* &quot;-&quot;??_);_(@_)">
                  <c:v>1756.540039</c:v>
                </c:pt>
                <c:pt idx="406" formatCode="_(* #,##0.00_);_(* \(#,##0.00\);_(* &quot;-&quot;??_);_(@_)">
                  <c:v>1805.8100589999999</c:v>
                </c:pt>
                <c:pt idx="407" formatCode="_(* #,##0.00_);_(* \(#,##0.00\);_(* &quot;-&quot;??_);_(@_)">
                  <c:v>1848.3599850000001</c:v>
                </c:pt>
                <c:pt idx="408" formatCode="_(* #,##0.00_);_(* \(#,##0.00\);_(* &quot;-&quot;??_);_(@_)">
                  <c:v>1782.589966</c:v>
                </c:pt>
                <c:pt idx="409" formatCode="_(* #,##0.00_);_(* \(#,##0.00\);_(* &quot;-&quot;??_);_(@_)">
                  <c:v>1859.4499510000001</c:v>
                </c:pt>
                <c:pt idx="410" formatCode="_(* #,##0.00_);_(* \(#,##0.00\);_(* &quot;-&quot;??_);_(@_)">
                  <c:v>1872.339966</c:v>
                </c:pt>
                <c:pt idx="411" formatCode="_(* #,##0.00_);_(* \(#,##0.00\);_(* &quot;-&quot;??_);_(@_)">
                  <c:v>1883.9499510000001</c:v>
                </c:pt>
                <c:pt idx="412" formatCode="_(* #,##0.00_);_(* \(#,##0.00\);_(* &quot;-&quot;??_);_(@_)">
                  <c:v>1923.5699460000001</c:v>
                </c:pt>
                <c:pt idx="413" formatCode="_(* #,##0.00_);_(* \(#,##0.00\);_(* &quot;-&quot;??_);_(@_)">
                  <c:v>1960.2299800000001</c:v>
                </c:pt>
                <c:pt idx="414" formatCode="_(* #,##0.00_);_(* \(#,##0.00\);_(* &quot;-&quot;??_);_(@_)">
                  <c:v>1930.670044</c:v>
                </c:pt>
                <c:pt idx="415" formatCode="_(* #,##0.00_);_(* \(#,##0.00\);_(* &quot;-&quot;??_);_(@_)">
                  <c:v>2003.369995</c:v>
                </c:pt>
                <c:pt idx="416" formatCode="_(* #,##0.00_);_(* \(#,##0.00\);_(* &quot;-&quot;??_);_(@_)">
                  <c:v>1972.290039</c:v>
                </c:pt>
                <c:pt idx="417" formatCode="_(* #,##0.00_);_(* \(#,##0.00\);_(* &quot;-&quot;??_);_(@_)">
                  <c:v>2018.0500489999999</c:v>
                </c:pt>
                <c:pt idx="418" formatCode="_(* #,##0.00_);_(* \(#,##0.00\);_(* &quot;-&quot;??_);_(@_)">
                  <c:v>2067.5600589999999</c:v>
                </c:pt>
                <c:pt idx="419" formatCode="_(* #,##0.00_);_(* \(#,##0.00\);_(* &quot;-&quot;??_);_(@_)">
                  <c:v>2058.8999020000001</c:v>
                </c:pt>
                <c:pt idx="420" formatCode="_(* #,##0.00_);_(* \(#,##0.00\);_(* &quot;-&quot;??_);_(@_)">
                  <c:v>1994.98999</c:v>
                </c:pt>
                <c:pt idx="421" formatCode="_(* #,##0.00_);_(* \(#,##0.00\);_(* &quot;-&quot;??_);_(@_)">
                  <c:v>2104.5</c:v>
                </c:pt>
                <c:pt idx="422" formatCode="_(* #,##0.00_);_(* \(#,##0.00\);_(* &quot;-&quot;??_);_(@_)">
                  <c:v>2067.889893</c:v>
                </c:pt>
                <c:pt idx="423" formatCode="_(* #,##0.00_);_(* \(#,##0.00\);_(* &quot;-&quot;??_);_(@_)">
                  <c:v>2085.51001</c:v>
                </c:pt>
                <c:pt idx="424" formatCode="_(* #,##0.00_);_(* \(#,##0.00\);_(* &quot;-&quot;??_);_(@_)">
                  <c:v>2107.389893</c:v>
                </c:pt>
                <c:pt idx="425" formatCode="_(* #,##0.00_);_(* \(#,##0.00\);_(* &quot;-&quot;??_);_(@_)">
                  <c:v>2063.110107</c:v>
                </c:pt>
                <c:pt idx="426" formatCode="_(* #,##0.00_);_(* \(#,##0.00\);_(* &quot;-&quot;??_);_(@_)">
                  <c:v>2103.8400879999999</c:v>
                </c:pt>
                <c:pt idx="427" formatCode="_(* #,##0.00_);_(* \(#,##0.00\);_(* &quot;-&quot;??_);_(@_)">
                  <c:v>1972.1800539999999</c:v>
                </c:pt>
                <c:pt idx="428" formatCode="_(* #,##0.00_);_(* \(#,##0.00\);_(* &quot;-&quot;??_);_(@_)">
                  <c:v>1920.030029</c:v>
                </c:pt>
                <c:pt idx="429" formatCode="_(* #,##0.00_);_(* \(#,##0.00\);_(* &quot;-&quot;??_);_(@_)">
                  <c:v>2079.360107</c:v>
                </c:pt>
                <c:pt idx="430" formatCode="_(* #,##0.00_);_(* \(#,##0.00\);_(* &quot;-&quot;??_);_(@_)">
                  <c:v>2080.4099120000001</c:v>
                </c:pt>
                <c:pt idx="431" formatCode="_(* #,##0.00_);_(* \(#,##0.00\);_(* &quot;-&quot;??_);_(@_)">
                  <c:v>2043.9399410000001</c:v>
                </c:pt>
                <c:pt idx="432" formatCode="_(* #,##0.00_);_(* \(#,##0.00\);_(* &quot;-&quot;??_);_(@_)">
                  <c:v>1940.23999</c:v>
                </c:pt>
                <c:pt idx="433" formatCode="_(* #,##0.00_);_(* \(#,##0.00\);_(* &quot;-&quot;??_);_(@_)">
                  <c:v>1932.2299800000001</c:v>
                </c:pt>
                <c:pt idx="434" formatCode="_(* #,##0.00_);_(* \(#,##0.00\);_(* &quot;-&quot;??_);_(@_)">
                  <c:v>2059.73999</c:v>
                </c:pt>
                <c:pt idx="435" formatCode="_(* #,##0.00_);_(* \(#,##0.00\);_(* &quot;-&quot;??_);_(@_)">
                  <c:v>2065.3000489999999</c:v>
                </c:pt>
                <c:pt idx="436" formatCode="_(* #,##0.00_);_(* \(#,##0.00\);_(* &quot;-&quot;??_);_(@_)">
                  <c:v>2096.9499510000001</c:v>
                </c:pt>
                <c:pt idx="437" formatCode="_(* #,##0.00_);_(* \(#,##0.00\);_(* &quot;-&quot;??_);_(@_)">
                  <c:v>2098.860107</c:v>
                </c:pt>
                <c:pt idx="438" formatCode="_(* #,##0.00_);_(* \(#,##0.00\);_(* &quot;-&quot;??_);_(@_)">
                  <c:v>2173.6000979999999</c:v>
                </c:pt>
                <c:pt idx="439" formatCode="_(* #,##0.00_);_(* \(#,##0.00\);_(* &quot;-&quot;??_);_(@_)">
                  <c:v>2170.9499510000001</c:v>
                </c:pt>
                <c:pt idx="440" formatCode="_(* #,##0.00_);_(* \(#,##0.00\);_(* &quot;-&quot;??_);_(@_)">
                  <c:v>2168.2700199999999</c:v>
                </c:pt>
                <c:pt idx="441" formatCode="_(* #,##0.00_);_(* \(#,##0.00\);_(* &quot;-&quot;??_);_(@_)">
                  <c:v>2126.1499020000001</c:v>
                </c:pt>
                <c:pt idx="442" formatCode="_(* #,##0.00_);_(* \(#,##0.00\);_(* &quot;-&quot;??_);_(@_)">
                  <c:v>2198.8100589999999</c:v>
                </c:pt>
                <c:pt idx="443" formatCode="_(* #,##0.00_);_(* \(#,##0.00\);_(* &quot;-&quot;??_);_(@_)">
                  <c:v>2238.830078</c:v>
                </c:pt>
                <c:pt idx="444" formatCode="_(* #,##0.00_);_(* \(#,##0.00\);_(* &quot;-&quot;??_);_(@_)">
                  <c:v>2278.8701169999999</c:v>
                </c:pt>
                <c:pt idx="445" formatCode="_(* #,##0.00_);_(* \(#,##0.00\);_(* &quot;-&quot;??_);_(@_)">
                  <c:v>2363.639893</c:v>
                </c:pt>
                <c:pt idx="446" formatCode="_(* #,##0.00_);_(* \(#,##0.00\);_(* &quot;-&quot;??_);_(@_)">
                  <c:v>2362.719971</c:v>
                </c:pt>
                <c:pt idx="447" formatCode="_(* #,##0.00_);_(* \(#,##0.00\);_(* &quot;-&quot;??_);_(@_)">
                  <c:v>2384.1999510000001</c:v>
                </c:pt>
                <c:pt idx="448" formatCode="_(* #,##0.00_);_(* \(#,##0.00\);_(* &quot;-&quot;??_);_(@_)">
                  <c:v>2411.8000489999999</c:v>
                </c:pt>
                <c:pt idx="449" formatCode="_(* #,##0.00_);_(* \(#,##0.00\);_(* &quot;-&quot;??_);_(@_)">
                  <c:v>2423.4099120000001</c:v>
                </c:pt>
                <c:pt idx="450" formatCode="_(* #,##0.00_);_(* \(#,##0.00\);_(* &quot;-&quot;??_);_(@_)">
                  <c:v>2470.3000489999999</c:v>
                </c:pt>
                <c:pt idx="451" formatCode="_(* #,##0.00_);_(* \(#,##0.00\);_(* &quot;-&quot;??_);_(@_)">
                  <c:v>2471.6499020000001</c:v>
                </c:pt>
                <c:pt idx="452" formatCode="_(* #,##0.00_);_(* \(#,##0.00\);_(* &quot;-&quot;??_);_(@_)">
                  <c:v>2519.360107</c:v>
                </c:pt>
                <c:pt idx="453" formatCode="_(* #,##0.00_);_(* \(#,##0.00\);_(* &quot;-&quot;??_);_(@_)">
                  <c:v>2575.26001</c:v>
                </c:pt>
                <c:pt idx="454" formatCode="_(* #,##0.00_);_(* \(#,##0.00\);_(* &quot;-&quot;??_);_(@_)">
                  <c:v>2584.8400879999999</c:v>
                </c:pt>
                <c:pt idx="455" formatCode="_(* #,##0.00_);_(* \(#,##0.00\);_(* &quot;-&quot;??_);_(@_)">
                  <c:v>2673.610107</c:v>
                </c:pt>
                <c:pt idx="456" formatCode="_(* #,##0.00_);_(* \(#,##0.00\);_(* &quot;-&quot;??_);_(@_)">
                  <c:v>2823.8100589999999</c:v>
                </c:pt>
                <c:pt idx="457" formatCode="_(* #,##0.00_);_(* \(#,##0.00\);_(* &quot;-&quot;??_);_(@_)">
                  <c:v>2713.830078</c:v>
                </c:pt>
                <c:pt idx="458" formatCode="_(* #,##0.00_);_(* \(#,##0.00\);_(* &quot;-&quot;??_);_(@_)">
                  <c:v>2640.8701169999999</c:v>
                </c:pt>
                <c:pt idx="459" formatCode="_(* #,##0.00_);_(* \(#,##0.00\);_(* &quot;-&quot;??_);_(@_)">
                  <c:v>2648.0500489999999</c:v>
                </c:pt>
                <c:pt idx="460" formatCode="_(* #,##0.00_);_(* \(#,##0.00\);_(* &quot;-&quot;??_);_(@_)">
                  <c:v>2705.2700199999999</c:v>
                </c:pt>
                <c:pt idx="461" formatCode="_(* #,##0.00_);_(* \(#,##0.00\);_(* &quot;-&quot;??_);_(@_)">
                  <c:v>2718.3701169999999</c:v>
                </c:pt>
                <c:pt idx="462" formatCode="_(* #,##0.00_);_(* \(#,##0.00\);_(* &quot;-&quot;??_);_(@_)">
                  <c:v>2816.290039</c:v>
                </c:pt>
                <c:pt idx="463" formatCode="_(* #,##0.00_);_(* \(#,##0.00\);_(* &quot;-&quot;??_);_(@_)">
                  <c:v>2901.5200199999999</c:v>
                </c:pt>
                <c:pt idx="464" formatCode="_(* #,##0.00_);_(* \(#,##0.00\);_(* &quot;-&quot;??_);_(@_)">
                  <c:v>2913.9799800000001</c:v>
                </c:pt>
                <c:pt idx="465" formatCode="_(* #,##0.00_);_(* \(#,##0.00\);_(* &quot;-&quot;??_);_(@_)">
                  <c:v>2711.73999</c:v>
                </c:pt>
                <c:pt idx="466" formatCode="_(* #,##0.00_);_(* \(#,##0.00\);_(* &quot;-&quot;??_);_(@_)">
                  <c:v>2760.169922</c:v>
                </c:pt>
                <c:pt idx="467" formatCode="_(* #,##0.00_);_(* \(#,##0.00\);_(* &quot;-&quot;??_);_(@_)">
                  <c:v>2506.8500979999999</c:v>
                </c:pt>
                <c:pt idx="468" formatCode="_(* #,##0.00_);_(* \(#,##0.00\);_(* &quot;-&quot;??_);_(@_)">
                  <c:v>2704.1000979999999</c:v>
                </c:pt>
                <c:pt idx="469" formatCode="_(* #,##0.00_);_(* \(#,##0.00\);_(* &quot;-&quot;??_);_(@_)">
                  <c:v>2784.48999</c:v>
                </c:pt>
                <c:pt idx="470" formatCode="_(* #,##0.00_);_(* \(#,##0.00\);_(* &quot;-&quot;??_);_(@_)">
                  <c:v>2834.3999020000001</c:v>
                </c:pt>
                <c:pt idx="471" formatCode="_(* #,##0.00_);_(* \(#,##0.00\);_(* &quot;-&quot;??_);_(@_)">
                  <c:v>2945.830078</c:v>
                </c:pt>
                <c:pt idx="472" formatCode="_(* #,##0.00_);_(* \(#,##0.00\);_(* &quot;-&quot;??_);_(@_)">
                  <c:v>2752.0600589999999</c:v>
                </c:pt>
                <c:pt idx="473" formatCode="_(* #,##0.00_);_(* \(#,##0.00\);_(* &quot;-&quot;??_);_(@_)">
                  <c:v>2941.76001</c:v>
                </c:pt>
                <c:pt idx="474" formatCode="_(* #,##0.00_);_(* \(#,##0.00\);_(* &quot;-&quot;??_);_(@_)">
                  <c:v>2980.3798830000001</c:v>
                </c:pt>
                <c:pt idx="475" formatCode="_(* #,##0.00_);_(* \(#,##0.00\);_(* &quot;-&quot;??_);_(@_)">
                  <c:v>2926.459961</c:v>
                </c:pt>
                <c:pt idx="476" formatCode="_(* #,##0.00_);_(* \(#,##0.00\);_(* &quot;-&quot;??_);_(@_)">
                  <c:v>2976.73999</c:v>
                </c:pt>
                <c:pt idx="477" formatCode="_(* #,##0.00_);_(* \(#,##0.00\);_(* &quot;-&quot;??_);_(@_)">
                  <c:v>3037.5600589999999</c:v>
                </c:pt>
                <c:pt idx="478" formatCode="_(* #,##0.00_);_(* \(#,##0.00\);_(* &quot;-&quot;??_);_(@_)">
                  <c:v>3140.9799800000001</c:v>
                </c:pt>
                <c:pt idx="479" formatCode="_(* #,##0.00_);_(* \(#,##0.00\);_(* &quot;-&quot;??_);_(@_)">
                  <c:v>3230.780029</c:v>
                </c:pt>
                <c:pt idx="480" formatCode="_(* #,##0.00_);_(* \(#,##0.00\);_(* &quot;-&quot;??_);_(@_)">
                  <c:v>3225.5200199999999</c:v>
                </c:pt>
                <c:pt idx="481" formatCode="_(* #,##0.00_);_(* \(#,##0.00\);_(* &quot;-&quot;??_);_(@_)">
                  <c:v>2954.219971</c:v>
                </c:pt>
                <c:pt idx="482" formatCode="_(* #,##0.00_);_(* \(#,##0.00\);_(* &quot;-&quot;??_);_(@_)">
                  <c:v>2584.5900879999999</c:v>
                </c:pt>
                <c:pt idx="483" formatCode="_(* #,##0.00_);_(* \(#,##0.00\);_(* &quot;-&quot;??_);_(@_)">
                  <c:v>2912.429932</c:v>
                </c:pt>
                <c:pt idx="484" formatCode="_(* #,##0.00_);_(* \(#,##0.00\);_(* &quot;-&quot;??_);_(@_)">
                  <c:v>3044.3100589999999</c:v>
                </c:pt>
                <c:pt idx="485" formatCode="_(* #,##0.00_);_(* \(#,##0.00\);_(* &quot;-&quot;??_);_(@_)">
                  <c:v>3100.290039</c:v>
                </c:pt>
                <c:pt idx="486" formatCode="_(* #,##0.00_);_(* \(#,##0.00\);_(* &quot;-&quot;??_);_(@_)">
                  <c:v>3271.1201169999999</c:v>
                </c:pt>
                <c:pt idx="487" formatCode="_(* #,##0.00_);_(* \(#,##0.00\);_(* &quot;-&quot;??_);_(@_)">
                  <c:v>3500.3100589999999</c:v>
                </c:pt>
                <c:pt idx="488" formatCode="_(* #,##0.00_);_(* \(#,##0.00\);_(* &quot;-&quot;??_);_(@_)">
                  <c:v>3363</c:v>
                </c:pt>
                <c:pt idx="489" formatCode="_(* #,##0.00_);_(* \(#,##0.00\);_(* &quot;-&quot;??_);_(@_)">
                  <c:v>3269.959961</c:v>
                </c:pt>
                <c:pt idx="490" formatCode="_(* #,##0.00_);_(* \(#,##0.00\);_(* &quot;-&quot;??_);_(@_)">
                  <c:v>3621.6298830000001</c:v>
                </c:pt>
                <c:pt idx="491" formatCode="_(* #,##0.00_);_(* \(#,##0.00\);_(* &quot;-&quot;??_);_(@_)">
                  <c:v>3756.070068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F-4A58-B42F-4F2251B4E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639696"/>
        <c:axId val="576891472"/>
      </c:lineChart>
      <c:dateAx>
        <c:axId val="581639696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891472"/>
        <c:crosses val="autoZero"/>
        <c:auto val="1"/>
        <c:lblOffset val="100"/>
        <c:baseTimeUnit val="months"/>
      </c:dateAx>
      <c:valAx>
        <c:axId val="576891472"/>
        <c:scaling>
          <c:orientation val="minMax"/>
        </c:scaling>
        <c:delete val="0"/>
        <c:axPos val="l"/>
        <c:numFmt formatCode="#,##0" sourceLinked="0"/>
        <c:majorTickMark val="in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639696"/>
        <c:crosses val="autoZero"/>
        <c:crossBetween val="between"/>
      </c:valAx>
      <c:spPr>
        <a:noFill/>
        <a:ln w="63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S&amp;P</a:t>
            </a:r>
            <a:r>
              <a:rPr lang="en-US" sz="1400" b="1" baseline="0"/>
              <a:t> 500 vs. Price-to-Earnings Ratio</a:t>
            </a:r>
          </a:p>
          <a:p>
            <a:pPr>
              <a:defRPr b="1"/>
            </a:pPr>
            <a:r>
              <a:rPr lang="en-US" sz="1100" b="0" baseline="0"/>
              <a:t>1980 - 2020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856728435261398E-2"/>
          <c:y val="0.12431597663195328"/>
          <c:w val="0.83689432242022377"/>
          <c:h val="0.7650508001016002"/>
        </c:manualLayout>
      </c:layout>
      <c:lineChart>
        <c:grouping val="standard"/>
        <c:varyColors val="0"/>
        <c:ser>
          <c:idx val="0"/>
          <c:order val="0"/>
          <c:tx>
            <c:strRef>
              <c:f>DATA_SUMMARY!$C$10</c:f>
              <c:strCache>
                <c:ptCount val="1"/>
                <c:pt idx="0">
                  <c:v> S&amp;P 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DATA_SUMMARY!$B$11:$B$502</c:f>
              <c:numCache>
                <c:formatCode>m/d/yyyy</c:formatCode>
                <c:ptCount val="492"/>
                <c:pt idx="0">
                  <c:v>29221</c:v>
                </c:pt>
                <c:pt idx="1">
                  <c:v>29252</c:v>
                </c:pt>
                <c:pt idx="2">
                  <c:v>29281</c:v>
                </c:pt>
                <c:pt idx="3">
                  <c:v>29312</c:v>
                </c:pt>
                <c:pt idx="4">
                  <c:v>29342</c:v>
                </c:pt>
                <c:pt idx="5">
                  <c:v>29373</c:v>
                </c:pt>
                <c:pt idx="6">
                  <c:v>29403</c:v>
                </c:pt>
                <c:pt idx="7">
                  <c:v>29434</c:v>
                </c:pt>
                <c:pt idx="8">
                  <c:v>29465</c:v>
                </c:pt>
                <c:pt idx="9">
                  <c:v>29495</c:v>
                </c:pt>
                <c:pt idx="10">
                  <c:v>29526</c:v>
                </c:pt>
                <c:pt idx="11">
                  <c:v>29556</c:v>
                </c:pt>
                <c:pt idx="12">
                  <c:v>29587</c:v>
                </c:pt>
                <c:pt idx="13">
                  <c:v>29618</c:v>
                </c:pt>
                <c:pt idx="14">
                  <c:v>29646</c:v>
                </c:pt>
                <c:pt idx="15">
                  <c:v>29677</c:v>
                </c:pt>
                <c:pt idx="16">
                  <c:v>29707</c:v>
                </c:pt>
                <c:pt idx="17">
                  <c:v>29738</c:v>
                </c:pt>
                <c:pt idx="18">
                  <c:v>29768</c:v>
                </c:pt>
                <c:pt idx="19">
                  <c:v>29799</c:v>
                </c:pt>
                <c:pt idx="20">
                  <c:v>29830</c:v>
                </c:pt>
                <c:pt idx="21">
                  <c:v>29860</c:v>
                </c:pt>
                <c:pt idx="22">
                  <c:v>29891</c:v>
                </c:pt>
                <c:pt idx="23">
                  <c:v>29921</c:v>
                </c:pt>
                <c:pt idx="24">
                  <c:v>29952</c:v>
                </c:pt>
                <c:pt idx="25">
                  <c:v>29983</c:v>
                </c:pt>
                <c:pt idx="26">
                  <c:v>30011</c:v>
                </c:pt>
                <c:pt idx="27">
                  <c:v>30042</c:v>
                </c:pt>
                <c:pt idx="28">
                  <c:v>30072</c:v>
                </c:pt>
                <c:pt idx="29">
                  <c:v>30103</c:v>
                </c:pt>
                <c:pt idx="30">
                  <c:v>30133</c:v>
                </c:pt>
                <c:pt idx="31">
                  <c:v>30164</c:v>
                </c:pt>
                <c:pt idx="32">
                  <c:v>30195</c:v>
                </c:pt>
                <c:pt idx="33">
                  <c:v>30225</c:v>
                </c:pt>
                <c:pt idx="34">
                  <c:v>30256</c:v>
                </c:pt>
                <c:pt idx="35">
                  <c:v>30286</c:v>
                </c:pt>
                <c:pt idx="36">
                  <c:v>30317</c:v>
                </c:pt>
                <c:pt idx="37">
                  <c:v>30348</c:v>
                </c:pt>
                <c:pt idx="38">
                  <c:v>30376</c:v>
                </c:pt>
                <c:pt idx="39">
                  <c:v>30407</c:v>
                </c:pt>
                <c:pt idx="40">
                  <c:v>30437</c:v>
                </c:pt>
                <c:pt idx="41">
                  <c:v>30468</c:v>
                </c:pt>
                <c:pt idx="42">
                  <c:v>30498</c:v>
                </c:pt>
                <c:pt idx="43">
                  <c:v>30529</c:v>
                </c:pt>
                <c:pt idx="44">
                  <c:v>30560</c:v>
                </c:pt>
                <c:pt idx="45">
                  <c:v>30590</c:v>
                </c:pt>
                <c:pt idx="46">
                  <c:v>30621</c:v>
                </c:pt>
                <c:pt idx="47">
                  <c:v>30651</c:v>
                </c:pt>
                <c:pt idx="48">
                  <c:v>30682</c:v>
                </c:pt>
                <c:pt idx="49">
                  <c:v>30713</c:v>
                </c:pt>
                <c:pt idx="50">
                  <c:v>30742</c:v>
                </c:pt>
                <c:pt idx="51">
                  <c:v>30773</c:v>
                </c:pt>
                <c:pt idx="52">
                  <c:v>30803</c:v>
                </c:pt>
                <c:pt idx="53">
                  <c:v>30834</c:v>
                </c:pt>
                <c:pt idx="54">
                  <c:v>30864</c:v>
                </c:pt>
                <c:pt idx="55">
                  <c:v>30895</c:v>
                </c:pt>
                <c:pt idx="56">
                  <c:v>30926</c:v>
                </c:pt>
                <c:pt idx="57">
                  <c:v>30956</c:v>
                </c:pt>
                <c:pt idx="58">
                  <c:v>30987</c:v>
                </c:pt>
                <c:pt idx="59">
                  <c:v>31017</c:v>
                </c:pt>
                <c:pt idx="60">
                  <c:v>31048</c:v>
                </c:pt>
                <c:pt idx="61">
                  <c:v>31079</c:v>
                </c:pt>
                <c:pt idx="62">
                  <c:v>31107</c:v>
                </c:pt>
                <c:pt idx="63">
                  <c:v>31138</c:v>
                </c:pt>
                <c:pt idx="64">
                  <c:v>31168</c:v>
                </c:pt>
                <c:pt idx="65">
                  <c:v>31199</c:v>
                </c:pt>
                <c:pt idx="66">
                  <c:v>31229</c:v>
                </c:pt>
                <c:pt idx="67">
                  <c:v>31260</c:v>
                </c:pt>
                <c:pt idx="68">
                  <c:v>31291</c:v>
                </c:pt>
                <c:pt idx="69">
                  <c:v>31321</c:v>
                </c:pt>
                <c:pt idx="70">
                  <c:v>31352</c:v>
                </c:pt>
                <c:pt idx="71">
                  <c:v>31382</c:v>
                </c:pt>
                <c:pt idx="72">
                  <c:v>31413</c:v>
                </c:pt>
                <c:pt idx="73">
                  <c:v>31444</c:v>
                </c:pt>
                <c:pt idx="74">
                  <c:v>31472</c:v>
                </c:pt>
                <c:pt idx="75">
                  <c:v>31503</c:v>
                </c:pt>
                <c:pt idx="76">
                  <c:v>31533</c:v>
                </c:pt>
                <c:pt idx="77">
                  <c:v>31564</c:v>
                </c:pt>
                <c:pt idx="78">
                  <c:v>31594</c:v>
                </c:pt>
                <c:pt idx="79">
                  <c:v>31625</c:v>
                </c:pt>
                <c:pt idx="80">
                  <c:v>31656</c:v>
                </c:pt>
                <c:pt idx="81">
                  <c:v>31686</c:v>
                </c:pt>
                <c:pt idx="82">
                  <c:v>31717</c:v>
                </c:pt>
                <c:pt idx="83">
                  <c:v>31747</c:v>
                </c:pt>
                <c:pt idx="84">
                  <c:v>31778</c:v>
                </c:pt>
                <c:pt idx="85">
                  <c:v>31809</c:v>
                </c:pt>
                <c:pt idx="86">
                  <c:v>31837</c:v>
                </c:pt>
                <c:pt idx="87">
                  <c:v>31868</c:v>
                </c:pt>
                <c:pt idx="88">
                  <c:v>31898</c:v>
                </c:pt>
                <c:pt idx="89">
                  <c:v>31929</c:v>
                </c:pt>
                <c:pt idx="90">
                  <c:v>31959</c:v>
                </c:pt>
                <c:pt idx="91">
                  <c:v>31990</c:v>
                </c:pt>
                <c:pt idx="92">
                  <c:v>32021</c:v>
                </c:pt>
                <c:pt idx="93">
                  <c:v>32051</c:v>
                </c:pt>
                <c:pt idx="94">
                  <c:v>32082</c:v>
                </c:pt>
                <c:pt idx="95">
                  <c:v>32112</c:v>
                </c:pt>
                <c:pt idx="96">
                  <c:v>32143</c:v>
                </c:pt>
                <c:pt idx="97">
                  <c:v>32174</c:v>
                </c:pt>
                <c:pt idx="98">
                  <c:v>32203</c:v>
                </c:pt>
                <c:pt idx="99">
                  <c:v>32234</c:v>
                </c:pt>
                <c:pt idx="100">
                  <c:v>32264</c:v>
                </c:pt>
                <c:pt idx="101">
                  <c:v>32295</c:v>
                </c:pt>
                <c:pt idx="102">
                  <c:v>32325</c:v>
                </c:pt>
                <c:pt idx="103">
                  <c:v>32356</c:v>
                </c:pt>
                <c:pt idx="104">
                  <c:v>32387</c:v>
                </c:pt>
                <c:pt idx="105">
                  <c:v>32417</c:v>
                </c:pt>
                <c:pt idx="106">
                  <c:v>32448</c:v>
                </c:pt>
                <c:pt idx="107">
                  <c:v>32478</c:v>
                </c:pt>
                <c:pt idx="108">
                  <c:v>32509</c:v>
                </c:pt>
                <c:pt idx="109">
                  <c:v>32540</c:v>
                </c:pt>
                <c:pt idx="110">
                  <c:v>32568</c:v>
                </c:pt>
                <c:pt idx="111">
                  <c:v>32599</c:v>
                </c:pt>
                <c:pt idx="112">
                  <c:v>32629</c:v>
                </c:pt>
                <c:pt idx="113">
                  <c:v>32660</c:v>
                </c:pt>
                <c:pt idx="114">
                  <c:v>32690</c:v>
                </c:pt>
                <c:pt idx="115">
                  <c:v>32721</c:v>
                </c:pt>
                <c:pt idx="116">
                  <c:v>32752</c:v>
                </c:pt>
                <c:pt idx="117">
                  <c:v>32782</c:v>
                </c:pt>
                <c:pt idx="118">
                  <c:v>32813</c:v>
                </c:pt>
                <c:pt idx="119">
                  <c:v>32843</c:v>
                </c:pt>
                <c:pt idx="120">
                  <c:v>32874</c:v>
                </c:pt>
                <c:pt idx="121">
                  <c:v>32905</c:v>
                </c:pt>
                <c:pt idx="122">
                  <c:v>32933</c:v>
                </c:pt>
                <c:pt idx="123">
                  <c:v>32964</c:v>
                </c:pt>
                <c:pt idx="124">
                  <c:v>32994</c:v>
                </c:pt>
                <c:pt idx="125">
                  <c:v>33025</c:v>
                </c:pt>
                <c:pt idx="126">
                  <c:v>33055</c:v>
                </c:pt>
                <c:pt idx="127">
                  <c:v>33086</c:v>
                </c:pt>
                <c:pt idx="128">
                  <c:v>33117</c:v>
                </c:pt>
                <c:pt idx="129">
                  <c:v>33147</c:v>
                </c:pt>
                <c:pt idx="130">
                  <c:v>33178</c:v>
                </c:pt>
                <c:pt idx="131">
                  <c:v>33208</c:v>
                </c:pt>
                <c:pt idx="132">
                  <c:v>33239</c:v>
                </c:pt>
                <c:pt idx="133">
                  <c:v>33270</c:v>
                </c:pt>
                <c:pt idx="134">
                  <c:v>33298</c:v>
                </c:pt>
                <c:pt idx="135">
                  <c:v>33329</c:v>
                </c:pt>
                <c:pt idx="136">
                  <c:v>33359</c:v>
                </c:pt>
                <c:pt idx="137">
                  <c:v>33390</c:v>
                </c:pt>
                <c:pt idx="138">
                  <c:v>33420</c:v>
                </c:pt>
                <c:pt idx="139">
                  <c:v>33451</c:v>
                </c:pt>
                <c:pt idx="140">
                  <c:v>33482</c:v>
                </c:pt>
                <c:pt idx="141">
                  <c:v>33512</c:v>
                </c:pt>
                <c:pt idx="142">
                  <c:v>33543</c:v>
                </c:pt>
                <c:pt idx="143">
                  <c:v>33573</c:v>
                </c:pt>
                <c:pt idx="144">
                  <c:v>33604</c:v>
                </c:pt>
                <c:pt idx="145">
                  <c:v>33635</c:v>
                </c:pt>
                <c:pt idx="146">
                  <c:v>33664</c:v>
                </c:pt>
                <c:pt idx="147">
                  <c:v>33695</c:v>
                </c:pt>
                <c:pt idx="148">
                  <c:v>33725</c:v>
                </c:pt>
                <c:pt idx="149">
                  <c:v>33756</c:v>
                </c:pt>
                <c:pt idx="150">
                  <c:v>33786</c:v>
                </c:pt>
                <c:pt idx="151">
                  <c:v>33817</c:v>
                </c:pt>
                <c:pt idx="152">
                  <c:v>33848</c:v>
                </c:pt>
                <c:pt idx="153">
                  <c:v>33878</c:v>
                </c:pt>
                <c:pt idx="154">
                  <c:v>33909</c:v>
                </c:pt>
                <c:pt idx="155">
                  <c:v>33939</c:v>
                </c:pt>
                <c:pt idx="156">
                  <c:v>33970</c:v>
                </c:pt>
                <c:pt idx="157">
                  <c:v>34001</c:v>
                </c:pt>
                <c:pt idx="158">
                  <c:v>34029</c:v>
                </c:pt>
                <c:pt idx="159">
                  <c:v>34060</c:v>
                </c:pt>
                <c:pt idx="160">
                  <c:v>34090</c:v>
                </c:pt>
                <c:pt idx="161">
                  <c:v>34121</c:v>
                </c:pt>
                <c:pt idx="162">
                  <c:v>34151</c:v>
                </c:pt>
                <c:pt idx="163">
                  <c:v>34182</c:v>
                </c:pt>
                <c:pt idx="164">
                  <c:v>34213</c:v>
                </c:pt>
                <c:pt idx="165">
                  <c:v>34243</c:v>
                </c:pt>
                <c:pt idx="166">
                  <c:v>34274</c:v>
                </c:pt>
                <c:pt idx="167">
                  <c:v>34304</c:v>
                </c:pt>
                <c:pt idx="168">
                  <c:v>34335</c:v>
                </c:pt>
                <c:pt idx="169">
                  <c:v>34366</c:v>
                </c:pt>
                <c:pt idx="170">
                  <c:v>34394</c:v>
                </c:pt>
                <c:pt idx="171">
                  <c:v>34425</c:v>
                </c:pt>
                <c:pt idx="172">
                  <c:v>34455</c:v>
                </c:pt>
                <c:pt idx="173">
                  <c:v>34486</c:v>
                </c:pt>
                <c:pt idx="174">
                  <c:v>34516</c:v>
                </c:pt>
                <c:pt idx="175">
                  <c:v>34547</c:v>
                </c:pt>
                <c:pt idx="176">
                  <c:v>34578</c:v>
                </c:pt>
                <c:pt idx="177">
                  <c:v>34608</c:v>
                </c:pt>
                <c:pt idx="178">
                  <c:v>34639</c:v>
                </c:pt>
                <c:pt idx="179">
                  <c:v>34669</c:v>
                </c:pt>
                <c:pt idx="180">
                  <c:v>34700</c:v>
                </c:pt>
                <c:pt idx="181">
                  <c:v>34731</c:v>
                </c:pt>
                <c:pt idx="182">
                  <c:v>34759</c:v>
                </c:pt>
                <c:pt idx="183">
                  <c:v>34790</c:v>
                </c:pt>
                <c:pt idx="184">
                  <c:v>34820</c:v>
                </c:pt>
                <c:pt idx="185">
                  <c:v>34851</c:v>
                </c:pt>
                <c:pt idx="186">
                  <c:v>34881</c:v>
                </c:pt>
                <c:pt idx="187">
                  <c:v>34912</c:v>
                </c:pt>
                <c:pt idx="188">
                  <c:v>34943</c:v>
                </c:pt>
                <c:pt idx="189">
                  <c:v>34973</c:v>
                </c:pt>
                <c:pt idx="190">
                  <c:v>35004</c:v>
                </c:pt>
                <c:pt idx="191">
                  <c:v>35034</c:v>
                </c:pt>
                <c:pt idx="192">
                  <c:v>35065</c:v>
                </c:pt>
                <c:pt idx="193">
                  <c:v>35096</c:v>
                </c:pt>
                <c:pt idx="194">
                  <c:v>35125</c:v>
                </c:pt>
                <c:pt idx="195">
                  <c:v>35156</c:v>
                </c:pt>
                <c:pt idx="196">
                  <c:v>35186</c:v>
                </c:pt>
                <c:pt idx="197">
                  <c:v>35217</c:v>
                </c:pt>
                <c:pt idx="198">
                  <c:v>35247</c:v>
                </c:pt>
                <c:pt idx="199">
                  <c:v>35278</c:v>
                </c:pt>
                <c:pt idx="200">
                  <c:v>35309</c:v>
                </c:pt>
                <c:pt idx="201">
                  <c:v>35339</c:v>
                </c:pt>
                <c:pt idx="202">
                  <c:v>35370</c:v>
                </c:pt>
                <c:pt idx="203">
                  <c:v>35400</c:v>
                </c:pt>
                <c:pt idx="204">
                  <c:v>35431</c:v>
                </c:pt>
                <c:pt idx="205">
                  <c:v>35462</c:v>
                </c:pt>
                <c:pt idx="206">
                  <c:v>35490</c:v>
                </c:pt>
                <c:pt idx="207">
                  <c:v>35521</c:v>
                </c:pt>
                <c:pt idx="208">
                  <c:v>35551</c:v>
                </c:pt>
                <c:pt idx="209">
                  <c:v>35582</c:v>
                </c:pt>
                <c:pt idx="210">
                  <c:v>35612</c:v>
                </c:pt>
                <c:pt idx="211">
                  <c:v>35643</c:v>
                </c:pt>
                <c:pt idx="212">
                  <c:v>35674</c:v>
                </c:pt>
                <c:pt idx="213">
                  <c:v>35704</c:v>
                </c:pt>
                <c:pt idx="214">
                  <c:v>35735</c:v>
                </c:pt>
                <c:pt idx="215">
                  <c:v>35765</c:v>
                </c:pt>
                <c:pt idx="216">
                  <c:v>35796</c:v>
                </c:pt>
                <c:pt idx="217">
                  <c:v>35827</c:v>
                </c:pt>
                <c:pt idx="218">
                  <c:v>35855</c:v>
                </c:pt>
                <c:pt idx="219">
                  <c:v>35886</c:v>
                </c:pt>
                <c:pt idx="220">
                  <c:v>35916</c:v>
                </c:pt>
                <c:pt idx="221">
                  <c:v>35947</c:v>
                </c:pt>
                <c:pt idx="222">
                  <c:v>35977</c:v>
                </c:pt>
                <c:pt idx="223">
                  <c:v>36008</c:v>
                </c:pt>
                <c:pt idx="224">
                  <c:v>36039</c:v>
                </c:pt>
                <c:pt idx="225">
                  <c:v>36069</c:v>
                </c:pt>
                <c:pt idx="226">
                  <c:v>36100</c:v>
                </c:pt>
                <c:pt idx="227">
                  <c:v>36130</c:v>
                </c:pt>
                <c:pt idx="228">
                  <c:v>36161</c:v>
                </c:pt>
                <c:pt idx="229">
                  <c:v>36192</c:v>
                </c:pt>
                <c:pt idx="230">
                  <c:v>36220</c:v>
                </c:pt>
                <c:pt idx="231">
                  <c:v>36251</c:v>
                </c:pt>
                <c:pt idx="232">
                  <c:v>36281</c:v>
                </c:pt>
                <c:pt idx="233">
                  <c:v>36312</c:v>
                </c:pt>
                <c:pt idx="234">
                  <c:v>36342</c:v>
                </c:pt>
                <c:pt idx="235">
                  <c:v>36373</c:v>
                </c:pt>
                <c:pt idx="236">
                  <c:v>36404</c:v>
                </c:pt>
                <c:pt idx="237">
                  <c:v>36434</c:v>
                </c:pt>
                <c:pt idx="238">
                  <c:v>36465</c:v>
                </c:pt>
                <c:pt idx="239">
                  <c:v>36495</c:v>
                </c:pt>
                <c:pt idx="240">
                  <c:v>36526</c:v>
                </c:pt>
                <c:pt idx="241">
                  <c:v>36557</c:v>
                </c:pt>
                <c:pt idx="242">
                  <c:v>36586</c:v>
                </c:pt>
                <c:pt idx="243">
                  <c:v>36617</c:v>
                </c:pt>
                <c:pt idx="244">
                  <c:v>36647</c:v>
                </c:pt>
                <c:pt idx="245">
                  <c:v>36678</c:v>
                </c:pt>
                <c:pt idx="246">
                  <c:v>36708</c:v>
                </c:pt>
                <c:pt idx="247">
                  <c:v>36739</c:v>
                </c:pt>
                <c:pt idx="248">
                  <c:v>36770</c:v>
                </c:pt>
                <c:pt idx="249">
                  <c:v>36800</c:v>
                </c:pt>
                <c:pt idx="250">
                  <c:v>36831</c:v>
                </c:pt>
                <c:pt idx="251">
                  <c:v>36861</c:v>
                </c:pt>
                <c:pt idx="252">
                  <c:v>36892</c:v>
                </c:pt>
                <c:pt idx="253">
                  <c:v>36923</c:v>
                </c:pt>
                <c:pt idx="254">
                  <c:v>36951</c:v>
                </c:pt>
                <c:pt idx="255">
                  <c:v>36982</c:v>
                </c:pt>
                <c:pt idx="256">
                  <c:v>37012</c:v>
                </c:pt>
                <c:pt idx="257">
                  <c:v>37043</c:v>
                </c:pt>
                <c:pt idx="258">
                  <c:v>37073</c:v>
                </c:pt>
                <c:pt idx="259">
                  <c:v>37104</c:v>
                </c:pt>
                <c:pt idx="260">
                  <c:v>37135</c:v>
                </c:pt>
                <c:pt idx="261">
                  <c:v>37165</c:v>
                </c:pt>
                <c:pt idx="262">
                  <c:v>37196</c:v>
                </c:pt>
                <c:pt idx="263">
                  <c:v>37226</c:v>
                </c:pt>
                <c:pt idx="264">
                  <c:v>37257</c:v>
                </c:pt>
                <c:pt idx="265">
                  <c:v>37288</c:v>
                </c:pt>
                <c:pt idx="266">
                  <c:v>37316</c:v>
                </c:pt>
                <c:pt idx="267">
                  <c:v>37347</c:v>
                </c:pt>
                <c:pt idx="268">
                  <c:v>37377</c:v>
                </c:pt>
                <c:pt idx="269">
                  <c:v>37408</c:v>
                </c:pt>
                <c:pt idx="270">
                  <c:v>37438</c:v>
                </c:pt>
                <c:pt idx="271">
                  <c:v>37469</c:v>
                </c:pt>
                <c:pt idx="272">
                  <c:v>37500</c:v>
                </c:pt>
                <c:pt idx="273">
                  <c:v>37530</c:v>
                </c:pt>
                <c:pt idx="274">
                  <c:v>37561</c:v>
                </c:pt>
                <c:pt idx="275">
                  <c:v>37591</c:v>
                </c:pt>
                <c:pt idx="276">
                  <c:v>37622</c:v>
                </c:pt>
                <c:pt idx="277">
                  <c:v>37653</c:v>
                </c:pt>
                <c:pt idx="278">
                  <c:v>37681</c:v>
                </c:pt>
                <c:pt idx="279">
                  <c:v>37712</c:v>
                </c:pt>
                <c:pt idx="280">
                  <c:v>37742</c:v>
                </c:pt>
                <c:pt idx="281">
                  <c:v>37773</c:v>
                </c:pt>
                <c:pt idx="282">
                  <c:v>37803</c:v>
                </c:pt>
                <c:pt idx="283">
                  <c:v>37834</c:v>
                </c:pt>
                <c:pt idx="284">
                  <c:v>37865</c:v>
                </c:pt>
                <c:pt idx="285">
                  <c:v>37895</c:v>
                </c:pt>
                <c:pt idx="286">
                  <c:v>37926</c:v>
                </c:pt>
                <c:pt idx="287">
                  <c:v>37956</c:v>
                </c:pt>
                <c:pt idx="288">
                  <c:v>37987</c:v>
                </c:pt>
                <c:pt idx="289">
                  <c:v>38018</c:v>
                </c:pt>
                <c:pt idx="290">
                  <c:v>38047</c:v>
                </c:pt>
                <c:pt idx="291">
                  <c:v>38078</c:v>
                </c:pt>
                <c:pt idx="292">
                  <c:v>38108</c:v>
                </c:pt>
                <c:pt idx="293">
                  <c:v>38139</c:v>
                </c:pt>
                <c:pt idx="294">
                  <c:v>38169</c:v>
                </c:pt>
                <c:pt idx="295">
                  <c:v>38200</c:v>
                </c:pt>
                <c:pt idx="296">
                  <c:v>38231</c:v>
                </c:pt>
                <c:pt idx="297">
                  <c:v>38261</c:v>
                </c:pt>
                <c:pt idx="298">
                  <c:v>38292</c:v>
                </c:pt>
                <c:pt idx="299">
                  <c:v>38322</c:v>
                </c:pt>
                <c:pt idx="300">
                  <c:v>38353</c:v>
                </c:pt>
                <c:pt idx="301">
                  <c:v>38384</c:v>
                </c:pt>
                <c:pt idx="302">
                  <c:v>38412</c:v>
                </c:pt>
                <c:pt idx="303">
                  <c:v>38443</c:v>
                </c:pt>
                <c:pt idx="304">
                  <c:v>38473</c:v>
                </c:pt>
                <c:pt idx="305">
                  <c:v>38504</c:v>
                </c:pt>
                <c:pt idx="306">
                  <c:v>38534</c:v>
                </c:pt>
                <c:pt idx="307">
                  <c:v>38565</c:v>
                </c:pt>
                <c:pt idx="308">
                  <c:v>38596</c:v>
                </c:pt>
                <c:pt idx="309">
                  <c:v>38626</c:v>
                </c:pt>
                <c:pt idx="310">
                  <c:v>38657</c:v>
                </c:pt>
                <c:pt idx="311">
                  <c:v>38687</c:v>
                </c:pt>
                <c:pt idx="312">
                  <c:v>38718</c:v>
                </c:pt>
                <c:pt idx="313">
                  <c:v>38749</c:v>
                </c:pt>
                <c:pt idx="314">
                  <c:v>38777</c:v>
                </c:pt>
                <c:pt idx="315">
                  <c:v>38808</c:v>
                </c:pt>
                <c:pt idx="316">
                  <c:v>38838</c:v>
                </c:pt>
                <c:pt idx="317">
                  <c:v>38869</c:v>
                </c:pt>
                <c:pt idx="318">
                  <c:v>38899</c:v>
                </c:pt>
                <c:pt idx="319">
                  <c:v>38930</c:v>
                </c:pt>
                <c:pt idx="320">
                  <c:v>38961</c:v>
                </c:pt>
                <c:pt idx="321">
                  <c:v>38991</c:v>
                </c:pt>
                <c:pt idx="322">
                  <c:v>39022</c:v>
                </c:pt>
                <c:pt idx="323">
                  <c:v>39052</c:v>
                </c:pt>
                <c:pt idx="324">
                  <c:v>39083</c:v>
                </c:pt>
                <c:pt idx="325">
                  <c:v>39114</c:v>
                </c:pt>
                <c:pt idx="326">
                  <c:v>39142</c:v>
                </c:pt>
                <c:pt idx="327">
                  <c:v>39173</c:v>
                </c:pt>
                <c:pt idx="328">
                  <c:v>39203</c:v>
                </c:pt>
                <c:pt idx="329">
                  <c:v>39234</c:v>
                </c:pt>
                <c:pt idx="330">
                  <c:v>39264</c:v>
                </c:pt>
                <c:pt idx="331">
                  <c:v>39295</c:v>
                </c:pt>
                <c:pt idx="332">
                  <c:v>39326</c:v>
                </c:pt>
                <c:pt idx="333">
                  <c:v>39356</c:v>
                </c:pt>
                <c:pt idx="334">
                  <c:v>39387</c:v>
                </c:pt>
                <c:pt idx="335">
                  <c:v>39417</c:v>
                </c:pt>
                <c:pt idx="336">
                  <c:v>39448</c:v>
                </c:pt>
                <c:pt idx="337">
                  <c:v>39479</c:v>
                </c:pt>
                <c:pt idx="338">
                  <c:v>39508</c:v>
                </c:pt>
                <c:pt idx="339">
                  <c:v>39539</c:v>
                </c:pt>
                <c:pt idx="340">
                  <c:v>39569</c:v>
                </c:pt>
                <c:pt idx="341">
                  <c:v>39600</c:v>
                </c:pt>
                <c:pt idx="342">
                  <c:v>39630</c:v>
                </c:pt>
                <c:pt idx="343">
                  <c:v>39661</c:v>
                </c:pt>
                <c:pt idx="344">
                  <c:v>39692</c:v>
                </c:pt>
                <c:pt idx="345">
                  <c:v>39722</c:v>
                </c:pt>
                <c:pt idx="346">
                  <c:v>39753</c:v>
                </c:pt>
                <c:pt idx="347">
                  <c:v>39783</c:v>
                </c:pt>
                <c:pt idx="348">
                  <c:v>39814</c:v>
                </c:pt>
                <c:pt idx="349">
                  <c:v>39845</c:v>
                </c:pt>
                <c:pt idx="350">
                  <c:v>39873</c:v>
                </c:pt>
                <c:pt idx="351">
                  <c:v>39904</c:v>
                </c:pt>
                <c:pt idx="352">
                  <c:v>39934</c:v>
                </c:pt>
                <c:pt idx="353">
                  <c:v>39965</c:v>
                </c:pt>
                <c:pt idx="354">
                  <c:v>39995</c:v>
                </c:pt>
                <c:pt idx="355">
                  <c:v>40026</c:v>
                </c:pt>
                <c:pt idx="356">
                  <c:v>40057</c:v>
                </c:pt>
                <c:pt idx="357">
                  <c:v>40087</c:v>
                </c:pt>
                <c:pt idx="358">
                  <c:v>40118</c:v>
                </c:pt>
                <c:pt idx="359">
                  <c:v>40148</c:v>
                </c:pt>
                <c:pt idx="360">
                  <c:v>40179</c:v>
                </c:pt>
                <c:pt idx="361">
                  <c:v>40210</c:v>
                </c:pt>
                <c:pt idx="362">
                  <c:v>40238</c:v>
                </c:pt>
                <c:pt idx="363">
                  <c:v>40269</c:v>
                </c:pt>
                <c:pt idx="364">
                  <c:v>40299</c:v>
                </c:pt>
                <c:pt idx="365">
                  <c:v>40330</c:v>
                </c:pt>
                <c:pt idx="366">
                  <c:v>40360</c:v>
                </c:pt>
                <c:pt idx="367">
                  <c:v>40391</c:v>
                </c:pt>
                <c:pt idx="368">
                  <c:v>40422</c:v>
                </c:pt>
                <c:pt idx="369">
                  <c:v>40452</c:v>
                </c:pt>
                <c:pt idx="370">
                  <c:v>40483</c:v>
                </c:pt>
                <c:pt idx="371">
                  <c:v>40513</c:v>
                </c:pt>
                <c:pt idx="372">
                  <c:v>40544</c:v>
                </c:pt>
                <c:pt idx="373">
                  <c:v>40575</c:v>
                </c:pt>
                <c:pt idx="374">
                  <c:v>40603</c:v>
                </c:pt>
                <c:pt idx="375">
                  <c:v>40634</c:v>
                </c:pt>
                <c:pt idx="376">
                  <c:v>40664</c:v>
                </c:pt>
                <c:pt idx="377">
                  <c:v>40695</c:v>
                </c:pt>
                <c:pt idx="378">
                  <c:v>40725</c:v>
                </c:pt>
                <c:pt idx="379">
                  <c:v>40756</c:v>
                </c:pt>
                <c:pt idx="380">
                  <c:v>40787</c:v>
                </c:pt>
                <c:pt idx="381">
                  <c:v>40817</c:v>
                </c:pt>
                <c:pt idx="382">
                  <c:v>40848</c:v>
                </c:pt>
                <c:pt idx="383">
                  <c:v>40878</c:v>
                </c:pt>
                <c:pt idx="384">
                  <c:v>40909</c:v>
                </c:pt>
                <c:pt idx="385">
                  <c:v>40940</c:v>
                </c:pt>
                <c:pt idx="386">
                  <c:v>40969</c:v>
                </c:pt>
                <c:pt idx="387">
                  <c:v>41000</c:v>
                </c:pt>
                <c:pt idx="388">
                  <c:v>41030</c:v>
                </c:pt>
                <c:pt idx="389">
                  <c:v>41061</c:v>
                </c:pt>
                <c:pt idx="390">
                  <c:v>41091</c:v>
                </c:pt>
                <c:pt idx="391">
                  <c:v>41122</c:v>
                </c:pt>
                <c:pt idx="392">
                  <c:v>41153</c:v>
                </c:pt>
                <c:pt idx="393">
                  <c:v>41183</c:v>
                </c:pt>
                <c:pt idx="394">
                  <c:v>41214</c:v>
                </c:pt>
                <c:pt idx="395">
                  <c:v>41244</c:v>
                </c:pt>
                <c:pt idx="396">
                  <c:v>41275</c:v>
                </c:pt>
                <c:pt idx="397">
                  <c:v>41306</c:v>
                </c:pt>
                <c:pt idx="398">
                  <c:v>41334</c:v>
                </c:pt>
                <c:pt idx="399">
                  <c:v>41365</c:v>
                </c:pt>
                <c:pt idx="400">
                  <c:v>41395</c:v>
                </c:pt>
                <c:pt idx="401">
                  <c:v>41426</c:v>
                </c:pt>
                <c:pt idx="402">
                  <c:v>41456</c:v>
                </c:pt>
                <c:pt idx="403">
                  <c:v>41487</c:v>
                </c:pt>
                <c:pt idx="404">
                  <c:v>41518</c:v>
                </c:pt>
                <c:pt idx="405">
                  <c:v>41548</c:v>
                </c:pt>
                <c:pt idx="406">
                  <c:v>41579</c:v>
                </c:pt>
                <c:pt idx="407">
                  <c:v>41609</c:v>
                </c:pt>
                <c:pt idx="408">
                  <c:v>41640</c:v>
                </c:pt>
                <c:pt idx="409">
                  <c:v>41671</c:v>
                </c:pt>
                <c:pt idx="410">
                  <c:v>41699</c:v>
                </c:pt>
                <c:pt idx="411">
                  <c:v>41730</c:v>
                </c:pt>
                <c:pt idx="412">
                  <c:v>41760</c:v>
                </c:pt>
                <c:pt idx="413">
                  <c:v>41791</c:v>
                </c:pt>
                <c:pt idx="414">
                  <c:v>41821</c:v>
                </c:pt>
                <c:pt idx="415">
                  <c:v>41852</c:v>
                </c:pt>
                <c:pt idx="416">
                  <c:v>41883</c:v>
                </c:pt>
                <c:pt idx="417">
                  <c:v>41913</c:v>
                </c:pt>
                <c:pt idx="418">
                  <c:v>41944</c:v>
                </c:pt>
                <c:pt idx="419">
                  <c:v>41974</c:v>
                </c:pt>
                <c:pt idx="420">
                  <c:v>42005</c:v>
                </c:pt>
                <c:pt idx="421">
                  <c:v>42036</c:v>
                </c:pt>
                <c:pt idx="422">
                  <c:v>42064</c:v>
                </c:pt>
                <c:pt idx="423">
                  <c:v>42095</c:v>
                </c:pt>
                <c:pt idx="424">
                  <c:v>42125</c:v>
                </c:pt>
                <c:pt idx="425">
                  <c:v>42156</c:v>
                </c:pt>
                <c:pt idx="426">
                  <c:v>42186</c:v>
                </c:pt>
                <c:pt idx="427">
                  <c:v>42217</c:v>
                </c:pt>
                <c:pt idx="428">
                  <c:v>42248</c:v>
                </c:pt>
                <c:pt idx="429">
                  <c:v>42278</c:v>
                </c:pt>
                <c:pt idx="430">
                  <c:v>42309</c:v>
                </c:pt>
                <c:pt idx="431">
                  <c:v>42339</c:v>
                </c:pt>
                <c:pt idx="432">
                  <c:v>42370</c:v>
                </c:pt>
                <c:pt idx="433">
                  <c:v>42401</c:v>
                </c:pt>
                <c:pt idx="434">
                  <c:v>42430</c:v>
                </c:pt>
                <c:pt idx="435">
                  <c:v>42461</c:v>
                </c:pt>
                <c:pt idx="436">
                  <c:v>42491</c:v>
                </c:pt>
                <c:pt idx="437">
                  <c:v>42522</c:v>
                </c:pt>
                <c:pt idx="438">
                  <c:v>42552</c:v>
                </c:pt>
                <c:pt idx="439">
                  <c:v>42583</c:v>
                </c:pt>
                <c:pt idx="440">
                  <c:v>42614</c:v>
                </c:pt>
                <c:pt idx="441">
                  <c:v>42644</c:v>
                </c:pt>
                <c:pt idx="442">
                  <c:v>42675</c:v>
                </c:pt>
                <c:pt idx="443">
                  <c:v>42705</c:v>
                </c:pt>
                <c:pt idx="444">
                  <c:v>42736</c:v>
                </c:pt>
                <c:pt idx="445">
                  <c:v>42767</c:v>
                </c:pt>
                <c:pt idx="446">
                  <c:v>42795</c:v>
                </c:pt>
                <c:pt idx="447">
                  <c:v>42826</c:v>
                </c:pt>
                <c:pt idx="448">
                  <c:v>42856</c:v>
                </c:pt>
                <c:pt idx="449">
                  <c:v>42887</c:v>
                </c:pt>
                <c:pt idx="450">
                  <c:v>42917</c:v>
                </c:pt>
                <c:pt idx="451">
                  <c:v>42948</c:v>
                </c:pt>
                <c:pt idx="452">
                  <c:v>42979</c:v>
                </c:pt>
                <c:pt idx="453">
                  <c:v>43009</c:v>
                </c:pt>
                <c:pt idx="454">
                  <c:v>43040</c:v>
                </c:pt>
                <c:pt idx="455">
                  <c:v>43070</c:v>
                </c:pt>
                <c:pt idx="456">
                  <c:v>43101</c:v>
                </c:pt>
                <c:pt idx="457">
                  <c:v>43132</c:v>
                </c:pt>
                <c:pt idx="458">
                  <c:v>43160</c:v>
                </c:pt>
                <c:pt idx="459">
                  <c:v>43191</c:v>
                </c:pt>
                <c:pt idx="460">
                  <c:v>43221</c:v>
                </c:pt>
                <c:pt idx="461">
                  <c:v>43252</c:v>
                </c:pt>
                <c:pt idx="462">
                  <c:v>43282</c:v>
                </c:pt>
                <c:pt idx="463">
                  <c:v>43313</c:v>
                </c:pt>
                <c:pt idx="464">
                  <c:v>43344</c:v>
                </c:pt>
                <c:pt idx="465">
                  <c:v>43374</c:v>
                </c:pt>
                <c:pt idx="466">
                  <c:v>43405</c:v>
                </c:pt>
                <c:pt idx="467">
                  <c:v>43435</c:v>
                </c:pt>
                <c:pt idx="468">
                  <c:v>43466</c:v>
                </c:pt>
                <c:pt idx="469">
                  <c:v>43497</c:v>
                </c:pt>
                <c:pt idx="470">
                  <c:v>43525</c:v>
                </c:pt>
                <c:pt idx="471">
                  <c:v>43556</c:v>
                </c:pt>
                <c:pt idx="472">
                  <c:v>43586</c:v>
                </c:pt>
                <c:pt idx="473">
                  <c:v>43617</c:v>
                </c:pt>
                <c:pt idx="474">
                  <c:v>43647</c:v>
                </c:pt>
                <c:pt idx="475">
                  <c:v>43678</c:v>
                </c:pt>
                <c:pt idx="476">
                  <c:v>43709</c:v>
                </c:pt>
                <c:pt idx="477">
                  <c:v>43739</c:v>
                </c:pt>
                <c:pt idx="478">
                  <c:v>43770</c:v>
                </c:pt>
                <c:pt idx="479">
                  <c:v>43800</c:v>
                </c:pt>
                <c:pt idx="480">
                  <c:v>43831</c:v>
                </c:pt>
                <c:pt idx="481">
                  <c:v>43862</c:v>
                </c:pt>
                <c:pt idx="482">
                  <c:v>43891</c:v>
                </c:pt>
                <c:pt idx="483">
                  <c:v>43922</c:v>
                </c:pt>
                <c:pt idx="484">
                  <c:v>43952</c:v>
                </c:pt>
                <c:pt idx="485">
                  <c:v>43983</c:v>
                </c:pt>
                <c:pt idx="486">
                  <c:v>44013</c:v>
                </c:pt>
                <c:pt idx="487">
                  <c:v>44044</c:v>
                </c:pt>
                <c:pt idx="488">
                  <c:v>44075</c:v>
                </c:pt>
                <c:pt idx="489">
                  <c:v>44105</c:v>
                </c:pt>
                <c:pt idx="490">
                  <c:v>44136</c:v>
                </c:pt>
                <c:pt idx="491">
                  <c:v>44166</c:v>
                </c:pt>
              </c:numCache>
            </c:numRef>
          </c:cat>
          <c:val>
            <c:numRef>
              <c:f>DATA_SUMMARY!$C$11:$C$502</c:f>
              <c:numCache>
                <c:formatCode>_(* #,##0.0_);_(* \(#,##0.0\);_(* "-"??_);_(@_)</c:formatCode>
                <c:ptCount val="492"/>
                <c:pt idx="0">
                  <c:v>110.9</c:v>
                </c:pt>
                <c:pt idx="1">
                  <c:v>115.3</c:v>
                </c:pt>
                <c:pt idx="2">
                  <c:v>104.7</c:v>
                </c:pt>
                <c:pt idx="3">
                  <c:v>103</c:v>
                </c:pt>
                <c:pt idx="4">
                  <c:v>107.7</c:v>
                </c:pt>
                <c:pt idx="5">
                  <c:v>114.6</c:v>
                </c:pt>
                <c:pt idx="6">
                  <c:v>119.8</c:v>
                </c:pt>
                <c:pt idx="7">
                  <c:v>123.5</c:v>
                </c:pt>
                <c:pt idx="8">
                  <c:v>126.5</c:v>
                </c:pt>
                <c:pt idx="9">
                  <c:v>130.19999999999999</c:v>
                </c:pt>
                <c:pt idx="10">
                  <c:v>135.69999999999999</c:v>
                </c:pt>
                <c:pt idx="11">
                  <c:v>133.5</c:v>
                </c:pt>
                <c:pt idx="12">
                  <c:v>133</c:v>
                </c:pt>
                <c:pt idx="13">
                  <c:v>128.4</c:v>
                </c:pt>
                <c:pt idx="14">
                  <c:v>133.19999999999999</c:v>
                </c:pt>
                <c:pt idx="15">
                  <c:v>134.4</c:v>
                </c:pt>
                <c:pt idx="16">
                  <c:v>131.69999999999999</c:v>
                </c:pt>
                <c:pt idx="17">
                  <c:v>132.30000000000001</c:v>
                </c:pt>
                <c:pt idx="18">
                  <c:v>129.1</c:v>
                </c:pt>
                <c:pt idx="19">
                  <c:v>129.6</c:v>
                </c:pt>
                <c:pt idx="20">
                  <c:v>118.3</c:v>
                </c:pt>
                <c:pt idx="21">
                  <c:v>119.8</c:v>
                </c:pt>
                <c:pt idx="22">
                  <c:v>122.9</c:v>
                </c:pt>
                <c:pt idx="23">
                  <c:v>123.8</c:v>
                </c:pt>
                <c:pt idx="24">
                  <c:v>117.3</c:v>
                </c:pt>
                <c:pt idx="25">
                  <c:v>114.5</c:v>
                </c:pt>
                <c:pt idx="26">
                  <c:v>110.8</c:v>
                </c:pt>
                <c:pt idx="27">
                  <c:v>116.3</c:v>
                </c:pt>
                <c:pt idx="28">
                  <c:v>116.4</c:v>
                </c:pt>
                <c:pt idx="29">
                  <c:v>109.7</c:v>
                </c:pt>
                <c:pt idx="30">
                  <c:v>109.4</c:v>
                </c:pt>
                <c:pt idx="31">
                  <c:v>109.7</c:v>
                </c:pt>
                <c:pt idx="32">
                  <c:v>122.4</c:v>
                </c:pt>
                <c:pt idx="33">
                  <c:v>132.69999999999999</c:v>
                </c:pt>
                <c:pt idx="34">
                  <c:v>138.1</c:v>
                </c:pt>
                <c:pt idx="35">
                  <c:v>139.4</c:v>
                </c:pt>
                <c:pt idx="36">
                  <c:v>144.30000000000001</c:v>
                </c:pt>
                <c:pt idx="37">
                  <c:v>146.80000000000001</c:v>
                </c:pt>
                <c:pt idx="38">
                  <c:v>151.9</c:v>
                </c:pt>
                <c:pt idx="39">
                  <c:v>157.69999999999999</c:v>
                </c:pt>
                <c:pt idx="40">
                  <c:v>164.1</c:v>
                </c:pt>
                <c:pt idx="41">
                  <c:v>166.4</c:v>
                </c:pt>
                <c:pt idx="42">
                  <c:v>167</c:v>
                </c:pt>
                <c:pt idx="43">
                  <c:v>162.4</c:v>
                </c:pt>
                <c:pt idx="44">
                  <c:v>167.2</c:v>
                </c:pt>
                <c:pt idx="45">
                  <c:v>167.7</c:v>
                </c:pt>
                <c:pt idx="46">
                  <c:v>165.2</c:v>
                </c:pt>
                <c:pt idx="47">
                  <c:v>164.4</c:v>
                </c:pt>
                <c:pt idx="48">
                  <c:v>166.4</c:v>
                </c:pt>
                <c:pt idx="49">
                  <c:v>157.30000000000001</c:v>
                </c:pt>
                <c:pt idx="50">
                  <c:v>157.4</c:v>
                </c:pt>
                <c:pt idx="51">
                  <c:v>157.6</c:v>
                </c:pt>
                <c:pt idx="52">
                  <c:v>156.6</c:v>
                </c:pt>
                <c:pt idx="53">
                  <c:v>153.1</c:v>
                </c:pt>
                <c:pt idx="54">
                  <c:v>151.1</c:v>
                </c:pt>
                <c:pt idx="55">
                  <c:v>164.4</c:v>
                </c:pt>
                <c:pt idx="56">
                  <c:v>166.1</c:v>
                </c:pt>
                <c:pt idx="57">
                  <c:v>164.8</c:v>
                </c:pt>
                <c:pt idx="58">
                  <c:v>166.3</c:v>
                </c:pt>
                <c:pt idx="59">
                  <c:v>164.5</c:v>
                </c:pt>
                <c:pt idx="60">
                  <c:v>179.63000500000001</c:v>
                </c:pt>
                <c:pt idx="61">
                  <c:v>181.179993</c:v>
                </c:pt>
                <c:pt idx="62">
                  <c:v>180.66000399999999</c:v>
                </c:pt>
                <c:pt idx="63">
                  <c:v>179.83000200000001</c:v>
                </c:pt>
                <c:pt idx="64">
                  <c:v>189.550003</c:v>
                </c:pt>
                <c:pt idx="65">
                  <c:v>191.85000600000001</c:v>
                </c:pt>
                <c:pt idx="66">
                  <c:v>190.91999799999999</c:v>
                </c:pt>
                <c:pt idx="67">
                  <c:v>188.63000500000001</c:v>
                </c:pt>
                <c:pt idx="68">
                  <c:v>182.08000200000001</c:v>
                </c:pt>
                <c:pt idx="69">
                  <c:v>189.820007</c:v>
                </c:pt>
                <c:pt idx="70">
                  <c:v>202.16999799999999</c:v>
                </c:pt>
                <c:pt idx="71">
                  <c:v>211.279999</c:v>
                </c:pt>
                <c:pt idx="72">
                  <c:v>211.779999</c:v>
                </c:pt>
                <c:pt idx="73">
                  <c:v>226.91999799999999</c:v>
                </c:pt>
                <c:pt idx="74">
                  <c:v>238.89999399999999</c:v>
                </c:pt>
                <c:pt idx="75">
                  <c:v>235.520004</c:v>
                </c:pt>
                <c:pt idx="76">
                  <c:v>247.35000600000001</c:v>
                </c:pt>
                <c:pt idx="77">
                  <c:v>250.83999600000001</c:v>
                </c:pt>
                <c:pt idx="78">
                  <c:v>236.11999499999999</c:v>
                </c:pt>
                <c:pt idx="79">
                  <c:v>252.929993</c:v>
                </c:pt>
                <c:pt idx="80">
                  <c:v>231.320007</c:v>
                </c:pt>
                <c:pt idx="81">
                  <c:v>243.979996</c:v>
                </c:pt>
                <c:pt idx="82">
                  <c:v>249.220001</c:v>
                </c:pt>
                <c:pt idx="83">
                  <c:v>242.16999799999999</c:v>
                </c:pt>
                <c:pt idx="84">
                  <c:v>274.07998700000002</c:v>
                </c:pt>
                <c:pt idx="85">
                  <c:v>284.20001200000002</c:v>
                </c:pt>
                <c:pt idx="86">
                  <c:v>291.70001200000002</c:v>
                </c:pt>
                <c:pt idx="87">
                  <c:v>288.35998499999999</c:v>
                </c:pt>
                <c:pt idx="88">
                  <c:v>290.10000600000001</c:v>
                </c:pt>
                <c:pt idx="89">
                  <c:v>304</c:v>
                </c:pt>
                <c:pt idx="90">
                  <c:v>318.66000400000001</c:v>
                </c:pt>
                <c:pt idx="91">
                  <c:v>329.79998799999998</c:v>
                </c:pt>
                <c:pt idx="92">
                  <c:v>321.82998700000002</c:v>
                </c:pt>
                <c:pt idx="93">
                  <c:v>251.78999300000001</c:v>
                </c:pt>
                <c:pt idx="94">
                  <c:v>230.300003</c:v>
                </c:pt>
                <c:pt idx="95">
                  <c:v>247.08000200000001</c:v>
                </c:pt>
                <c:pt idx="96">
                  <c:v>257.07000699999998</c:v>
                </c:pt>
                <c:pt idx="97">
                  <c:v>267.82000699999998</c:v>
                </c:pt>
                <c:pt idx="98">
                  <c:v>258.89001500000001</c:v>
                </c:pt>
                <c:pt idx="99">
                  <c:v>261.32998700000002</c:v>
                </c:pt>
                <c:pt idx="100">
                  <c:v>262.16000400000001</c:v>
                </c:pt>
                <c:pt idx="101">
                  <c:v>273.5</c:v>
                </c:pt>
                <c:pt idx="102">
                  <c:v>272.01998900000001</c:v>
                </c:pt>
                <c:pt idx="103">
                  <c:v>261.51998900000001</c:v>
                </c:pt>
                <c:pt idx="104">
                  <c:v>271.91000400000001</c:v>
                </c:pt>
                <c:pt idx="105">
                  <c:v>278.97000100000002</c:v>
                </c:pt>
                <c:pt idx="106">
                  <c:v>273.70001200000002</c:v>
                </c:pt>
                <c:pt idx="107">
                  <c:v>277.72000100000002</c:v>
                </c:pt>
                <c:pt idx="108">
                  <c:v>297.47000100000002</c:v>
                </c:pt>
                <c:pt idx="109">
                  <c:v>288.85998499999999</c:v>
                </c:pt>
                <c:pt idx="110">
                  <c:v>294.86999500000002</c:v>
                </c:pt>
                <c:pt idx="111">
                  <c:v>309.64001500000001</c:v>
                </c:pt>
                <c:pt idx="112">
                  <c:v>320.51998900000001</c:v>
                </c:pt>
                <c:pt idx="113">
                  <c:v>317.98001099999999</c:v>
                </c:pt>
                <c:pt idx="114">
                  <c:v>346.07998700000002</c:v>
                </c:pt>
                <c:pt idx="115">
                  <c:v>351.45001200000002</c:v>
                </c:pt>
                <c:pt idx="116">
                  <c:v>349.14999399999999</c:v>
                </c:pt>
                <c:pt idx="117">
                  <c:v>340.35998499999999</c:v>
                </c:pt>
                <c:pt idx="118">
                  <c:v>345.98998999999998</c:v>
                </c:pt>
                <c:pt idx="119">
                  <c:v>353.39999399999999</c:v>
                </c:pt>
                <c:pt idx="120" formatCode="_(* #,##0.00_);_(* \(#,##0.00\);_(* &quot;-&quot;??_);_(@_)">
                  <c:v>329.07998700000002</c:v>
                </c:pt>
                <c:pt idx="121" formatCode="_(* #,##0.00_);_(* \(#,##0.00\);_(* &quot;-&quot;??_);_(@_)">
                  <c:v>331.89001500000001</c:v>
                </c:pt>
                <c:pt idx="122" formatCode="_(* #,##0.00_);_(* \(#,##0.00\);_(* &quot;-&quot;??_);_(@_)">
                  <c:v>339.94000199999999</c:v>
                </c:pt>
                <c:pt idx="123" formatCode="_(* #,##0.00_);_(* \(#,##0.00\);_(* &quot;-&quot;??_);_(@_)">
                  <c:v>330.79998799999998</c:v>
                </c:pt>
                <c:pt idx="124" formatCode="_(* #,##0.00_);_(* \(#,##0.00\);_(* &quot;-&quot;??_);_(@_)">
                  <c:v>361.23001099999999</c:v>
                </c:pt>
                <c:pt idx="125" formatCode="_(* #,##0.00_);_(* \(#,##0.00\);_(* &quot;-&quot;??_);_(@_)">
                  <c:v>358.01998900000001</c:v>
                </c:pt>
                <c:pt idx="126" formatCode="_(* #,##0.00_);_(* \(#,##0.00\);_(* &quot;-&quot;??_);_(@_)">
                  <c:v>356.14999399999999</c:v>
                </c:pt>
                <c:pt idx="127" formatCode="_(* #,##0.00_);_(* \(#,##0.00\);_(* &quot;-&quot;??_);_(@_)">
                  <c:v>322.55999800000001</c:v>
                </c:pt>
                <c:pt idx="128" formatCode="_(* #,##0.00_);_(* \(#,##0.00\);_(* &quot;-&quot;??_);_(@_)">
                  <c:v>306.04998799999998</c:v>
                </c:pt>
                <c:pt idx="129" formatCode="_(* #,##0.00_);_(* \(#,##0.00\);_(* &quot;-&quot;??_);_(@_)">
                  <c:v>304</c:v>
                </c:pt>
                <c:pt idx="130" formatCode="_(* #,##0.00_);_(* \(#,##0.00\);_(* &quot;-&quot;??_);_(@_)">
                  <c:v>322.22000100000002</c:v>
                </c:pt>
                <c:pt idx="131" formatCode="_(* #,##0.00_);_(* \(#,##0.00\);_(* &quot;-&quot;??_);_(@_)">
                  <c:v>330.22000100000002</c:v>
                </c:pt>
                <c:pt idx="132" formatCode="_(* #,##0.00_);_(* \(#,##0.00\);_(* &quot;-&quot;??_);_(@_)">
                  <c:v>343.92999300000002</c:v>
                </c:pt>
                <c:pt idx="133" formatCode="_(* #,##0.00_);_(* \(#,##0.00\);_(* &quot;-&quot;??_);_(@_)">
                  <c:v>367.07000699999998</c:v>
                </c:pt>
                <c:pt idx="134" formatCode="_(* #,##0.00_);_(* \(#,##0.00\);_(* &quot;-&quot;??_);_(@_)">
                  <c:v>375.22000100000002</c:v>
                </c:pt>
                <c:pt idx="135" formatCode="_(* #,##0.00_);_(* \(#,##0.00\);_(* &quot;-&quot;??_);_(@_)">
                  <c:v>375.33999599999999</c:v>
                </c:pt>
                <c:pt idx="136" formatCode="_(* #,##0.00_);_(* \(#,##0.00\);_(* &quot;-&quot;??_);_(@_)">
                  <c:v>389.82998700000002</c:v>
                </c:pt>
                <c:pt idx="137" formatCode="_(* #,##0.00_);_(* \(#,##0.00\);_(* &quot;-&quot;??_);_(@_)">
                  <c:v>371.16000400000001</c:v>
                </c:pt>
                <c:pt idx="138" formatCode="_(* #,##0.00_);_(* \(#,##0.00\);_(* &quot;-&quot;??_);_(@_)">
                  <c:v>387.80999800000001</c:v>
                </c:pt>
                <c:pt idx="139" formatCode="_(* #,##0.00_);_(* \(#,##0.00\);_(* &quot;-&quot;??_);_(@_)">
                  <c:v>395.42999300000002</c:v>
                </c:pt>
                <c:pt idx="140" formatCode="_(* #,##0.00_);_(* \(#,##0.00\);_(* &quot;-&quot;??_);_(@_)">
                  <c:v>387.85998499999999</c:v>
                </c:pt>
                <c:pt idx="141" formatCode="_(* #,##0.00_);_(* \(#,##0.00\);_(* &quot;-&quot;??_);_(@_)">
                  <c:v>392.45001200000002</c:v>
                </c:pt>
                <c:pt idx="142" formatCode="_(* #,##0.00_);_(* \(#,##0.00\);_(* &quot;-&quot;??_);_(@_)">
                  <c:v>375.22000100000002</c:v>
                </c:pt>
                <c:pt idx="143" formatCode="_(* #,##0.00_);_(* \(#,##0.00\);_(* &quot;-&quot;??_);_(@_)">
                  <c:v>417.08999599999999</c:v>
                </c:pt>
                <c:pt idx="144" formatCode="_(* #,##0.00_);_(* \(#,##0.00\);_(* &quot;-&quot;??_);_(@_)">
                  <c:v>408.77999899999998</c:v>
                </c:pt>
                <c:pt idx="145" formatCode="_(* #,##0.00_);_(* \(#,##0.00\);_(* &quot;-&quot;??_);_(@_)">
                  <c:v>412.70001200000002</c:v>
                </c:pt>
                <c:pt idx="146" formatCode="_(* #,##0.00_);_(* \(#,##0.00\);_(* &quot;-&quot;??_);_(@_)">
                  <c:v>403.69000199999999</c:v>
                </c:pt>
                <c:pt idx="147" formatCode="_(* #,##0.00_);_(* \(#,##0.00\);_(* &quot;-&quot;??_);_(@_)">
                  <c:v>414.95001200000002</c:v>
                </c:pt>
                <c:pt idx="148" formatCode="_(* #,##0.00_);_(* \(#,##0.00\);_(* &quot;-&quot;??_);_(@_)">
                  <c:v>415.35000600000001</c:v>
                </c:pt>
                <c:pt idx="149" formatCode="_(* #,##0.00_);_(* \(#,##0.00\);_(* &quot;-&quot;??_);_(@_)">
                  <c:v>408.14001500000001</c:v>
                </c:pt>
                <c:pt idx="150" formatCode="_(* #,##0.00_);_(* \(#,##0.00\);_(* &quot;-&quot;??_);_(@_)">
                  <c:v>424.209991</c:v>
                </c:pt>
                <c:pt idx="151" formatCode="_(* #,##0.00_);_(* \(#,##0.00\);_(* &quot;-&quot;??_);_(@_)">
                  <c:v>414.02999899999998</c:v>
                </c:pt>
                <c:pt idx="152" formatCode="_(* #,##0.00_);_(* \(#,##0.00\);_(* &quot;-&quot;??_);_(@_)">
                  <c:v>417.79998799999998</c:v>
                </c:pt>
                <c:pt idx="153" formatCode="_(* #,##0.00_);_(* \(#,##0.00\);_(* &quot;-&quot;??_);_(@_)">
                  <c:v>418.67999300000002</c:v>
                </c:pt>
                <c:pt idx="154" formatCode="_(* #,##0.00_);_(* \(#,##0.00\);_(* &quot;-&quot;??_);_(@_)">
                  <c:v>431.35000600000001</c:v>
                </c:pt>
                <c:pt idx="155" formatCode="_(* #,##0.00_);_(* \(#,##0.00\);_(* &quot;-&quot;??_);_(@_)">
                  <c:v>435.709991</c:v>
                </c:pt>
                <c:pt idx="156" formatCode="_(* #,##0.00_);_(* \(#,##0.00\);_(* &quot;-&quot;??_);_(@_)">
                  <c:v>438.77999899999998</c:v>
                </c:pt>
                <c:pt idx="157" formatCode="_(* #,##0.00_);_(* \(#,##0.00\);_(* &quot;-&quot;??_);_(@_)">
                  <c:v>443.38000499999998</c:v>
                </c:pt>
                <c:pt idx="158" formatCode="_(* #,##0.00_);_(* \(#,##0.00\);_(* &quot;-&quot;??_);_(@_)">
                  <c:v>451.67001299999998</c:v>
                </c:pt>
                <c:pt idx="159" formatCode="_(* #,##0.00_);_(* \(#,##0.00\);_(* &quot;-&quot;??_);_(@_)">
                  <c:v>440.19000199999999</c:v>
                </c:pt>
                <c:pt idx="160" formatCode="_(* #,##0.00_);_(* \(#,##0.00\);_(* &quot;-&quot;??_);_(@_)">
                  <c:v>450.19000199999999</c:v>
                </c:pt>
                <c:pt idx="161" formatCode="_(* #,##0.00_);_(* \(#,##0.00\);_(* &quot;-&quot;??_);_(@_)">
                  <c:v>450.52999899999998</c:v>
                </c:pt>
                <c:pt idx="162" formatCode="_(* #,##0.00_);_(* \(#,##0.00\);_(* &quot;-&quot;??_);_(@_)">
                  <c:v>448.13000499999998</c:v>
                </c:pt>
                <c:pt idx="163" formatCode="_(* #,##0.00_);_(* \(#,##0.00\);_(* &quot;-&quot;??_);_(@_)">
                  <c:v>463.55999800000001</c:v>
                </c:pt>
                <c:pt idx="164" formatCode="_(* #,##0.00_);_(* \(#,##0.00\);_(* &quot;-&quot;??_);_(@_)">
                  <c:v>458.92999300000002</c:v>
                </c:pt>
                <c:pt idx="165" formatCode="_(* #,##0.00_);_(* \(#,##0.00\);_(* &quot;-&quot;??_);_(@_)">
                  <c:v>467.82998700000002</c:v>
                </c:pt>
                <c:pt idx="166" formatCode="_(* #,##0.00_);_(* \(#,##0.00\);_(* &quot;-&quot;??_);_(@_)">
                  <c:v>461.790009</c:v>
                </c:pt>
                <c:pt idx="167" formatCode="_(* #,##0.00_);_(* \(#,##0.00\);_(* &quot;-&quot;??_);_(@_)">
                  <c:v>466.45001200000002</c:v>
                </c:pt>
                <c:pt idx="168" formatCode="_(* #,##0.00_);_(* \(#,##0.00\);_(* &quot;-&quot;??_);_(@_)">
                  <c:v>481.60998499999999</c:v>
                </c:pt>
                <c:pt idx="169" formatCode="_(* #,##0.00_);_(* \(#,##0.00\);_(* &quot;-&quot;??_);_(@_)">
                  <c:v>467.14001500000001</c:v>
                </c:pt>
                <c:pt idx="170" formatCode="_(* #,##0.00_);_(* \(#,##0.00\);_(* &quot;-&quot;??_);_(@_)">
                  <c:v>445.76998900000001</c:v>
                </c:pt>
                <c:pt idx="171" formatCode="_(* #,##0.00_);_(* \(#,##0.00\);_(* &quot;-&quot;??_);_(@_)">
                  <c:v>450.91000400000001</c:v>
                </c:pt>
                <c:pt idx="172" formatCode="_(* #,##0.00_);_(* \(#,##0.00\);_(* &quot;-&quot;??_);_(@_)">
                  <c:v>456.5</c:v>
                </c:pt>
                <c:pt idx="173" formatCode="_(* #,##0.00_);_(* \(#,##0.00\);_(* &quot;-&quot;??_);_(@_)">
                  <c:v>444.26998900000001</c:v>
                </c:pt>
                <c:pt idx="174" formatCode="_(* #,##0.00_);_(* \(#,##0.00\);_(* &quot;-&quot;??_);_(@_)">
                  <c:v>458.26001000000002</c:v>
                </c:pt>
                <c:pt idx="175" formatCode="_(* #,##0.00_);_(* \(#,##0.00\);_(* &quot;-&quot;??_);_(@_)">
                  <c:v>475.48998999999998</c:v>
                </c:pt>
                <c:pt idx="176" formatCode="_(* #,##0.00_);_(* \(#,##0.00\);_(* &quot;-&quot;??_);_(@_)">
                  <c:v>462.709991</c:v>
                </c:pt>
                <c:pt idx="177" formatCode="_(* #,##0.00_);_(* \(#,##0.00\);_(* &quot;-&quot;??_);_(@_)">
                  <c:v>472.35000600000001</c:v>
                </c:pt>
                <c:pt idx="178" formatCode="_(* #,##0.00_);_(* \(#,##0.00\);_(* &quot;-&quot;??_);_(@_)">
                  <c:v>453.69000199999999</c:v>
                </c:pt>
                <c:pt idx="179" formatCode="_(* #,##0.00_);_(* \(#,##0.00\);_(* &quot;-&quot;??_);_(@_)">
                  <c:v>459.26998900000001</c:v>
                </c:pt>
                <c:pt idx="180" formatCode="_(* #,##0.00_);_(* \(#,##0.00\);_(* &quot;-&quot;??_);_(@_)">
                  <c:v>470.42001299999998</c:v>
                </c:pt>
                <c:pt idx="181" formatCode="_(* #,##0.00_);_(* \(#,##0.00\);_(* &quot;-&quot;??_);_(@_)">
                  <c:v>487.39001500000001</c:v>
                </c:pt>
                <c:pt idx="182" formatCode="_(* #,##0.00_);_(* \(#,##0.00\);_(* &quot;-&quot;??_);_(@_)">
                  <c:v>500.709991</c:v>
                </c:pt>
                <c:pt idx="183" formatCode="_(* #,##0.00_);_(* \(#,##0.00\);_(* &quot;-&quot;??_);_(@_)">
                  <c:v>514.71002199999998</c:v>
                </c:pt>
                <c:pt idx="184" formatCode="_(* #,##0.00_);_(* \(#,##0.00\);_(* &quot;-&quot;??_);_(@_)">
                  <c:v>533.40002400000003</c:v>
                </c:pt>
                <c:pt idx="185" formatCode="_(* #,##0.00_);_(* \(#,##0.00\);_(* &quot;-&quot;??_);_(@_)">
                  <c:v>544.75</c:v>
                </c:pt>
                <c:pt idx="186" formatCode="_(* #,##0.00_);_(* \(#,##0.00\);_(* &quot;-&quot;??_);_(@_)">
                  <c:v>562.05999799999995</c:v>
                </c:pt>
                <c:pt idx="187" formatCode="_(* #,##0.00_);_(* \(#,##0.00\);_(* &quot;-&quot;??_);_(@_)">
                  <c:v>561.88000499999998</c:v>
                </c:pt>
                <c:pt idx="188" formatCode="_(* #,##0.00_);_(* \(#,##0.00\);_(* &quot;-&quot;??_);_(@_)">
                  <c:v>584.40997300000004</c:v>
                </c:pt>
                <c:pt idx="189" formatCode="_(* #,##0.00_);_(* \(#,##0.00\);_(* &quot;-&quot;??_);_(@_)">
                  <c:v>581.5</c:v>
                </c:pt>
                <c:pt idx="190" formatCode="_(* #,##0.00_);_(* \(#,##0.00\);_(* &quot;-&quot;??_);_(@_)">
                  <c:v>605.36999500000002</c:v>
                </c:pt>
                <c:pt idx="191" formatCode="_(* #,##0.00_);_(* \(#,##0.00\);_(* &quot;-&quot;??_);_(@_)">
                  <c:v>615.92999299999997</c:v>
                </c:pt>
                <c:pt idx="192" formatCode="_(* #,##0.00_);_(* \(#,##0.00\);_(* &quot;-&quot;??_);_(@_)">
                  <c:v>636.02002000000005</c:v>
                </c:pt>
                <c:pt idx="193" formatCode="_(* #,##0.00_);_(* \(#,##0.00\);_(* &quot;-&quot;??_);_(@_)">
                  <c:v>640.42999299999997</c:v>
                </c:pt>
                <c:pt idx="194" formatCode="_(* #,##0.00_);_(* \(#,##0.00\);_(* &quot;-&quot;??_);_(@_)">
                  <c:v>645.5</c:v>
                </c:pt>
                <c:pt idx="195" formatCode="_(* #,##0.00_);_(* \(#,##0.00\);_(* &quot;-&quot;??_);_(@_)">
                  <c:v>654.169983</c:v>
                </c:pt>
                <c:pt idx="196" formatCode="_(* #,##0.00_);_(* \(#,##0.00\);_(* &quot;-&quot;??_);_(@_)">
                  <c:v>669.11999500000002</c:v>
                </c:pt>
                <c:pt idx="197" formatCode="_(* #,##0.00_);_(* \(#,##0.00\);_(* &quot;-&quot;??_);_(@_)">
                  <c:v>670.63000499999998</c:v>
                </c:pt>
                <c:pt idx="198" formatCode="_(* #,##0.00_);_(* \(#,##0.00\);_(* &quot;-&quot;??_);_(@_)">
                  <c:v>639.95001200000002</c:v>
                </c:pt>
                <c:pt idx="199" formatCode="_(* #,##0.00_);_(* \(#,##0.00\);_(* &quot;-&quot;??_);_(@_)">
                  <c:v>651.98999000000003</c:v>
                </c:pt>
                <c:pt idx="200" formatCode="_(* #,##0.00_);_(* \(#,##0.00\);_(* &quot;-&quot;??_);_(@_)">
                  <c:v>687.330017</c:v>
                </c:pt>
                <c:pt idx="201" formatCode="_(* #,##0.00_);_(* \(#,##0.00\);_(* &quot;-&quot;??_);_(@_)">
                  <c:v>705.27002000000005</c:v>
                </c:pt>
                <c:pt idx="202" formatCode="_(* #,##0.00_);_(* \(#,##0.00\);_(* &quot;-&quot;??_);_(@_)">
                  <c:v>757.02002000000005</c:v>
                </c:pt>
                <c:pt idx="203" formatCode="_(* #,##0.00_);_(* \(#,##0.00\);_(* &quot;-&quot;??_);_(@_)">
                  <c:v>740.73999000000003</c:v>
                </c:pt>
                <c:pt idx="204" formatCode="_(* #,##0.00_);_(* \(#,##0.00\);_(* &quot;-&quot;??_);_(@_)">
                  <c:v>786.15997300000004</c:v>
                </c:pt>
                <c:pt idx="205" formatCode="_(* #,##0.00_);_(* \(#,##0.00\);_(* &quot;-&quot;??_);_(@_)">
                  <c:v>790.82000700000003</c:v>
                </c:pt>
                <c:pt idx="206" formatCode="_(* #,##0.00_);_(* \(#,##0.00\);_(* &quot;-&quot;??_);_(@_)">
                  <c:v>757.11999500000002</c:v>
                </c:pt>
                <c:pt idx="207" formatCode="_(* #,##0.00_);_(* \(#,##0.00\);_(* &quot;-&quot;??_);_(@_)">
                  <c:v>801.34002699999996</c:v>
                </c:pt>
                <c:pt idx="208" formatCode="_(* #,##0.00_);_(* \(#,##0.00\);_(* &quot;-&quot;??_);_(@_)">
                  <c:v>848.28002900000001</c:v>
                </c:pt>
                <c:pt idx="209" formatCode="_(* #,##0.00_);_(* \(#,##0.00\);_(* &quot;-&quot;??_);_(@_)">
                  <c:v>885.14001499999995</c:v>
                </c:pt>
                <c:pt idx="210" formatCode="_(* #,##0.00_);_(* \(#,##0.00\);_(* &quot;-&quot;??_);_(@_)">
                  <c:v>954.30999799999995</c:v>
                </c:pt>
                <c:pt idx="211" formatCode="_(* #,##0.00_);_(* \(#,##0.00\);_(* &quot;-&quot;??_);_(@_)">
                  <c:v>899.46997099999999</c:v>
                </c:pt>
                <c:pt idx="212" formatCode="_(* #,##0.00_);_(* \(#,##0.00\);_(* &quot;-&quot;??_);_(@_)">
                  <c:v>947.28002900000001</c:v>
                </c:pt>
                <c:pt idx="213" formatCode="_(* #,##0.00_);_(* \(#,##0.00\);_(* &quot;-&quot;??_);_(@_)">
                  <c:v>914.61999500000002</c:v>
                </c:pt>
                <c:pt idx="214" formatCode="_(* #,##0.00_);_(* \(#,##0.00\);_(* &quot;-&quot;??_);_(@_)">
                  <c:v>955.40002400000003</c:v>
                </c:pt>
                <c:pt idx="215" formatCode="_(* #,##0.00_);_(* \(#,##0.00\);_(* &quot;-&quot;??_);_(@_)">
                  <c:v>970.42999299999997</c:v>
                </c:pt>
                <c:pt idx="216" formatCode="_(* #,##0.00_);_(* \(#,##0.00\);_(* &quot;-&quot;??_);_(@_)">
                  <c:v>980.28002900000001</c:v>
                </c:pt>
                <c:pt idx="217" formatCode="_(* #,##0.00_);_(* \(#,##0.00\);_(* &quot;-&quot;??_);_(@_)">
                  <c:v>1049.339966</c:v>
                </c:pt>
                <c:pt idx="218" formatCode="_(* #,##0.00_);_(* \(#,##0.00\);_(* &quot;-&quot;??_);_(@_)">
                  <c:v>1101.75</c:v>
                </c:pt>
                <c:pt idx="219" formatCode="_(* #,##0.00_);_(* \(#,##0.00\);_(* &quot;-&quot;??_);_(@_)">
                  <c:v>1111.75</c:v>
                </c:pt>
                <c:pt idx="220" formatCode="_(* #,##0.00_);_(* \(#,##0.00\);_(* &quot;-&quot;??_);_(@_)">
                  <c:v>1090.8199460000001</c:v>
                </c:pt>
                <c:pt idx="221" formatCode="_(* #,##0.00_);_(* \(#,##0.00\);_(* &quot;-&quot;??_);_(@_)">
                  <c:v>1133.839966</c:v>
                </c:pt>
                <c:pt idx="222" formatCode="_(* #,##0.00_);_(* \(#,##0.00\);_(* &quot;-&quot;??_);_(@_)">
                  <c:v>1120.670044</c:v>
                </c:pt>
                <c:pt idx="223" formatCode="_(* #,##0.00_);_(* \(#,##0.00\);_(* &quot;-&quot;??_);_(@_)">
                  <c:v>957.28002900000001</c:v>
                </c:pt>
                <c:pt idx="224" formatCode="_(* #,##0.00_);_(* \(#,##0.00\);_(* &quot;-&quot;??_);_(@_)">
                  <c:v>1017.01001</c:v>
                </c:pt>
                <c:pt idx="225" formatCode="_(* #,##0.00_);_(* \(#,##0.00\);_(* &quot;-&quot;??_);_(@_)">
                  <c:v>1098.670044</c:v>
                </c:pt>
                <c:pt idx="226" formatCode="_(* #,##0.00_);_(* \(#,##0.00\);_(* &quot;-&quot;??_);_(@_)">
                  <c:v>1163.630005</c:v>
                </c:pt>
                <c:pt idx="227" formatCode="_(* #,##0.00_);_(* \(#,##0.00\);_(* &quot;-&quot;??_);_(@_)">
                  <c:v>1229.2299800000001</c:v>
                </c:pt>
                <c:pt idx="228" formatCode="_(* #,##0.00_);_(* \(#,##0.00\);_(* &quot;-&quot;??_);_(@_)">
                  <c:v>1279.6400149999999</c:v>
                </c:pt>
                <c:pt idx="229" formatCode="_(* #,##0.00_);_(* \(#,##0.00\);_(* &quot;-&quot;??_);_(@_)">
                  <c:v>1238.329956</c:v>
                </c:pt>
                <c:pt idx="230" formatCode="_(* #,##0.00_);_(* \(#,##0.00\);_(* &quot;-&quot;??_);_(@_)">
                  <c:v>1286.369995</c:v>
                </c:pt>
                <c:pt idx="231" formatCode="_(* #,##0.00_);_(* \(#,##0.00\);_(* &quot;-&quot;??_);_(@_)">
                  <c:v>1335.1800539999999</c:v>
                </c:pt>
                <c:pt idx="232" formatCode="_(* #,##0.00_);_(* \(#,##0.00\);_(* &quot;-&quot;??_);_(@_)">
                  <c:v>1301.839966</c:v>
                </c:pt>
                <c:pt idx="233" formatCode="_(* #,##0.00_);_(* \(#,##0.00\);_(* &quot;-&quot;??_);_(@_)">
                  <c:v>1372.709961</c:v>
                </c:pt>
                <c:pt idx="234" formatCode="_(* #,##0.00_);_(* \(#,##0.00\);_(* &quot;-&quot;??_);_(@_)">
                  <c:v>1328.719971</c:v>
                </c:pt>
                <c:pt idx="235" formatCode="_(* #,##0.00_);_(* \(#,##0.00\);_(* &quot;-&quot;??_);_(@_)">
                  <c:v>1320.410034</c:v>
                </c:pt>
                <c:pt idx="236" formatCode="_(* #,##0.00_);_(* \(#,##0.00\);_(* &quot;-&quot;??_);_(@_)">
                  <c:v>1282.709961</c:v>
                </c:pt>
                <c:pt idx="237" formatCode="_(* #,##0.00_);_(* \(#,##0.00\);_(* &quot;-&quot;??_);_(@_)">
                  <c:v>1362.9300539999999</c:v>
                </c:pt>
                <c:pt idx="238" formatCode="_(* #,##0.00_);_(* \(#,##0.00\);_(* &quot;-&quot;??_);_(@_)">
                  <c:v>1388.910034</c:v>
                </c:pt>
                <c:pt idx="239" formatCode="_(* #,##0.00_);_(* \(#,##0.00\);_(* &quot;-&quot;??_);_(@_)">
                  <c:v>1469.25</c:v>
                </c:pt>
                <c:pt idx="240" formatCode="_(* #,##0.00_);_(* \(#,##0.00\);_(* &quot;-&quot;??_);_(@_)">
                  <c:v>1394.459961</c:v>
                </c:pt>
                <c:pt idx="241" formatCode="_(* #,##0.00_);_(* \(#,##0.00\);_(* &quot;-&quot;??_);_(@_)">
                  <c:v>1366.420044</c:v>
                </c:pt>
                <c:pt idx="242" formatCode="_(* #,##0.00_);_(* \(#,##0.00\);_(* &quot;-&quot;??_);_(@_)">
                  <c:v>1498.579956</c:v>
                </c:pt>
                <c:pt idx="243" formatCode="_(* #,##0.00_);_(* \(#,##0.00\);_(* &quot;-&quot;??_);_(@_)">
                  <c:v>1452.4300539999999</c:v>
                </c:pt>
                <c:pt idx="244" formatCode="_(* #,##0.00_);_(* \(#,##0.00\);_(* &quot;-&quot;??_);_(@_)">
                  <c:v>1420.599976</c:v>
                </c:pt>
                <c:pt idx="245" formatCode="_(* #,##0.00_);_(* \(#,##0.00\);_(* &quot;-&quot;??_);_(@_)">
                  <c:v>1454.599976</c:v>
                </c:pt>
                <c:pt idx="246" formatCode="_(* #,##0.00_);_(* \(#,##0.00\);_(* &quot;-&quot;??_);_(@_)">
                  <c:v>1430.829956</c:v>
                </c:pt>
                <c:pt idx="247" formatCode="_(* #,##0.00_);_(* \(#,##0.00\);_(* &quot;-&quot;??_);_(@_)">
                  <c:v>1517.6800539999999</c:v>
                </c:pt>
                <c:pt idx="248" formatCode="_(* #,##0.00_);_(* \(#,##0.00\);_(* &quot;-&quot;??_);_(@_)">
                  <c:v>1436.51001</c:v>
                </c:pt>
                <c:pt idx="249" formatCode="_(* #,##0.00_);_(* \(#,##0.00\);_(* &quot;-&quot;??_);_(@_)">
                  <c:v>1429.400024</c:v>
                </c:pt>
                <c:pt idx="250" formatCode="_(* #,##0.00_);_(* \(#,##0.00\);_(* &quot;-&quot;??_);_(@_)">
                  <c:v>1314.9499510000001</c:v>
                </c:pt>
                <c:pt idx="251" formatCode="_(* #,##0.00_);_(* \(#,##0.00\);_(* &quot;-&quot;??_);_(@_)">
                  <c:v>1320.280029</c:v>
                </c:pt>
                <c:pt idx="252" formatCode="_(* #,##0.00_);_(* \(#,##0.00\);_(* &quot;-&quot;??_);_(@_)">
                  <c:v>1366.01001</c:v>
                </c:pt>
                <c:pt idx="253" formatCode="_(* #,##0.00_);_(* \(#,##0.00\);_(* &quot;-&quot;??_);_(@_)">
                  <c:v>1239.9399410000001</c:v>
                </c:pt>
                <c:pt idx="254" formatCode="_(* #,##0.00_);_(* \(#,##0.00\);_(* &quot;-&quot;??_);_(@_)">
                  <c:v>1160.329956</c:v>
                </c:pt>
                <c:pt idx="255" formatCode="_(* #,##0.00_);_(* \(#,##0.00\);_(* &quot;-&quot;??_);_(@_)">
                  <c:v>1249.459961</c:v>
                </c:pt>
                <c:pt idx="256" formatCode="_(* #,##0.00_);_(* \(#,##0.00\);_(* &quot;-&quot;??_);_(@_)">
                  <c:v>1255.8199460000001</c:v>
                </c:pt>
                <c:pt idx="257" formatCode="_(* #,##0.00_);_(* \(#,##0.00\);_(* &quot;-&quot;??_);_(@_)">
                  <c:v>1224.380005</c:v>
                </c:pt>
                <c:pt idx="258" formatCode="_(* #,##0.00_);_(* \(#,##0.00\);_(* &quot;-&quot;??_);_(@_)">
                  <c:v>1211.2299800000001</c:v>
                </c:pt>
                <c:pt idx="259" formatCode="_(* #,##0.00_);_(* \(#,##0.00\);_(* &quot;-&quot;??_);_(@_)">
                  <c:v>1133.579956</c:v>
                </c:pt>
                <c:pt idx="260" formatCode="_(* #,##0.00_);_(* \(#,##0.00\);_(* &quot;-&quot;??_);_(@_)">
                  <c:v>1040.9399410000001</c:v>
                </c:pt>
                <c:pt idx="261" formatCode="_(* #,##0.00_);_(* \(#,##0.00\);_(* &quot;-&quot;??_);_(@_)">
                  <c:v>1059.780029</c:v>
                </c:pt>
                <c:pt idx="262" formatCode="_(* #,##0.00_);_(* \(#,##0.00\);_(* &quot;-&quot;??_);_(@_)">
                  <c:v>1139.4499510000001</c:v>
                </c:pt>
                <c:pt idx="263" formatCode="_(* #,##0.00_);_(* \(#,##0.00\);_(* &quot;-&quot;??_);_(@_)">
                  <c:v>1148.079956</c:v>
                </c:pt>
                <c:pt idx="264" formatCode="_(* #,##0.00_);_(* \(#,##0.00\);_(* &quot;-&quot;??_);_(@_)">
                  <c:v>1130.1999510000001</c:v>
                </c:pt>
                <c:pt idx="265" formatCode="_(* #,##0.00_);_(* \(#,##0.00\);_(* &quot;-&quot;??_);_(@_)">
                  <c:v>1106.7299800000001</c:v>
                </c:pt>
                <c:pt idx="266" formatCode="_(* #,##0.00_);_(* \(#,##0.00\);_(* &quot;-&quot;??_);_(@_)">
                  <c:v>1147.3900149999999</c:v>
                </c:pt>
                <c:pt idx="267" formatCode="_(* #,##0.00_);_(* \(#,##0.00\);_(* &quot;-&quot;??_);_(@_)">
                  <c:v>1076.920044</c:v>
                </c:pt>
                <c:pt idx="268" formatCode="_(* #,##0.00_);_(* \(#,##0.00\);_(* &quot;-&quot;??_);_(@_)">
                  <c:v>1067.1400149999999</c:v>
                </c:pt>
                <c:pt idx="269" formatCode="_(* #,##0.00_);_(* \(#,##0.00\);_(* &quot;-&quot;??_);_(@_)">
                  <c:v>989.82000700000003</c:v>
                </c:pt>
                <c:pt idx="270" formatCode="_(* #,##0.00_);_(* \(#,##0.00\);_(* &quot;-&quot;??_);_(@_)">
                  <c:v>911.61999500000002</c:v>
                </c:pt>
                <c:pt idx="271" formatCode="_(* #,##0.00_);_(* \(#,##0.00\);_(* &quot;-&quot;??_);_(@_)">
                  <c:v>916.07000700000003</c:v>
                </c:pt>
                <c:pt idx="272" formatCode="_(* #,##0.00_);_(* \(#,##0.00\);_(* &quot;-&quot;??_);_(@_)">
                  <c:v>815.28002900000001</c:v>
                </c:pt>
                <c:pt idx="273" formatCode="_(* #,##0.00_);_(* \(#,##0.00\);_(* &quot;-&quot;??_);_(@_)">
                  <c:v>885.76000999999997</c:v>
                </c:pt>
                <c:pt idx="274" formatCode="_(* #,##0.00_);_(* \(#,##0.00\);_(* &quot;-&quot;??_);_(@_)">
                  <c:v>936.30999799999995</c:v>
                </c:pt>
                <c:pt idx="275" formatCode="_(* #,##0.00_);_(* \(#,##0.00\);_(* &quot;-&quot;??_);_(@_)">
                  <c:v>879.82000700000003</c:v>
                </c:pt>
                <c:pt idx="276" formatCode="_(* #,##0.00_);_(* \(#,##0.00\);_(* &quot;-&quot;??_);_(@_)">
                  <c:v>855.70001200000002</c:v>
                </c:pt>
                <c:pt idx="277" formatCode="_(* #,##0.00_);_(* \(#,##0.00\);_(* &quot;-&quot;??_);_(@_)">
                  <c:v>841.15002400000003</c:v>
                </c:pt>
                <c:pt idx="278" formatCode="_(* #,##0.00_);_(* \(#,##0.00\);_(* &quot;-&quot;??_);_(@_)">
                  <c:v>848.17999299999997</c:v>
                </c:pt>
                <c:pt idx="279" formatCode="_(* #,##0.00_);_(* \(#,##0.00\);_(* &quot;-&quot;??_);_(@_)">
                  <c:v>916.919983</c:v>
                </c:pt>
                <c:pt idx="280" formatCode="_(* #,##0.00_);_(* \(#,##0.00\);_(* &quot;-&quot;??_);_(@_)">
                  <c:v>963.59002699999996</c:v>
                </c:pt>
                <c:pt idx="281" formatCode="_(* #,##0.00_);_(* \(#,##0.00\);_(* &quot;-&quot;??_);_(@_)">
                  <c:v>974.5</c:v>
                </c:pt>
                <c:pt idx="282" formatCode="_(* #,##0.00_);_(* \(#,##0.00\);_(* &quot;-&quot;??_);_(@_)">
                  <c:v>990.30999799999995</c:v>
                </c:pt>
                <c:pt idx="283" formatCode="_(* #,##0.00_);_(* \(#,##0.00\);_(* &quot;-&quot;??_);_(@_)">
                  <c:v>1008.01001</c:v>
                </c:pt>
                <c:pt idx="284" formatCode="_(* #,##0.00_);_(* \(#,##0.00\);_(* &quot;-&quot;??_);_(@_)">
                  <c:v>995.96997099999999</c:v>
                </c:pt>
                <c:pt idx="285" formatCode="_(* #,##0.00_);_(* \(#,##0.00\);_(* &quot;-&quot;??_);_(@_)">
                  <c:v>1050.709961</c:v>
                </c:pt>
                <c:pt idx="286" formatCode="_(* #,##0.00_);_(* \(#,##0.00\);_(* &quot;-&quot;??_);_(@_)">
                  <c:v>1058.1999510000001</c:v>
                </c:pt>
                <c:pt idx="287" formatCode="_(* #,##0.00_);_(* \(#,##0.00\);_(* &quot;-&quot;??_);_(@_)">
                  <c:v>1111.920044</c:v>
                </c:pt>
                <c:pt idx="288" formatCode="_(* #,##0.00_);_(* \(#,##0.00\);_(* &quot;-&quot;??_);_(@_)">
                  <c:v>1131.130005</c:v>
                </c:pt>
                <c:pt idx="289" formatCode="_(* #,##0.00_);_(* \(#,##0.00\);_(* &quot;-&quot;??_);_(@_)">
                  <c:v>1144.9399410000001</c:v>
                </c:pt>
                <c:pt idx="290" formatCode="_(* #,##0.00_);_(* \(#,##0.00\);_(* &quot;-&quot;??_);_(@_)">
                  <c:v>1126.209961</c:v>
                </c:pt>
                <c:pt idx="291" formatCode="_(* #,##0.00_);_(* \(#,##0.00\);_(* &quot;-&quot;??_);_(@_)">
                  <c:v>1107.3000489999999</c:v>
                </c:pt>
                <c:pt idx="292" formatCode="_(* #,##0.00_);_(* \(#,##0.00\);_(* &quot;-&quot;??_);_(@_)">
                  <c:v>1120.6800539999999</c:v>
                </c:pt>
                <c:pt idx="293" formatCode="_(* #,##0.00_);_(* \(#,##0.00\);_(* &quot;-&quot;??_);_(@_)">
                  <c:v>1140.839966</c:v>
                </c:pt>
                <c:pt idx="294" formatCode="_(* #,##0.00_);_(* \(#,##0.00\);_(* &quot;-&quot;??_);_(@_)">
                  <c:v>1101.719971</c:v>
                </c:pt>
                <c:pt idx="295" formatCode="_(* #,##0.00_);_(* \(#,##0.00\);_(* &quot;-&quot;??_);_(@_)">
                  <c:v>1104.23999</c:v>
                </c:pt>
                <c:pt idx="296" formatCode="_(* #,##0.00_);_(* \(#,##0.00\);_(* &quot;-&quot;??_);_(@_)">
                  <c:v>1114.579956</c:v>
                </c:pt>
                <c:pt idx="297" formatCode="_(* #,##0.00_);_(* \(#,##0.00\);_(* &quot;-&quot;??_);_(@_)">
                  <c:v>1130.1999510000001</c:v>
                </c:pt>
                <c:pt idx="298" formatCode="_(* #,##0.00_);_(* \(#,##0.00\);_(* &quot;-&quot;??_);_(@_)">
                  <c:v>1173.8199460000001</c:v>
                </c:pt>
                <c:pt idx="299" formatCode="_(* #,##0.00_);_(* \(#,##0.00\);_(* &quot;-&quot;??_);_(@_)">
                  <c:v>1211.920044</c:v>
                </c:pt>
                <c:pt idx="300" formatCode="_(* #,##0.00_);_(* \(#,##0.00\);_(* &quot;-&quot;??_);_(@_)">
                  <c:v>1181.2700199999999</c:v>
                </c:pt>
                <c:pt idx="301" formatCode="_(* #,##0.00_);_(* \(#,##0.00\);_(* &quot;-&quot;??_);_(@_)">
                  <c:v>1203.599976</c:v>
                </c:pt>
                <c:pt idx="302" formatCode="_(* #,##0.00_);_(* \(#,##0.00\);_(* &quot;-&quot;??_);_(@_)">
                  <c:v>1180.589966</c:v>
                </c:pt>
                <c:pt idx="303" formatCode="_(* #,##0.00_);_(* \(#,##0.00\);_(* &quot;-&quot;??_);_(@_)">
                  <c:v>1156.849976</c:v>
                </c:pt>
                <c:pt idx="304" formatCode="_(* #,##0.00_);_(* \(#,##0.00\);_(* &quot;-&quot;??_);_(@_)">
                  <c:v>1191.5</c:v>
                </c:pt>
                <c:pt idx="305" formatCode="_(* #,##0.00_);_(* \(#,##0.00\);_(* &quot;-&quot;??_);_(@_)">
                  <c:v>1191.329956</c:v>
                </c:pt>
                <c:pt idx="306" formatCode="_(* #,##0.00_);_(* \(#,##0.00\);_(* &quot;-&quot;??_);_(@_)">
                  <c:v>1234.1800539999999</c:v>
                </c:pt>
                <c:pt idx="307" formatCode="_(* #,##0.00_);_(* \(#,##0.00\);_(* &quot;-&quot;??_);_(@_)">
                  <c:v>1220.329956</c:v>
                </c:pt>
                <c:pt idx="308" formatCode="_(* #,##0.00_);_(* \(#,##0.00\);_(* &quot;-&quot;??_);_(@_)">
                  <c:v>1228.8100589999999</c:v>
                </c:pt>
                <c:pt idx="309" formatCode="_(* #,##0.00_);_(* \(#,##0.00\);_(* &quot;-&quot;??_);_(@_)">
                  <c:v>1207.01001</c:v>
                </c:pt>
                <c:pt idx="310" formatCode="_(* #,##0.00_);_(* \(#,##0.00\);_(* &quot;-&quot;??_);_(@_)">
                  <c:v>1249.4799800000001</c:v>
                </c:pt>
                <c:pt idx="311" formatCode="_(* #,##0.00_);_(* \(#,##0.00\);_(* &quot;-&quot;??_);_(@_)">
                  <c:v>1248.290039</c:v>
                </c:pt>
                <c:pt idx="312" formatCode="_(* #,##0.00_);_(* \(#,##0.00\);_(* &quot;-&quot;??_);_(@_)">
                  <c:v>1280.079956</c:v>
                </c:pt>
                <c:pt idx="313" formatCode="_(* #,##0.00_);_(* \(#,##0.00\);_(* &quot;-&quot;??_);_(@_)">
                  <c:v>1280.660034</c:v>
                </c:pt>
                <c:pt idx="314" formatCode="_(* #,##0.00_);_(* \(#,##0.00\);_(* &quot;-&quot;??_);_(@_)">
                  <c:v>1294.869995</c:v>
                </c:pt>
                <c:pt idx="315" formatCode="_(* #,##0.00_);_(* \(#,##0.00\);_(* &quot;-&quot;??_);_(@_)">
                  <c:v>1310.6099850000001</c:v>
                </c:pt>
                <c:pt idx="316" formatCode="_(* #,##0.00_);_(* \(#,##0.00\);_(* &quot;-&quot;??_);_(@_)">
                  <c:v>1270.089966</c:v>
                </c:pt>
                <c:pt idx="317" formatCode="_(* #,##0.00_);_(* \(#,##0.00\);_(* &quot;-&quot;??_);_(@_)">
                  <c:v>1270.1999510000001</c:v>
                </c:pt>
                <c:pt idx="318" formatCode="_(* #,##0.00_);_(* \(#,##0.00\);_(* &quot;-&quot;??_);_(@_)">
                  <c:v>1276.660034</c:v>
                </c:pt>
                <c:pt idx="319" formatCode="_(* #,##0.00_);_(* \(#,##0.00\);_(* &quot;-&quot;??_);_(@_)">
                  <c:v>1303.8199460000001</c:v>
                </c:pt>
                <c:pt idx="320" formatCode="_(* #,##0.00_);_(* \(#,##0.00\);_(* &quot;-&quot;??_);_(@_)">
                  <c:v>1335.849976</c:v>
                </c:pt>
                <c:pt idx="321" formatCode="_(* #,##0.00_);_(* \(#,##0.00\);_(* &quot;-&quot;??_);_(@_)">
                  <c:v>1377.9399410000001</c:v>
                </c:pt>
                <c:pt idx="322" formatCode="_(* #,##0.00_);_(* \(#,##0.00\);_(* &quot;-&quot;??_);_(@_)">
                  <c:v>1400.630005</c:v>
                </c:pt>
                <c:pt idx="323" formatCode="_(* #,##0.00_);_(* \(#,##0.00\);_(* &quot;-&quot;??_);_(@_)">
                  <c:v>1418.3000489999999</c:v>
                </c:pt>
                <c:pt idx="324" formatCode="_(* #,##0.00_);_(* \(#,##0.00\);_(* &quot;-&quot;??_);_(@_)">
                  <c:v>1438.23999</c:v>
                </c:pt>
                <c:pt idx="325" formatCode="_(* #,##0.00_);_(* \(#,##0.00\);_(* &quot;-&quot;??_);_(@_)">
                  <c:v>1406.8199460000001</c:v>
                </c:pt>
                <c:pt idx="326" formatCode="_(* #,##0.00_);_(* \(#,##0.00\);_(* &quot;-&quot;??_);_(@_)">
                  <c:v>1420.8599850000001</c:v>
                </c:pt>
                <c:pt idx="327" formatCode="_(* #,##0.00_);_(* \(#,##0.00\);_(* &quot;-&quot;??_);_(@_)">
                  <c:v>1482.369995</c:v>
                </c:pt>
                <c:pt idx="328" formatCode="_(* #,##0.00_);_(* \(#,##0.00\);_(* &quot;-&quot;??_);_(@_)">
                  <c:v>1530.619995</c:v>
                </c:pt>
                <c:pt idx="329" formatCode="_(* #,##0.00_);_(* \(#,##0.00\);_(* &quot;-&quot;??_);_(@_)">
                  <c:v>1503.349976</c:v>
                </c:pt>
                <c:pt idx="330" formatCode="_(* #,##0.00_);_(* \(#,##0.00\);_(* &quot;-&quot;??_);_(@_)">
                  <c:v>1455.2700199999999</c:v>
                </c:pt>
                <c:pt idx="331" formatCode="_(* #,##0.00_);_(* \(#,##0.00\);_(* &quot;-&quot;??_);_(@_)">
                  <c:v>1473.98999</c:v>
                </c:pt>
                <c:pt idx="332" formatCode="_(* #,##0.00_);_(* \(#,##0.00\);_(* &quot;-&quot;??_);_(@_)">
                  <c:v>1526.75</c:v>
                </c:pt>
                <c:pt idx="333" formatCode="_(* #,##0.00_);_(* \(#,##0.00\);_(* &quot;-&quot;??_);_(@_)">
                  <c:v>1549.380005</c:v>
                </c:pt>
                <c:pt idx="334" formatCode="_(* #,##0.00_);_(* \(#,##0.00\);_(* &quot;-&quot;??_);_(@_)">
                  <c:v>1481.1400149999999</c:v>
                </c:pt>
                <c:pt idx="335" formatCode="_(* #,##0.00_);_(* \(#,##0.00\);_(* &quot;-&quot;??_);_(@_)">
                  <c:v>1468.3599850000001</c:v>
                </c:pt>
                <c:pt idx="336" formatCode="_(* #,##0.00_);_(* \(#,##0.00\);_(* &quot;-&quot;??_);_(@_)">
                  <c:v>1378.5500489999999</c:v>
                </c:pt>
                <c:pt idx="337" formatCode="_(* #,##0.00_);_(* \(#,##0.00\);_(* &quot;-&quot;??_);_(@_)">
                  <c:v>1330.630005</c:v>
                </c:pt>
                <c:pt idx="338" formatCode="_(* #,##0.00_);_(* \(#,##0.00\);_(* &quot;-&quot;??_);_(@_)">
                  <c:v>1322.6999510000001</c:v>
                </c:pt>
                <c:pt idx="339" formatCode="_(* #,##0.00_);_(* \(#,##0.00\);_(* &quot;-&quot;??_);_(@_)">
                  <c:v>1385.589966</c:v>
                </c:pt>
                <c:pt idx="340" formatCode="_(* #,##0.00_);_(* \(#,##0.00\);_(* &quot;-&quot;??_);_(@_)">
                  <c:v>1400.380005</c:v>
                </c:pt>
                <c:pt idx="341" formatCode="_(* #,##0.00_);_(* \(#,##0.00\);_(* &quot;-&quot;??_);_(@_)">
                  <c:v>1280</c:v>
                </c:pt>
                <c:pt idx="342" formatCode="_(* #,##0.00_);_(* \(#,##0.00\);_(* &quot;-&quot;??_);_(@_)">
                  <c:v>1267.380005</c:v>
                </c:pt>
                <c:pt idx="343" formatCode="_(* #,##0.00_);_(* \(#,##0.00\);_(* &quot;-&quot;??_);_(@_)">
                  <c:v>1282.829956</c:v>
                </c:pt>
                <c:pt idx="344" formatCode="_(* #,##0.00_);_(* \(#,##0.00\);_(* &quot;-&quot;??_);_(@_)">
                  <c:v>1166.3599850000001</c:v>
                </c:pt>
                <c:pt idx="345" formatCode="_(* #,##0.00_);_(* \(#,##0.00\);_(* &quot;-&quot;??_);_(@_)">
                  <c:v>968.75</c:v>
                </c:pt>
                <c:pt idx="346" formatCode="_(* #,##0.00_);_(* \(#,##0.00\);_(* &quot;-&quot;??_);_(@_)">
                  <c:v>896.23999000000003</c:v>
                </c:pt>
                <c:pt idx="347" formatCode="_(* #,##0.00_);_(* \(#,##0.00\);_(* &quot;-&quot;??_);_(@_)">
                  <c:v>903.25</c:v>
                </c:pt>
                <c:pt idx="348" formatCode="_(* #,##0.00_);_(* \(#,##0.00\);_(* &quot;-&quot;??_);_(@_)">
                  <c:v>825.88000499999998</c:v>
                </c:pt>
                <c:pt idx="349" formatCode="_(* #,##0.00_);_(* \(#,##0.00\);_(* &quot;-&quot;??_);_(@_)">
                  <c:v>735.09002699999996</c:v>
                </c:pt>
                <c:pt idx="350" formatCode="_(* #,##0.00_);_(* \(#,##0.00\);_(* &quot;-&quot;??_);_(@_)">
                  <c:v>797.86999500000002</c:v>
                </c:pt>
                <c:pt idx="351" formatCode="_(* #,##0.00_);_(* \(#,##0.00\);_(* &quot;-&quot;??_);_(@_)">
                  <c:v>872.80999799999995</c:v>
                </c:pt>
                <c:pt idx="352" formatCode="_(* #,##0.00_);_(* \(#,##0.00\);_(* &quot;-&quot;??_);_(@_)">
                  <c:v>919.14001499999995</c:v>
                </c:pt>
                <c:pt idx="353" formatCode="_(* #,##0.00_);_(* \(#,##0.00\);_(* &quot;-&quot;??_);_(@_)">
                  <c:v>919.32000700000003</c:v>
                </c:pt>
                <c:pt idx="354" formatCode="_(* #,##0.00_);_(* \(#,##0.00\);_(* &quot;-&quot;??_);_(@_)">
                  <c:v>987.47997999999995</c:v>
                </c:pt>
                <c:pt idx="355" formatCode="_(* #,##0.00_);_(* \(#,##0.00\);_(* &quot;-&quot;??_);_(@_)">
                  <c:v>1020.619995</c:v>
                </c:pt>
                <c:pt idx="356" formatCode="_(* #,##0.00_);_(* \(#,##0.00\);_(* &quot;-&quot;??_);_(@_)">
                  <c:v>1057.079956</c:v>
                </c:pt>
                <c:pt idx="357" formatCode="_(* #,##0.00_);_(* \(#,##0.00\);_(* &quot;-&quot;??_);_(@_)">
                  <c:v>1036.1899410000001</c:v>
                </c:pt>
                <c:pt idx="358" formatCode="_(* #,##0.00_);_(* \(#,##0.00\);_(* &quot;-&quot;??_);_(@_)">
                  <c:v>1095.630005</c:v>
                </c:pt>
                <c:pt idx="359" formatCode="_(* #,##0.00_);_(* \(#,##0.00\);_(* &quot;-&quot;??_);_(@_)">
                  <c:v>1115.099976</c:v>
                </c:pt>
                <c:pt idx="360" formatCode="_(* #,##0.00_);_(* \(#,##0.00\);_(* &quot;-&quot;??_);_(@_)">
                  <c:v>1073.869995</c:v>
                </c:pt>
                <c:pt idx="361" formatCode="_(* #,##0.00_);_(* \(#,##0.00\);_(* &quot;-&quot;??_);_(@_)">
                  <c:v>1104.48999</c:v>
                </c:pt>
                <c:pt idx="362" formatCode="_(* #,##0.00_);_(* \(#,##0.00\);_(* &quot;-&quot;??_);_(@_)">
                  <c:v>1169.4300539999999</c:v>
                </c:pt>
                <c:pt idx="363" formatCode="_(* #,##0.00_);_(* \(#,##0.00\);_(* &quot;-&quot;??_);_(@_)">
                  <c:v>1186.6899410000001</c:v>
                </c:pt>
                <c:pt idx="364" formatCode="_(* #,##0.00_);_(* \(#,##0.00\);_(* &quot;-&quot;??_);_(@_)">
                  <c:v>1089.410034</c:v>
                </c:pt>
                <c:pt idx="365" formatCode="_(* #,##0.00_);_(* \(#,##0.00\);_(* &quot;-&quot;??_);_(@_)">
                  <c:v>1030.709961</c:v>
                </c:pt>
                <c:pt idx="366" formatCode="_(* #,##0.00_);_(* \(#,##0.00\);_(* &quot;-&quot;??_);_(@_)">
                  <c:v>1101.599976</c:v>
                </c:pt>
                <c:pt idx="367" formatCode="_(* #,##0.00_);_(* \(#,##0.00\);_(* &quot;-&quot;??_);_(@_)">
                  <c:v>1049.329956</c:v>
                </c:pt>
                <c:pt idx="368" formatCode="_(* #,##0.00_);_(* \(#,##0.00\);_(* &quot;-&quot;??_);_(@_)">
                  <c:v>1141.1999510000001</c:v>
                </c:pt>
                <c:pt idx="369" formatCode="_(* #,##0.00_);_(* \(#,##0.00\);_(* &quot;-&quot;??_);_(@_)">
                  <c:v>1183.26001</c:v>
                </c:pt>
                <c:pt idx="370" formatCode="_(* #,##0.00_);_(* \(#,##0.00\);_(* &quot;-&quot;??_);_(@_)">
                  <c:v>1180.5500489999999</c:v>
                </c:pt>
                <c:pt idx="371" formatCode="_(* #,##0.00_);_(* \(#,##0.00\);_(* &quot;-&quot;??_);_(@_)">
                  <c:v>1257.6400149999999</c:v>
                </c:pt>
                <c:pt idx="372" formatCode="_(* #,##0.00_);_(* \(#,##0.00\);_(* &quot;-&quot;??_);_(@_)">
                  <c:v>1286.119995</c:v>
                </c:pt>
                <c:pt idx="373" formatCode="_(* #,##0.00_);_(* \(#,##0.00\);_(* &quot;-&quot;??_);_(@_)">
                  <c:v>1327.219971</c:v>
                </c:pt>
                <c:pt idx="374" formatCode="_(* #,##0.00_);_(* \(#,##0.00\);_(* &quot;-&quot;??_);_(@_)">
                  <c:v>1325.829956</c:v>
                </c:pt>
                <c:pt idx="375" formatCode="_(* #,##0.00_);_(* \(#,##0.00\);_(* &quot;-&quot;??_);_(@_)">
                  <c:v>1363.6099850000001</c:v>
                </c:pt>
                <c:pt idx="376" formatCode="_(* #,##0.00_);_(* \(#,##0.00\);_(* &quot;-&quot;??_);_(@_)">
                  <c:v>1345.1999510000001</c:v>
                </c:pt>
                <c:pt idx="377" formatCode="_(* #,##0.00_);_(* \(#,##0.00\);_(* &quot;-&quot;??_);_(@_)">
                  <c:v>1320.6400149999999</c:v>
                </c:pt>
                <c:pt idx="378" formatCode="_(* #,##0.00_);_(* \(#,##0.00\);_(* &quot;-&quot;??_);_(@_)">
                  <c:v>1292.280029</c:v>
                </c:pt>
                <c:pt idx="379" formatCode="_(* #,##0.00_);_(* \(#,##0.00\);_(* &quot;-&quot;??_);_(@_)">
                  <c:v>1218.8900149999999</c:v>
                </c:pt>
                <c:pt idx="380" formatCode="_(* #,##0.00_);_(* \(#,##0.00\);_(* &quot;-&quot;??_);_(@_)">
                  <c:v>1131.420044</c:v>
                </c:pt>
                <c:pt idx="381" formatCode="_(* #,##0.00_);_(* \(#,##0.00\);_(* &quot;-&quot;??_);_(@_)">
                  <c:v>1253.3000489999999</c:v>
                </c:pt>
                <c:pt idx="382" formatCode="_(* #,##0.00_);_(* \(#,##0.00\);_(* &quot;-&quot;??_);_(@_)">
                  <c:v>1246.959961</c:v>
                </c:pt>
                <c:pt idx="383" formatCode="_(* #,##0.00_);_(* \(#,##0.00\);_(* &quot;-&quot;??_);_(@_)">
                  <c:v>1257.599976</c:v>
                </c:pt>
                <c:pt idx="384" formatCode="_(* #,##0.00_);_(* \(#,##0.00\);_(* &quot;-&quot;??_);_(@_)">
                  <c:v>1312.410034</c:v>
                </c:pt>
                <c:pt idx="385" formatCode="_(* #,##0.00_);_(* \(#,##0.00\);_(* &quot;-&quot;??_);_(@_)">
                  <c:v>1365.6800539999999</c:v>
                </c:pt>
                <c:pt idx="386" formatCode="_(* #,##0.00_);_(* \(#,##0.00\);_(* &quot;-&quot;??_);_(@_)">
                  <c:v>1408.469971</c:v>
                </c:pt>
                <c:pt idx="387" formatCode="_(* #,##0.00_);_(* \(#,##0.00\);_(* &quot;-&quot;??_);_(@_)">
                  <c:v>1397.910034</c:v>
                </c:pt>
                <c:pt idx="388" formatCode="_(* #,##0.00_);_(* \(#,##0.00\);_(* &quot;-&quot;??_);_(@_)">
                  <c:v>1310.329956</c:v>
                </c:pt>
                <c:pt idx="389" formatCode="_(* #,##0.00_);_(* \(#,##0.00\);_(* &quot;-&quot;??_);_(@_)">
                  <c:v>1362.160034</c:v>
                </c:pt>
                <c:pt idx="390" formatCode="_(* #,##0.00_);_(* \(#,##0.00\);_(* &quot;-&quot;??_);_(@_)">
                  <c:v>1379.3199460000001</c:v>
                </c:pt>
                <c:pt idx="391" formatCode="_(* #,##0.00_);_(* \(#,##0.00\);_(* &quot;-&quot;??_);_(@_)">
                  <c:v>1406.579956</c:v>
                </c:pt>
                <c:pt idx="392" formatCode="_(* #,##0.00_);_(* \(#,##0.00\);_(* &quot;-&quot;??_);_(@_)">
                  <c:v>1440.670044</c:v>
                </c:pt>
                <c:pt idx="393" formatCode="_(* #,##0.00_);_(* \(#,##0.00\);_(* &quot;-&quot;??_);_(@_)">
                  <c:v>1412.160034</c:v>
                </c:pt>
                <c:pt idx="394" formatCode="_(* #,##0.00_);_(* \(#,##0.00\);_(* &quot;-&quot;??_);_(@_)">
                  <c:v>1416.1800539999999</c:v>
                </c:pt>
                <c:pt idx="395" formatCode="_(* #,##0.00_);_(* \(#,##0.00\);_(* &quot;-&quot;??_);_(@_)">
                  <c:v>1426.1899410000001</c:v>
                </c:pt>
                <c:pt idx="396" formatCode="_(* #,##0.00_);_(* \(#,##0.00\);_(* &quot;-&quot;??_);_(@_)">
                  <c:v>1498.1099850000001</c:v>
                </c:pt>
                <c:pt idx="397" formatCode="_(* #,##0.00_);_(* \(#,##0.00\);_(* &quot;-&quot;??_);_(@_)">
                  <c:v>1514.6800539999999</c:v>
                </c:pt>
                <c:pt idx="398" formatCode="_(* #,##0.00_);_(* \(#,##0.00\);_(* &quot;-&quot;??_);_(@_)">
                  <c:v>1569.1899410000001</c:v>
                </c:pt>
                <c:pt idx="399" formatCode="_(* #,##0.00_);_(* \(#,##0.00\);_(* &quot;-&quot;??_);_(@_)">
                  <c:v>1597.5699460000001</c:v>
                </c:pt>
                <c:pt idx="400" formatCode="_(* #,##0.00_);_(* \(#,##0.00\);_(* &quot;-&quot;??_);_(@_)">
                  <c:v>1630.73999</c:v>
                </c:pt>
                <c:pt idx="401" formatCode="_(* #,##0.00_);_(* \(#,##0.00\);_(* &quot;-&quot;??_);_(@_)">
                  <c:v>1606.280029</c:v>
                </c:pt>
                <c:pt idx="402" formatCode="_(* #,##0.00_);_(* \(#,##0.00\);_(* &quot;-&quot;??_);_(@_)">
                  <c:v>1685.7299800000001</c:v>
                </c:pt>
                <c:pt idx="403" formatCode="_(* #,##0.00_);_(* \(#,##0.00\);_(* &quot;-&quot;??_);_(@_)">
                  <c:v>1632.969971</c:v>
                </c:pt>
                <c:pt idx="404" formatCode="_(* #,##0.00_);_(* \(#,##0.00\);_(* &quot;-&quot;??_);_(@_)">
                  <c:v>1681.5500489999999</c:v>
                </c:pt>
                <c:pt idx="405" formatCode="_(* #,##0.00_);_(* \(#,##0.00\);_(* &quot;-&quot;??_);_(@_)">
                  <c:v>1756.540039</c:v>
                </c:pt>
                <c:pt idx="406" formatCode="_(* #,##0.00_);_(* \(#,##0.00\);_(* &quot;-&quot;??_);_(@_)">
                  <c:v>1805.8100589999999</c:v>
                </c:pt>
                <c:pt idx="407" formatCode="_(* #,##0.00_);_(* \(#,##0.00\);_(* &quot;-&quot;??_);_(@_)">
                  <c:v>1848.3599850000001</c:v>
                </c:pt>
                <c:pt idx="408" formatCode="_(* #,##0.00_);_(* \(#,##0.00\);_(* &quot;-&quot;??_);_(@_)">
                  <c:v>1782.589966</c:v>
                </c:pt>
                <c:pt idx="409" formatCode="_(* #,##0.00_);_(* \(#,##0.00\);_(* &quot;-&quot;??_);_(@_)">
                  <c:v>1859.4499510000001</c:v>
                </c:pt>
                <c:pt idx="410" formatCode="_(* #,##0.00_);_(* \(#,##0.00\);_(* &quot;-&quot;??_);_(@_)">
                  <c:v>1872.339966</c:v>
                </c:pt>
                <c:pt idx="411" formatCode="_(* #,##0.00_);_(* \(#,##0.00\);_(* &quot;-&quot;??_);_(@_)">
                  <c:v>1883.9499510000001</c:v>
                </c:pt>
                <c:pt idx="412" formatCode="_(* #,##0.00_);_(* \(#,##0.00\);_(* &quot;-&quot;??_);_(@_)">
                  <c:v>1923.5699460000001</c:v>
                </c:pt>
                <c:pt idx="413" formatCode="_(* #,##0.00_);_(* \(#,##0.00\);_(* &quot;-&quot;??_);_(@_)">
                  <c:v>1960.2299800000001</c:v>
                </c:pt>
                <c:pt idx="414" formatCode="_(* #,##0.00_);_(* \(#,##0.00\);_(* &quot;-&quot;??_);_(@_)">
                  <c:v>1930.670044</c:v>
                </c:pt>
                <c:pt idx="415" formatCode="_(* #,##0.00_);_(* \(#,##0.00\);_(* &quot;-&quot;??_);_(@_)">
                  <c:v>2003.369995</c:v>
                </c:pt>
                <c:pt idx="416" formatCode="_(* #,##0.00_);_(* \(#,##0.00\);_(* &quot;-&quot;??_);_(@_)">
                  <c:v>1972.290039</c:v>
                </c:pt>
                <c:pt idx="417" formatCode="_(* #,##0.00_);_(* \(#,##0.00\);_(* &quot;-&quot;??_);_(@_)">
                  <c:v>2018.0500489999999</c:v>
                </c:pt>
                <c:pt idx="418" formatCode="_(* #,##0.00_);_(* \(#,##0.00\);_(* &quot;-&quot;??_);_(@_)">
                  <c:v>2067.5600589999999</c:v>
                </c:pt>
                <c:pt idx="419" formatCode="_(* #,##0.00_);_(* \(#,##0.00\);_(* &quot;-&quot;??_);_(@_)">
                  <c:v>2058.8999020000001</c:v>
                </c:pt>
                <c:pt idx="420" formatCode="_(* #,##0.00_);_(* \(#,##0.00\);_(* &quot;-&quot;??_);_(@_)">
                  <c:v>1994.98999</c:v>
                </c:pt>
                <c:pt idx="421" formatCode="_(* #,##0.00_);_(* \(#,##0.00\);_(* &quot;-&quot;??_);_(@_)">
                  <c:v>2104.5</c:v>
                </c:pt>
                <c:pt idx="422" formatCode="_(* #,##0.00_);_(* \(#,##0.00\);_(* &quot;-&quot;??_);_(@_)">
                  <c:v>2067.889893</c:v>
                </c:pt>
                <c:pt idx="423" formatCode="_(* #,##0.00_);_(* \(#,##0.00\);_(* &quot;-&quot;??_);_(@_)">
                  <c:v>2085.51001</c:v>
                </c:pt>
                <c:pt idx="424" formatCode="_(* #,##0.00_);_(* \(#,##0.00\);_(* &quot;-&quot;??_);_(@_)">
                  <c:v>2107.389893</c:v>
                </c:pt>
                <c:pt idx="425" formatCode="_(* #,##0.00_);_(* \(#,##0.00\);_(* &quot;-&quot;??_);_(@_)">
                  <c:v>2063.110107</c:v>
                </c:pt>
                <c:pt idx="426" formatCode="_(* #,##0.00_);_(* \(#,##0.00\);_(* &quot;-&quot;??_);_(@_)">
                  <c:v>2103.8400879999999</c:v>
                </c:pt>
                <c:pt idx="427" formatCode="_(* #,##0.00_);_(* \(#,##0.00\);_(* &quot;-&quot;??_);_(@_)">
                  <c:v>1972.1800539999999</c:v>
                </c:pt>
                <c:pt idx="428" formatCode="_(* #,##0.00_);_(* \(#,##0.00\);_(* &quot;-&quot;??_);_(@_)">
                  <c:v>1920.030029</c:v>
                </c:pt>
                <c:pt idx="429" formatCode="_(* #,##0.00_);_(* \(#,##0.00\);_(* &quot;-&quot;??_);_(@_)">
                  <c:v>2079.360107</c:v>
                </c:pt>
                <c:pt idx="430" formatCode="_(* #,##0.00_);_(* \(#,##0.00\);_(* &quot;-&quot;??_);_(@_)">
                  <c:v>2080.4099120000001</c:v>
                </c:pt>
                <c:pt idx="431" formatCode="_(* #,##0.00_);_(* \(#,##0.00\);_(* &quot;-&quot;??_);_(@_)">
                  <c:v>2043.9399410000001</c:v>
                </c:pt>
                <c:pt idx="432" formatCode="_(* #,##0.00_);_(* \(#,##0.00\);_(* &quot;-&quot;??_);_(@_)">
                  <c:v>1940.23999</c:v>
                </c:pt>
                <c:pt idx="433" formatCode="_(* #,##0.00_);_(* \(#,##0.00\);_(* &quot;-&quot;??_);_(@_)">
                  <c:v>1932.2299800000001</c:v>
                </c:pt>
                <c:pt idx="434" formatCode="_(* #,##0.00_);_(* \(#,##0.00\);_(* &quot;-&quot;??_);_(@_)">
                  <c:v>2059.73999</c:v>
                </c:pt>
                <c:pt idx="435" formatCode="_(* #,##0.00_);_(* \(#,##0.00\);_(* &quot;-&quot;??_);_(@_)">
                  <c:v>2065.3000489999999</c:v>
                </c:pt>
                <c:pt idx="436" formatCode="_(* #,##0.00_);_(* \(#,##0.00\);_(* &quot;-&quot;??_);_(@_)">
                  <c:v>2096.9499510000001</c:v>
                </c:pt>
                <c:pt idx="437" formatCode="_(* #,##0.00_);_(* \(#,##0.00\);_(* &quot;-&quot;??_);_(@_)">
                  <c:v>2098.860107</c:v>
                </c:pt>
                <c:pt idx="438" formatCode="_(* #,##0.00_);_(* \(#,##0.00\);_(* &quot;-&quot;??_);_(@_)">
                  <c:v>2173.6000979999999</c:v>
                </c:pt>
                <c:pt idx="439" formatCode="_(* #,##0.00_);_(* \(#,##0.00\);_(* &quot;-&quot;??_);_(@_)">
                  <c:v>2170.9499510000001</c:v>
                </c:pt>
                <c:pt idx="440" formatCode="_(* #,##0.00_);_(* \(#,##0.00\);_(* &quot;-&quot;??_);_(@_)">
                  <c:v>2168.2700199999999</c:v>
                </c:pt>
                <c:pt idx="441" formatCode="_(* #,##0.00_);_(* \(#,##0.00\);_(* &quot;-&quot;??_);_(@_)">
                  <c:v>2126.1499020000001</c:v>
                </c:pt>
                <c:pt idx="442" formatCode="_(* #,##0.00_);_(* \(#,##0.00\);_(* &quot;-&quot;??_);_(@_)">
                  <c:v>2198.8100589999999</c:v>
                </c:pt>
                <c:pt idx="443" formatCode="_(* #,##0.00_);_(* \(#,##0.00\);_(* &quot;-&quot;??_);_(@_)">
                  <c:v>2238.830078</c:v>
                </c:pt>
                <c:pt idx="444" formatCode="_(* #,##0.00_);_(* \(#,##0.00\);_(* &quot;-&quot;??_);_(@_)">
                  <c:v>2278.8701169999999</c:v>
                </c:pt>
                <c:pt idx="445" formatCode="_(* #,##0.00_);_(* \(#,##0.00\);_(* &quot;-&quot;??_);_(@_)">
                  <c:v>2363.639893</c:v>
                </c:pt>
                <c:pt idx="446" formatCode="_(* #,##0.00_);_(* \(#,##0.00\);_(* &quot;-&quot;??_);_(@_)">
                  <c:v>2362.719971</c:v>
                </c:pt>
                <c:pt idx="447" formatCode="_(* #,##0.00_);_(* \(#,##0.00\);_(* &quot;-&quot;??_);_(@_)">
                  <c:v>2384.1999510000001</c:v>
                </c:pt>
                <c:pt idx="448" formatCode="_(* #,##0.00_);_(* \(#,##0.00\);_(* &quot;-&quot;??_);_(@_)">
                  <c:v>2411.8000489999999</c:v>
                </c:pt>
                <c:pt idx="449" formatCode="_(* #,##0.00_);_(* \(#,##0.00\);_(* &quot;-&quot;??_);_(@_)">
                  <c:v>2423.4099120000001</c:v>
                </c:pt>
                <c:pt idx="450" formatCode="_(* #,##0.00_);_(* \(#,##0.00\);_(* &quot;-&quot;??_);_(@_)">
                  <c:v>2470.3000489999999</c:v>
                </c:pt>
                <c:pt idx="451" formatCode="_(* #,##0.00_);_(* \(#,##0.00\);_(* &quot;-&quot;??_);_(@_)">
                  <c:v>2471.6499020000001</c:v>
                </c:pt>
                <c:pt idx="452" formatCode="_(* #,##0.00_);_(* \(#,##0.00\);_(* &quot;-&quot;??_);_(@_)">
                  <c:v>2519.360107</c:v>
                </c:pt>
                <c:pt idx="453" formatCode="_(* #,##0.00_);_(* \(#,##0.00\);_(* &quot;-&quot;??_);_(@_)">
                  <c:v>2575.26001</c:v>
                </c:pt>
                <c:pt idx="454" formatCode="_(* #,##0.00_);_(* \(#,##0.00\);_(* &quot;-&quot;??_);_(@_)">
                  <c:v>2584.8400879999999</c:v>
                </c:pt>
                <c:pt idx="455" formatCode="_(* #,##0.00_);_(* \(#,##0.00\);_(* &quot;-&quot;??_);_(@_)">
                  <c:v>2673.610107</c:v>
                </c:pt>
                <c:pt idx="456" formatCode="_(* #,##0.00_);_(* \(#,##0.00\);_(* &quot;-&quot;??_);_(@_)">
                  <c:v>2823.8100589999999</c:v>
                </c:pt>
                <c:pt idx="457" formatCode="_(* #,##0.00_);_(* \(#,##0.00\);_(* &quot;-&quot;??_);_(@_)">
                  <c:v>2713.830078</c:v>
                </c:pt>
                <c:pt idx="458" formatCode="_(* #,##0.00_);_(* \(#,##0.00\);_(* &quot;-&quot;??_);_(@_)">
                  <c:v>2640.8701169999999</c:v>
                </c:pt>
                <c:pt idx="459" formatCode="_(* #,##0.00_);_(* \(#,##0.00\);_(* &quot;-&quot;??_);_(@_)">
                  <c:v>2648.0500489999999</c:v>
                </c:pt>
                <c:pt idx="460" formatCode="_(* #,##0.00_);_(* \(#,##0.00\);_(* &quot;-&quot;??_);_(@_)">
                  <c:v>2705.2700199999999</c:v>
                </c:pt>
                <c:pt idx="461" formatCode="_(* #,##0.00_);_(* \(#,##0.00\);_(* &quot;-&quot;??_);_(@_)">
                  <c:v>2718.3701169999999</c:v>
                </c:pt>
                <c:pt idx="462" formatCode="_(* #,##0.00_);_(* \(#,##0.00\);_(* &quot;-&quot;??_);_(@_)">
                  <c:v>2816.290039</c:v>
                </c:pt>
                <c:pt idx="463" formatCode="_(* #,##0.00_);_(* \(#,##0.00\);_(* &quot;-&quot;??_);_(@_)">
                  <c:v>2901.5200199999999</c:v>
                </c:pt>
                <c:pt idx="464" formatCode="_(* #,##0.00_);_(* \(#,##0.00\);_(* &quot;-&quot;??_);_(@_)">
                  <c:v>2913.9799800000001</c:v>
                </c:pt>
                <c:pt idx="465" formatCode="_(* #,##0.00_);_(* \(#,##0.00\);_(* &quot;-&quot;??_);_(@_)">
                  <c:v>2711.73999</c:v>
                </c:pt>
                <c:pt idx="466" formatCode="_(* #,##0.00_);_(* \(#,##0.00\);_(* &quot;-&quot;??_);_(@_)">
                  <c:v>2760.169922</c:v>
                </c:pt>
                <c:pt idx="467" formatCode="_(* #,##0.00_);_(* \(#,##0.00\);_(* &quot;-&quot;??_);_(@_)">
                  <c:v>2506.8500979999999</c:v>
                </c:pt>
                <c:pt idx="468" formatCode="_(* #,##0.00_);_(* \(#,##0.00\);_(* &quot;-&quot;??_);_(@_)">
                  <c:v>2704.1000979999999</c:v>
                </c:pt>
                <c:pt idx="469" formatCode="_(* #,##0.00_);_(* \(#,##0.00\);_(* &quot;-&quot;??_);_(@_)">
                  <c:v>2784.48999</c:v>
                </c:pt>
                <c:pt idx="470" formatCode="_(* #,##0.00_);_(* \(#,##0.00\);_(* &quot;-&quot;??_);_(@_)">
                  <c:v>2834.3999020000001</c:v>
                </c:pt>
                <c:pt idx="471" formatCode="_(* #,##0.00_);_(* \(#,##0.00\);_(* &quot;-&quot;??_);_(@_)">
                  <c:v>2945.830078</c:v>
                </c:pt>
                <c:pt idx="472" formatCode="_(* #,##0.00_);_(* \(#,##0.00\);_(* &quot;-&quot;??_);_(@_)">
                  <c:v>2752.0600589999999</c:v>
                </c:pt>
                <c:pt idx="473" formatCode="_(* #,##0.00_);_(* \(#,##0.00\);_(* &quot;-&quot;??_);_(@_)">
                  <c:v>2941.76001</c:v>
                </c:pt>
                <c:pt idx="474" formatCode="_(* #,##0.00_);_(* \(#,##0.00\);_(* &quot;-&quot;??_);_(@_)">
                  <c:v>2980.3798830000001</c:v>
                </c:pt>
                <c:pt idx="475" formatCode="_(* #,##0.00_);_(* \(#,##0.00\);_(* &quot;-&quot;??_);_(@_)">
                  <c:v>2926.459961</c:v>
                </c:pt>
                <c:pt idx="476" formatCode="_(* #,##0.00_);_(* \(#,##0.00\);_(* &quot;-&quot;??_);_(@_)">
                  <c:v>2976.73999</c:v>
                </c:pt>
                <c:pt idx="477" formatCode="_(* #,##0.00_);_(* \(#,##0.00\);_(* &quot;-&quot;??_);_(@_)">
                  <c:v>3037.5600589999999</c:v>
                </c:pt>
                <c:pt idx="478" formatCode="_(* #,##0.00_);_(* \(#,##0.00\);_(* &quot;-&quot;??_);_(@_)">
                  <c:v>3140.9799800000001</c:v>
                </c:pt>
                <c:pt idx="479" formatCode="_(* #,##0.00_);_(* \(#,##0.00\);_(* &quot;-&quot;??_);_(@_)">
                  <c:v>3230.780029</c:v>
                </c:pt>
                <c:pt idx="480" formatCode="_(* #,##0.00_);_(* \(#,##0.00\);_(* &quot;-&quot;??_);_(@_)">
                  <c:v>3225.5200199999999</c:v>
                </c:pt>
                <c:pt idx="481" formatCode="_(* #,##0.00_);_(* \(#,##0.00\);_(* &quot;-&quot;??_);_(@_)">
                  <c:v>2954.219971</c:v>
                </c:pt>
                <c:pt idx="482" formatCode="_(* #,##0.00_);_(* \(#,##0.00\);_(* &quot;-&quot;??_);_(@_)">
                  <c:v>2584.5900879999999</c:v>
                </c:pt>
                <c:pt idx="483" formatCode="_(* #,##0.00_);_(* \(#,##0.00\);_(* &quot;-&quot;??_);_(@_)">
                  <c:v>2912.429932</c:v>
                </c:pt>
                <c:pt idx="484" formatCode="_(* #,##0.00_);_(* \(#,##0.00\);_(* &quot;-&quot;??_);_(@_)">
                  <c:v>3044.3100589999999</c:v>
                </c:pt>
                <c:pt idx="485" formatCode="_(* #,##0.00_);_(* \(#,##0.00\);_(* &quot;-&quot;??_);_(@_)">
                  <c:v>3100.290039</c:v>
                </c:pt>
                <c:pt idx="486" formatCode="_(* #,##0.00_);_(* \(#,##0.00\);_(* &quot;-&quot;??_);_(@_)">
                  <c:v>3271.1201169999999</c:v>
                </c:pt>
                <c:pt idx="487" formatCode="_(* #,##0.00_);_(* \(#,##0.00\);_(* &quot;-&quot;??_);_(@_)">
                  <c:v>3500.3100589999999</c:v>
                </c:pt>
                <c:pt idx="488" formatCode="_(* #,##0.00_);_(* \(#,##0.00\);_(* &quot;-&quot;??_);_(@_)">
                  <c:v>3363</c:v>
                </c:pt>
                <c:pt idx="489" formatCode="_(* #,##0.00_);_(* \(#,##0.00\);_(* &quot;-&quot;??_);_(@_)">
                  <c:v>3269.959961</c:v>
                </c:pt>
                <c:pt idx="490" formatCode="_(* #,##0.00_);_(* \(#,##0.00\);_(* &quot;-&quot;??_);_(@_)">
                  <c:v>3621.6298830000001</c:v>
                </c:pt>
                <c:pt idx="491" formatCode="_(* #,##0.00_);_(* \(#,##0.00\);_(* &quot;-&quot;??_);_(@_)">
                  <c:v>3756.070068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34-4452-9434-1DF36544F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1639696"/>
        <c:axId val="576891472"/>
      </c:lineChart>
      <c:lineChart>
        <c:grouping val="standard"/>
        <c:varyColors val="0"/>
        <c:ser>
          <c:idx val="1"/>
          <c:order val="1"/>
          <c:tx>
            <c:strRef>
              <c:f>DATA_SUMMARY!$E$10</c:f>
              <c:strCache>
                <c:ptCount val="1"/>
                <c:pt idx="0">
                  <c:v> P/E TTM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DATA_SUMMARY!$B$11:$B$502</c:f>
              <c:numCache>
                <c:formatCode>m/d/yyyy</c:formatCode>
                <c:ptCount val="492"/>
                <c:pt idx="0">
                  <c:v>29221</c:v>
                </c:pt>
                <c:pt idx="1">
                  <c:v>29252</c:v>
                </c:pt>
                <c:pt idx="2">
                  <c:v>29281</c:v>
                </c:pt>
                <c:pt idx="3">
                  <c:v>29312</c:v>
                </c:pt>
                <c:pt idx="4">
                  <c:v>29342</c:v>
                </c:pt>
                <c:pt idx="5">
                  <c:v>29373</c:v>
                </c:pt>
                <c:pt idx="6">
                  <c:v>29403</c:v>
                </c:pt>
                <c:pt idx="7">
                  <c:v>29434</c:v>
                </c:pt>
                <c:pt idx="8">
                  <c:v>29465</c:v>
                </c:pt>
                <c:pt idx="9">
                  <c:v>29495</c:v>
                </c:pt>
                <c:pt idx="10">
                  <c:v>29526</c:v>
                </c:pt>
                <c:pt idx="11">
                  <c:v>29556</c:v>
                </c:pt>
                <c:pt idx="12">
                  <c:v>29587</c:v>
                </c:pt>
                <c:pt idx="13">
                  <c:v>29618</c:v>
                </c:pt>
                <c:pt idx="14">
                  <c:v>29646</c:v>
                </c:pt>
                <c:pt idx="15">
                  <c:v>29677</c:v>
                </c:pt>
                <c:pt idx="16">
                  <c:v>29707</c:v>
                </c:pt>
                <c:pt idx="17">
                  <c:v>29738</c:v>
                </c:pt>
                <c:pt idx="18">
                  <c:v>29768</c:v>
                </c:pt>
                <c:pt idx="19">
                  <c:v>29799</c:v>
                </c:pt>
                <c:pt idx="20">
                  <c:v>29830</c:v>
                </c:pt>
                <c:pt idx="21">
                  <c:v>29860</c:v>
                </c:pt>
                <c:pt idx="22">
                  <c:v>29891</c:v>
                </c:pt>
                <c:pt idx="23">
                  <c:v>29921</c:v>
                </c:pt>
                <c:pt idx="24">
                  <c:v>29952</c:v>
                </c:pt>
                <c:pt idx="25">
                  <c:v>29983</c:v>
                </c:pt>
                <c:pt idx="26">
                  <c:v>30011</c:v>
                </c:pt>
                <c:pt idx="27">
                  <c:v>30042</c:v>
                </c:pt>
                <c:pt idx="28">
                  <c:v>30072</c:v>
                </c:pt>
                <c:pt idx="29">
                  <c:v>30103</c:v>
                </c:pt>
                <c:pt idx="30">
                  <c:v>30133</c:v>
                </c:pt>
                <c:pt idx="31">
                  <c:v>30164</c:v>
                </c:pt>
                <c:pt idx="32">
                  <c:v>30195</c:v>
                </c:pt>
                <c:pt idx="33">
                  <c:v>30225</c:v>
                </c:pt>
                <c:pt idx="34">
                  <c:v>30256</c:v>
                </c:pt>
                <c:pt idx="35">
                  <c:v>30286</c:v>
                </c:pt>
                <c:pt idx="36">
                  <c:v>30317</c:v>
                </c:pt>
                <c:pt idx="37">
                  <c:v>30348</c:v>
                </c:pt>
                <c:pt idx="38">
                  <c:v>30376</c:v>
                </c:pt>
                <c:pt idx="39">
                  <c:v>30407</c:v>
                </c:pt>
                <c:pt idx="40">
                  <c:v>30437</c:v>
                </c:pt>
                <c:pt idx="41">
                  <c:v>30468</c:v>
                </c:pt>
                <c:pt idx="42">
                  <c:v>30498</c:v>
                </c:pt>
                <c:pt idx="43">
                  <c:v>30529</c:v>
                </c:pt>
                <c:pt idx="44">
                  <c:v>30560</c:v>
                </c:pt>
                <c:pt idx="45">
                  <c:v>30590</c:v>
                </c:pt>
                <c:pt idx="46">
                  <c:v>30621</c:v>
                </c:pt>
                <c:pt idx="47">
                  <c:v>30651</c:v>
                </c:pt>
                <c:pt idx="48">
                  <c:v>30682</c:v>
                </c:pt>
                <c:pt idx="49">
                  <c:v>30713</c:v>
                </c:pt>
                <c:pt idx="50">
                  <c:v>30742</c:v>
                </c:pt>
                <c:pt idx="51">
                  <c:v>30773</c:v>
                </c:pt>
                <c:pt idx="52">
                  <c:v>30803</c:v>
                </c:pt>
                <c:pt idx="53">
                  <c:v>30834</c:v>
                </c:pt>
                <c:pt idx="54">
                  <c:v>30864</c:v>
                </c:pt>
                <c:pt idx="55">
                  <c:v>30895</c:v>
                </c:pt>
                <c:pt idx="56">
                  <c:v>30926</c:v>
                </c:pt>
                <c:pt idx="57">
                  <c:v>30956</c:v>
                </c:pt>
                <c:pt idx="58">
                  <c:v>30987</c:v>
                </c:pt>
                <c:pt idx="59">
                  <c:v>31017</c:v>
                </c:pt>
                <c:pt idx="60">
                  <c:v>31048</c:v>
                </c:pt>
                <c:pt idx="61">
                  <c:v>31079</c:v>
                </c:pt>
                <c:pt idx="62">
                  <c:v>31107</c:v>
                </c:pt>
                <c:pt idx="63">
                  <c:v>31138</c:v>
                </c:pt>
                <c:pt idx="64">
                  <c:v>31168</c:v>
                </c:pt>
                <c:pt idx="65">
                  <c:v>31199</c:v>
                </c:pt>
                <c:pt idx="66">
                  <c:v>31229</c:v>
                </c:pt>
                <c:pt idx="67">
                  <c:v>31260</c:v>
                </c:pt>
                <c:pt idx="68">
                  <c:v>31291</c:v>
                </c:pt>
                <c:pt idx="69">
                  <c:v>31321</c:v>
                </c:pt>
                <c:pt idx="70">
                  <c:v>31352</c:v>
                </c:pt>
                <c:pt idx="71">
                  <c:v>31382</c:v>
                </c:pt>
                <c:pt idx="72">
                  <c:v>31413</c:v>
                </c:pt>
                <c:pt idx="73">
                  <c:v>31444</c:v>
                </c:pt>
                <c:pt idx="74">
                  <c:v>31472</c:v>
                </c:pt>
                <c:pt idx="75">
                  <c:v>31503</c:v>
                </c:pt>
                <c:pt idx="76">
                  <c:v>31533</c:v>
                </c:pt>
                <c:pt idx="77">
                  <c:v>31564</c:v>
                </c:pt>
                <c:pt idx="78">
                  <c:v>31594</c:v>
                </c:pt>
                <c:pt idx="79">
                  <c:v>31625</c:v>
                </c:pt>
                <c:pt idx="80">
                  <c:v>31656</c:v>
                </c:pt>
                <c:pt idx="81">
                  <c:v>31686</c:v>
                </c:pt>
                <c:pt idx="82">
                  <c:v>31717</c:v>
                </c:pt>
                <c:pt idx="83">
                  <c:v>31747</c:v>
                </c:pt>
                <c:pt idx="84">
                  <c:v>31778</c:v>
                </c:pt>
                <c:pt idx="85">
                  <c:v>31809</c:v>
                </c:pt>
                <c:pt idx="86">
                  <c:v>31837</c:v>
                </c:pt>
                <c:pt idx="87">
                  <c:v>31868</c:v>
                </c:pt>
                <c:pt idx="88">
                  <c:v>31898</c:v>
                </c:pt>
                <c:pt idx="89">
                  <c:v>31929</c:v>
                </c:pt>
                <c:pt idx="90">
                  <c:v>31959</c:v>
                </c:pt>
                <c:pt idx="91">
                  <c:v>31990</c:v>
                </c:pt>
                <c:pt idx="92">
                  <c:v>32021</c:v>
                </c:pt>
                <c:pt idx="93">
                  <c:v>32051</c:v>
                </c:pt>
                <c:pt idx="94">
                  <c:v>32082</c:v>
                </c:pt>
                <c:pt idx="95">
                  <c:v>32112</c:v>
                </c:pt>
                <c:pt idx="96">
                  <c:v>32143</c:v>
                </c:pt>
                <c:pt idx="97">
                  <c:v>32174</c:v>
                </c:pt>
                <c:pt idx="98">
                  <c:v>32203</c:v>
                </c:pt>
                <c:pt idx="99">
                  <c:v>32234</c:v>
                </c:pt>
                <c:pt idx="100">
                  <c:v>32264</c:v>
                </c:pt>
                <c:pt idx="101">
                  <c:v>32295</c:v>
                </c:pt>
                <c:pt idx="102">
                  <c:v>32325</c:v>
                </c:pt>
                <c:pt idx="103">
                  <c:v>32356</c:v>
                </c:pt>
                <c:pt idx="104">
                  <c:v>32387</c:v>
                </c:pt>
                <c:pt idx="105">
                  <c:v>32417</c:v>
                </c:pt>
                <c:pt idx="106">
                  <c:v>32448</c:v>
                </c:pt>
                <c:pt idx="107">
                  <c:v>32478</c:v>
                </c:pt>
                <c:pt idx="108">
                  <c:v>32509</c:v>
                </c:pt>
                <c:pt idx="109">
                  <c:v>32540</c:v>
                </c:pt>
                <c:pt idx="110">
                  <c:v>32568</c:v>
                </c:pt>
                <c:pt idx="111">
                  <c:v>32599</c:v>
                </c:pt>
                <c:pt idx="112">
                  <c:v>32629</c:v>
                </c:pt>
                <c:pt idx="113">
                  <c:v>32660</c:v>
                </c:pt>
                <c:pt idx="114">
                  <c:v>32690</c:v>
                </c:pt>
                <c:pt idx="115">
                  <c:v>32721</c:v>
                </c:pt>
                <c:pt idx="116">
                  <c:v>32752</c:v>
                </c:pt>
                <c:pt idx="117">
                  <c:v>32782</c:v>
                </c:pt>
                <c:pt idx="118">
                  <c:v>32813</c:v>
                </c:pt>
                <c:pt idx="119">
                  <c:v>32843</c:v>
                </c:pt>
                <c:pt idx="120">
                  <c:v>32874</c:v>
                </c:pt>
                <c:pt idx="121">
                  <c:v>32905</c:v>
                </c:pt>
                <c:pt idx="122">
                  <c:v>32933</c:v>
                </c:pt>
                <c:pt idx="123">
                  <c:v>32964</c:v>
                </c:pt>
                <c:pt idx="124">
                  <c:v>32994</c:v>
                </c:pt>
                <c:pt idx="125">
                  <c:v>33025</c:v>
                </c:pt>
                <c:pt idx="126">
                  <c:v>33055</c:v>
                </c:pt>
                <c:pt idx="127">
                  <c:v>33086</c:v>
                </c:pt>
                <c:pt idx="128">
                  <c:v>33117</c:v>
                </c:pt>
                <c:pt idx="129">
                  <c:v>33147</c:v>
                </c:pt>
                <c:pt idx="130">
                  <c:v>33178</c:v>
                </c:pt>
                <c:pt idx="131">
                  <c:v>33208</c:v>
                </c:pt>
                <c:pt idx="132">
                  <c:v>33239</c:v>
                </c:pt>
                <c:pt idx="133">
                  <c:v>33270</c:v>
                </c:pt>
                <c:pt idx="134">
                  <c:v>33298</c:v>
                </c:pt>
                <c:pt idx="135">
                  <c:v>33329</c:v>
                </c:pt>
                <c:pt idx="136">
                  <c:v>33359</c:v>
                </c:pt>
                <c:pt idx="137">
                  <c:v>33390</c:v>
                </c:pt>
                <c:pt idx="138">
                  <c:v>33420</c:v>
                </c:pt>
                <c:pt idx="139">
                  <c:v>33451</c:v>
                </c:pt>
                <c:pt idx="140">
                  <c:v>33482</c:v>
                </c:pt>
                <c:pt idx="141">
                  <c:v>33512</c:v>
                </c:pt>
                <c:pt idx="142">
                  <c:v>33543</c:v>
                </c:pt>
                <c:pt idx="143">
                  <c:v>33573</c:v>
                </c:pt>
                <c:pt idx="144">
                  <c:v>33604</c:v>
                </c:pt>
                <c:pt idx="145">
                  <c:v>33635</c:v>
                </c:pt>
                <c:pt idx="146">
                  <c:v>33664</c:v>
                </c:pt>
                <c:pt idx="147">
                  <c:v>33695</c:v>
                </c:pt>
                <c:pt idx="148">
                  <c:v>33725</c:v>
                </c:pt>
                <c:pt idx="149">
                  <c:v>33756</c:v>
                </c:pt>
                <c:pt idx="150">
                  <c:v>33786</c:v>
                </c:pt>
                <c:pt idx="151">
                  <c:v>33817</c:v>
                </c:pt>
                <c:pt idx="152">
                  <c:v>33848</c:v>
                </c:pt>
                <c:pt idx="153">
                  <c:v>33878</c:v>
                </c:pt>
                <c:pt idx="154">
                  <c:v>33909</c:v>
                </c:pt>
                <c:pt idx="155">
                  <c:v>33939</c:v>
                </c:pt>
                <c:pt idx="156">
                  <c:v>33970</c:v>
                </c:pt>
                <c:pt idx="157">
                  <c:v>34001</c:v>
                </c:pt>
                <c:pt idx="158">
                  <c:v>34029</c:v>
                </c:pt>
                <c:pt idx="159">
                  <c:v>34060</c:v>
                </c:pt>
                <c:pt idx="160">
                  <c:v>34090</c:v>
                </c:pt>
                <c:pt idx="161">
                  <c:v>34121</c:v>
                </c:pt>
                <c:pt idx="162">
                  <c:v>34151</c:v>
                </c:pt>
                <c:pt idx="163">
                  <c:v>34182</c:v>
                </c:pt>
                <c:pt idx="164">
                  <c:v>34213</c:v>
                </c:pt>
                <c:pt idx="165">
                  <c:v>34243</c:v>
                </c:pt>
                <c:pt idx="166">
                  <c:v>34274</c:v>
                </c:pt>
                <c:pt idx="167">
                  <c:v>34304</c:v>
                </c:pt>
                <c:pt idx="168">
                  <c:v>34335</c:v>
                </c:pt>
                <c:pt idx="169">
                  <c:v>34366</c:v>
                </c:pt>
                <c:pt idx="170">
                  <c:v>34394</c:v>
                </c:pt>
                <c:pt idx="171">
                  <c:v>34425</c:v>
                </c:pt>
                <c:pt idx="172">
                  <c:v>34455</c:v>
                </c:pt>
                <c:pt idx="173">
                  <c:v>34486</c:v>
                </c:pt>
                <c:pt idx="174">
                  <c:v>34516</c:v>
                </c:pt>
                <c:pt idx="175">
                  <c:v>34547</c:v>
                </c:pt>
                <c:pt idx="176">
                  <c:v>34578</c:v>
                </c:pt>
                <c:pt idx="177">
                  <c:v>34608</c:v>
                </c:pt>
                <c:pt idx="178">
                  <c:v>34639</c:v>
                </c:pt>
                <c:pt idx="179">
                  <c:v>34669</c:v>
                </c:pt>
                <c:pt idx="180">
                  <c:v>34700</c:v>
                </c:pt>
                <c:pt idx="181">
                  <c:v>34731</c:v>
                </c:pt>
                <c:pt idx="182">
                  <c:v>34759</c:v>
                </c:pt>
                <c:pt idx="183">
                  <c:v>34790</c:v>
                </c:pt>
                <c:pt idx="184">
                  <c:v>34820</c:v>
                </c:pt>
                <c:pt idx="185">
                  <c:v>34851</c:v>
                </c:pt>
                <c:pt idx="186">
                  <c:v>34881</c:v>
                </c:pt>
                <c:pt idx="187">
                  <c:v>34912</c:v>
                </c:pt>
                <c:pt idx="188">
                  <c:v>34943</c:v>
                </c:pt>
                <c:pt idx="189">
                  <c:v>34973</c:v>
                </c:pt>
                <c:pt idx="190">
                  <c:v>35004</c:v>
                </c:pt>
                <c:pt idx="191">
                  <c:v>35034</c:v>
                </c:pt>
                <c:pt idx="192">
                  <c:v>35065</c:v>
                </c:pt>
                <c:pt idx="193">
                  <c:v>35096</c:v>
                </c:pt>
                <c:pt idx="194">
                  <c:v>35125</c:v>
                </c:pt>
                <c:pt idx="195">
                  <c:v>35156</c:v>
                </c:pt>
                <c:pt idx="196">
                  <c:v>35186</c:v>
                </c:pt>
                <c:pt idx="197">
                  <c:v>35217</c:v>
                </c:pt>
                <c:pt idx="198">
                  <c:v>35247</c:v>
                </c:pt>
                <c:pt idx="199">
                  <c:v>35278</c:v>
                </c:pt>
                <c:pt idx="200">
                  <c:v>35309</c:v>
                </c:pt>
                <c:pt idx="201">
                  <c:v>35339</c:v>
                </c:pt>
                <c:pt idx="202">
                  <c:v>35370</c:v>
                </c:pt>
                <c:pt idx="203">
                  <c:v>35400</c:v>
                </c:pt>
                <c:pt idx="204">
                  <c:v>35431</c:v>
                </c:pt>
                <c:pt idx="205">
                  <c:v>35462</c:v>
                </c:pt>
                <c:pt idx="206">
                  <c:v>35490</c:v>
                </c:pt>
                <c:pt idx="207">
                  <c:v>35521</c:v>
                </c:pt>
                <c:pt idx="208">
                  <c:v>35551</c:v>
                </c:pt>
                <c:pt idx="209">
                  <c:v>35582</c:v>
                </c:pt>
                <c:pt idx="210">
                  <c:v>35612</c:v>
                </c:pt>
                <c:pt idx="211">
                  <c:v>35643</c:v>
                </c:pt>
                <c:pt idx="212">
                  <c:v>35674</c:v>
                </c:pt>
                <c:pt idx="213">
                  <c:v>35704</c:v>
                </c:pt>
                <c:pt idx="214">
                  <c:v>35735</c:v>
                </c:pt>
                <c:pt idx="215">
                  <c:v>35765</c:v>
                </c:pt>
                <c:pt idx="216">
                  <c:v>35796</c:v>
                </c:pt>
                <c:pt idx="217">
                  <c:v>35827</c:v>
                </c:pt>
                <c:pt idx="218">
                  <c:v>35855</c:v>
                </c:pt>
                <c:pt idx="219">
                  <c:v>35886</c:v>
                </c:pt>
                <c:pt idx="220">
                  <c:v>35916</c:v>
                </c:pt>
                <c:pt idx="221">
                  <c:v>35947</c:v>
                </c:pt>
                <c:pt idx="222">
                  <c:v>35977</c:v>
                </c:pt>
                <c:pt idx="223">
                  <c:v>36008</c:v>
                </c:pt>
                <c:pt idx="224">
                  <c:v>36039</c:v>
                </c:pt>
                <c:pt idx="225">
                  <c:v>36069</c:v>
                </c:pt>
                <c:pt idx="226">
                  <c:v>36100</c:v>
                </c:pt>
                <c:pt idx="227">
                  <c:v>36130</c:v>
                </c:pt>
                <c:pt idx="228">
                  <c:v>36161</c:v>
                </c:pt>
                <c:pt idx="229">
                  <c:v>36192</c:v>
                </c:pt>
                <c:pt idx="230">
                  <c:v>36220</c:v>
                </c:pt>
                <c:pt idx="231">
                  <c:v>36251</c:v>
                </c:pt>
                <c:pt idx="232">
                  <c:v>36281</c:v>
                </c:pt>
                <c:pt idx="233">
                  <c:v>36312</c:v>
                </c:pt>
                <c:pt idx="234">
                  <c:v>36342</c:v>
                </c:pt>
                <c:pt idx="235">
                  <c:v>36373</c:v>
                </c:pt>
                <c:pt idx="236">
                  <c:v>36404</c:v>
                </c:pt>
                <c:pt idx="237">
                  <c:v>36434</c:v>
                </c:pt>
                <c:pt idx="238">
                  <c:v>36465</c:v>
                </c:pt>
                <c:pt idx="239">
                  <c:v>36495</c:v>
                </c:pt>
                <c:pt idx="240">
                  <c:v>36526</c:v>
                </c:pt>
                <c:pt idx="241">
                  <c:v>36557</c:v>
                </c:pt>
                <c:pt idx="242">
                  <c:v>36586</c:v>
                </c:pt>
                <c:pt idx="243">
                  <c:v>36617</c:v>
                </c:pt>
                <c:pt idx="244">
                  <c:v>36647</c:v>
                </c:pt>
                <c:pt idx="245">
                  <c:v>36678</c:v>
                </c:pt>
                <c:pt idx="246">
                  <c:v>36708</c:v>
                </c:pt>
                <c:pt idx="247">
                  <c:v>36739</c:v>
                </c:pt>
                <c:pt idx="248">
                  <c:v>36770</c:v>
                </c:pt>
                <c:pt idx="249">
                  <c:v>36800</c:v>
                </c:pt>
                <c:pt idx="250">
                  <c:v>36831</c:v>
                </c:pt>
                <c:pt idx="251">
                  <c:v>36861</c:v>
                </c:pt>
                <c:pt idx="252">
                  <c:v>36892</c:v>
                </c:pt>
                <c:pt idx="253">
                  <c:v>36923</c:v>
                </c:pt>
                <c:pt idx="254">
                  <c:v>36951</c:v>
                </c:pt>
                <c:pt idx="255">
                  <c:v>36982</c:v>
                </c:pt>
                <c:pt idx="256">
                  <c:v>37012</c:v>
                </c:pt>
                <c:pt idx="257">
                  <c:v>37043</c:v>
                </c:pt>
                <c:pt idx="258">
                  <c:v>37073</c:v>
                </c:pt>
                <c:pt idx="259">
                  <c:v>37104</c:v>
                </c:pt>
                <c:pt idx="260">
                  <c:v>37135</c:v>
                </c:pt>
                <c:pt idx="261">
                  <c:v>37165</c:v>
                </c:pt>
                <c:pt idx="262">
                  <c:v>37196</c:v>
                </c:pt>
                <c:pt idx="263">
                  <c:v>37226</c:v>
                </c:pt>
                <c:pt idx="264">
                  <c:v>37257</c:v>
                </c:pt>
                <c:pt idx="265">
                  <c:v>37288</c:v>
                </c:pt>
                <c:pt idx="266">
                  <c:v>37316</c:v>
                </c:pt>
                <c:pt idx="267">
                  <c:v>37347</c:v>
                </c:pt>
                <c:pt idx="268">
                  <c:v>37377</c:v>
                </c:pt>
                <c:pt idx="269">
                  <c:v>37408</c:v>
                </c:pt>
                <c:pt idx="270">
                  <c:v>37438</c:v>
                </c:pt>
                <c:pt idx="271">
                  <c:v>37469</c:v>
                </c:pt>
                <c:pt idx="272">
                  <c:v>37500</c:v>
                </c:pt>
                <c:pt idx="273">
                  <c:v>37530</c:v>
                </c:pt>
                <c:pt idx="274">
                  <c:v>37561</c:v>
                </c:pt>
                <c:pt idx="275">
                  <c:v>37591</c:v>
                </c:pt>
                <c:pt idx="276">
                  <c:v>37622</c:v>
                </c:pt>
                <c:pt idx="277">
                  <c:v>37653</c:v>
                </c:pt>
                <c:pt idx="278">
                  <c:v>37681</c:v>
                </c:pt>
                <c:pt idx="279">
                  <c:v>37712</c:v>
                </c:pt>
                <c:pt idx="280">
                  <c:v>37742</c:v>
                </c:pt>
                <c:pt idx="281">
                  <c:v>37773</c:v>
                </c:pt>
                <c:pt idx="282">
                  <c:v>37803</c:v>
                </c:pt>
                <c:pt idx="283">
                  <c:v>37834</c:v>
                </c:pt>
                <c:pt idx="284">
                  <c:v>37865</c:v>
                </c:pt>
                <c:pt idx="285">
                  <c:v>37895</c:v>
                </c:pt>
                <c:pt idx="286">
                  <c:v>37926</c:v>
                </c:pt>
                <c:pt idx="287">
                  <c:v>37956</c:v>
                </c:pt>
                <c:pt idx="288">
                  <c:v>37987</c:v>
                </c:pt>
                <c:pt idx="289">
                  <c:v>38018</c:v>
                </c:pt>
                <c:pt idx="290">
                  <c:v>38047</c:v>
                </c:pt>
                <c:pt idx="291">
                  <c:v>38078</c:v>
                </c:pt>
                <c:pt idx="292">
                  <c:v>38108</c:v>
                </c:pt>
                <c:pt idx="293">
                  <c:v>38139</c:v>
                </c:pt>
                <c:pt idx="294">
                  <c:v>38169</c:v>
                </c:pt>
                <c:pt idx="295">
                  <c:v>38200</c:v>
                </c:pt>
                <c:pt idx="296">
                  <c:v>38231</c:v>
                </c:pt>
                <c:pt idx="297">
                  <c:v>38261</c:v>
                </c:pt>
                <c:pt idx="298">
                  <c:v>38292</c:v>
                </c:pt>
                <c:pt idx="299">
                  <c:v>38322</c:v>
                </c:pt>
                <c:pt idx="300">
                  <c:v>38353</c:v>
                </c:pt>
                <c:pt idx="301">
                  <c:v>38384</c:v>
                </c:pt>
                <c:pt idx="302">
                  <c:v>38412</c:v>
                </c:pt>
                <c:pt idx="303">
                  <c:v>38443</c:v>
                </c:pt>
                <c:pt idx="304">
                  <c:v>38473</c:v>
                </c:pt>
                <c:pt idx="305">
                  <c:v>38504</c:v>
                </c:pt>
                <c:pt idx="306">
                  <c:v>38534</c:v>
                </c:pt>
                <c:pt idx="307">
                  <c:v>38565</c:v>
                </c:pt>
                <c:pt idx="308">
                  <c:v>38596</c:v>
                </c:pt>
                <c:pt idx="309">
                  <c:v>38626</c:v>
                </c:pt>
                <c:pt idx="310">
                  <c:v>38657</c:v>
                </c:pt>
                <c:pt idx="311">
                  <c:v>38687</c:v>
                </c:pt>
                <c:pt idx="312">
                  <c:v>38718</c:v>
                </c:pt>
                <c:pt idx="313">
                  <c:v>38749</c:v>
                </c:pt>
                <c:pt idx="314">
                  <c:v>38777</c:v>
                </c:pt>
                <c:pt idx="315">
                  <c:v>38808</c:v>
                </c:pt>
                <c:pt idx="316">
                  <c:v>38838</c:v>
                </c:pt>
                <c:pt idx="317">
                  <c:v>38869</c:v>
                </c:pt>
                <c:pt idx="318">
                  <c:v>38899</c:v>
                </c:pt>
                <c:pt idx="319">
                  <c:v>38930</c:v>
                </c:pt>
                <c:pt idx="320">
                  <c:v>38961</c:v>
                </c:pt>
                <c:pt idx="321">
                  <c:v>38991</c:v>
                </c:pt>
                <c:pt idx="322">
                  <c:v>39022</c:v>
                </c:pt>
                <c:pt idx="323">
                  <c:v>39052</c:v>
                </c:pt>
                <c:pt idx="324">
                  <c:v>39083</c:v>
                </c:pt>
                <c:pt idx="325">
                  <c:v>39114</c:v>
                </c:pt>
                <c:pt idx="326">
                  <c:v>39142</c:v>
                </c:pt>
                <c:pt idx="327">
                  <c:v>39173</c:v>
                </c:pt>
                <c:pt idx="328">
                  <c:v>39203</c:v>
                </c:pt>
                <c:pt idx="329">
                  <c:v>39234</c:v>
                </c:pt>
                <c:pt idx="330">
                  <c:v>39264</c:v>
                </c:pt>
                <c:pt idx="331">
                  <c:v>39295</c:v>
                </c:pt>
                <c:pt idx="332">
                  <c:v>39326</c:v>
                </c:pt>
                <c:pt idx="333">
                  <c:v>39356</c:v>
                </c:pt>
                <c:pt idx="334">
                  <c:v>39387</c:v>
                </c:pt>
                <c:pt idx="335">
                  <c:v>39417</c:v>
                </c:pt>
                <c:pt idx="336">
                  <c:v>39448</c:v>
                </c:pt>
                <c:pt idx="337">
                  <c:v>39479</c:v>
                </c:pt>
                <c:pt idx="338">
                  <c:v>39508</c:v>
                </c:pt>
                <c:pt idx="339">
                  <c:v>39539</c:v>
                </c:pt>
                <c:pt idx="340">
                  <c:v>39569</c:v>
                </c:pt>
                <c:pt idx="341">
                  <c:v>39600</c:v>
                </c:pt>
                <c:pt idx="342">
                  <c:v>39630</c:v>
                </c:pt>
                <c:pt idx="343">
                  <c:v>39661</c:v>
                </c:pt>
                <c:pt idx="344">
                  <c:v>39692</c:v>
                </c:pt>
                <c:pt idx="345">
                  <c:v>39722</c:v>
                </c:pt>
                <c:pt idx="346">
                  <c:v>39753</c:v>
                </c:pt>
                <c:pt idx="347">
                  <c:v>39783</c:v>
                </c:pt>
                <c:pt idx="348">
                  <c:v>39814</c:v>
                </c:pt>
                <c:pt idx="349">
                  <c:v>39845</c:v>
                </c:pt>
                <c:pt idx="350">
                  <c:v>39873</c:v>
                </c:pt>
                <c:pt idx="351">
                  <c:v>39904</c:v>
                </c:pt>
                <c:pt idx="352">
                  <c:v>39934</c:v>
                </c:pt>
                <c:pt idx="353">
                  <c:v>39965</c:v>
                </c:pt>
                <c:pt idx="354">
                  <c:v>39995</c:v>
                </c:pt>
                <c:pt idx="355">
                  <c:v>40026</c:v>
                </c:pt>
                <c:pt idx="356">
                  <c:v>40057</c:v>
                </c:pt>
                <c:pt idx="357">
                  <c:v>40087</c:v>
                </c:pt>
                <c:pt idx="358">
                  <c:v>40118</c:v>
                </c:pt>
                <c:pt idx="359">
                  <c:v>40148</c:v>
                </c:pt>
                <c:pt idx="360">
                  <c:v>40179</c:v>
                </c:pt>
                <c:pt idx="361">
                  <c:v>40210</c:v>
                </c:pt>
                <c:pt idx="362">
                  <c:v>40238</c:v>
                </c:pt>
                <c:pt idx="363">
                  <c:v>40269</c:v>
                </c:pt>
                <c:pt idx="364">
                  <c:v>40299</c:v>
                </c:pt>
                <c:pt idx="365">
                  <c:v>40330</c:v>
                </c:pt>
                <c:pt idx="366">
                  <c:v>40360</c:v>
                </c:pt>
                <c:pt idx="367">
                  <c:v>40391</c:v>
                </c:pt>
                <c:pt idx="368">
                  <c:v>40422</c:v>
                </c:pt>
                <c:pt idx="369">
                  <c:v>40452</c:v>
                </c:pt>
                <c:pt idx="370">
                  <c:v>40483</c:v>
                </c:pt>
                <c:pt idx="371">
                  <c:v>40513</c:v>
                </c:pt>
                <c:pt idx="372">
                  <c:v>40544</c:v>
                </c:pt>
                <c:pt idx="373">
                  <c:v>40575</c:v>
                </c:pt>
                <c:pt idx="374">
                  <c:v>40603</c:v>
                </c:pt>
                <c:pt idx="375">
                  <c:v>40634</c:v>
                </c:pt>
                <c:pt idx="376">
                  <c:v>40664</c:v>
                </c:pt>
                <c:pt idx="377">
                  <c:v>40695</c:v>
                </c:pt>
                <c:pt idx="378">
                  <c:v>40725</c:v>
                </c:pt>
                <c:pt idx="379">
                  <c:v>40756</c:v>
                </c:pt>
                <c:pt idx="380">
                  <c:v>40787</c:v>
                </c:pt>
                <c:pt idx="381">
                  <c:v>40817</c:v>
                </c:pt>
                <c:pt idx="382">
                  <c:v>40848</c:v>
                </c:pt>
                <c:pt idx="383">
                  <c:v>40878</c:v>
                </c:pt>
                <c:pt idx="384">
                  <c:v>40909</c:v>
                </c:pt>
                <c:pt idx="385">
                  <c:v>40940</c:v>
                </c:pt>
                <c:pt idx="386">
                  <c:v>40969</c:v>
                </c:pt>
                <c:pt idx="387">
                  <c:v>41000</c:v>
                </c:pt>
                <c:pt idx="388">
                  <c:v>41030</c:v>
                </c:pt>
                <c:pt idx="389">
                  <c:v>41061</c:v>
                </c:pt>
                <c:pt idx="390">
                  <c:v>41091</c:v>
                </c:pt>
                <c:pt idx="391">
                  <c:v>41122</c:v>
                </c:pt>
                <c:pt idx="392">
                  <c:v>41153</c:v>
                </c:pt>
                <c:pt idx="393">
                  <c:v>41183</c:v>
                </c:pt>
                <c:pt idx="394">
                  <c:v>41214</c:v>
                </c:pt>
                <c:pt idx="395">
                  <c:v>41244</c:v>
                </c:pt>
                <c:pt idx="396">
                  <c:v>41275</c:v>
                </c:pt>
                <c:pt idx="397">
                  <c:v>41306</c:v>
                </c:pt>
                <c:pt idx="398">
                  <c:v>41334</c:v>
                </c:pt>
                <c:pt idx="399">
                  <c:v>41365</c:v>
                </c:pt>
                <c:pt idx="400">
                  <c:v>41395</c:v>
                </c:pt>
                <c:pt idx="401">
                  <c:v>41426</c:v>
                </c:pt>
                <c:pt idx="402">
                  <c:v>41456</c:v>
                </c:pt>
                <c:pt idx="403">
                  <c:v>41487</c:v>
                </c:pt>
                <c:pt idx="404">
                  <c:v>41518</c:v>
                </c:pt>
                <c:pt idx="405">
                  <c:v>41548</c:v>
                </c:pt>
                <c:pt idx="406">
                  <c:v>41579</c:v>
                </c:pt>
                <c:pt idx="407">
                  <c:v>41609</c:v>
                </c:pt>
                <c:pt idx="408">
                  <c:v>41640</c:v>
                </c:pt>
                <c:pt idx="409">
                  <c:v>41671</c:v>
                </c:pt>
                <c:pt idx="410">
                  <c:v>41699</c:v>
                </c:pt>
                <c:pt idx="411">
                  <c:v>41730</c:v>
                </c:pt>
                <c:pt idx="412">
                  <c:v>41760</c:v>
                </c:pt>
                <c:pt idx="413">
                  <c:v>41791</c:v>
                </c:pt>
                <c:pt idx="414">
                  <c:v>41821</c:v>
                </c:pt>
                <c:pt idx="415">
                  <c:v>41852</c:v>
                </c:pt>
                <c:pt idx="416">
                  <c:v>41883</c:v>
                </c:pt>
                <c:pt idx="417">
                  <c:v>41913</c:v>
                </c:pt>
                <c:pt idx="418">
                  <c:v>41944</c:v>
                </c:pt>
                <c:pt idx="419">
                  <c:v>41974</c:v>
                </c:pt>
                <c:pt idx="420">
                  <c:v>42005</c:v>
                </c:pt>
                <c:pt idx="421">
                  <c:v>42036</c:v>
                </c:pt>
                <c:pt idx="422">
                  <c:v>42064</c:v>
                </c:pt>
                <c:pt idx="423">
                  <c:v>42095</c:v>
                </c:pt>
                <c:pt idx="424">
                  <c:v>42125</c:v>
                </c:pt>
                <c:pt idx="425">
                  <c:v>42156</c:v>
                </c:pt>
                <c:pt idx="426">
                  <c:v>42186</c:v>
                </c:pt>
                <c:pt idx="427">
                  <c:v>42217</c:v>
                </c:pt>
                <c:pt idx="428">
                  <c:v>42248</c:v>
                </c:pt>
                <c:pt idx="429">
                  <c:v>42278</c:v>
                </c:pt>
                <c:pt idx="430">
                  <c:v>42309</c:v>
                </c:pt>
                <c:pt idx="431">
                  <c:v>42339</c:v>
                </c:pt>
                <c:pt idx="432">
                  <c:v>42370</c:v>
                </c:pt>
                <c:pt idx="433">
                  <c:v>42401</c:v>
                </c:pt>
                <c:pt idx="434">
                  <c:v>42430</c:v>
                </c:pt>
                <c:pt idx="435">
                  <c:v>42461</c:v>
                </c:pt>
                <c:pt idx="436">
                  <c:v>42491</c:v>
                </c:pt>
                <c:pt idx="437">
                  <c:v>42522</c:v>
                </c:pt>
                <c:pt idx="438">
                  <c:v>42552</c:v>
                </c:pt>
                <c:pt idx="439">
                  <c:v>42583</c:v>
                </c:pt>
                <c:pt idx="440">
                  <c:v>42614</c:v>
                </c:pt>
                <c:pt idx="441">
                  <c:v>42644</c:v>
                </c:pt>
                <c:pt idx="442">
                  <c:v>42675</c:v>
                </c:pt>
                <c:pt idx="443">
                  <c:v>42705</c:v>
                </c:pt>
                <c:pt idx="444">
                  <c:v>42736</c:v>
                </c:pt>
                <c:pt idx="445">
                  <c:v>42767</c:v>
                </c:pt>
                <c:pt idx="446">
                  <c:v>42795</c:v>
                </c:pt>
                <c:pt idx="447">
                  <c:v>42826</c:v>
                </c:pt>
                <c:pt idx="448">
                  <c:v>42856</c:v>
                </c:pt>
                <c:pt idx="449">
                  <c:v>42887</c:v>
                </c:pt>
                <c:pt idx="450">
                  <c:v>42917</c:v>
                </c:pt>
                <c:pt idx="451">
                  <c:v>42948</c:v>
                </c:pt>
                <c:pt idx="452">
                  <c:v>42979</c:v>
                </c:pt>
                <c:pt idx="453">
                  <c:v>43009</c:v>
                </c:pt>
                <c:pt idx="454">
                  <c:v>43040</c:v>
                </c:pt>
                <c:pt idx="455">
                  <c:v>43070</c:v>
                </c:pt>
                <c:pt idx="456">
                  <c:v>43101</c:v>
                </c:pt>
                <c:pt idx="457">
                  <c:v>43132</c:v>
                </c:pt>
                <c:pt idx="458">
                  <c:v>43160</c:v>
                </c:pt>
                <c:pt idx="459">
                  <c:v>43191</c:v>
                </c:pt>
                <c:pt idx="460">
                  <c:v>43221</c:v>
                </c:pt>
                <c:pt idx="461">
                  <c:v>43252</c:v>
                </c:pt>
                <c:pt idx="462">
                  <c:v>43282</c:v>
                </c:pt>
                <c:pt idx="463">
                  <c:v>43313</c:v>
                </c:pt>
                <c:pt idx="464">
                  <c:v>43344</c:v>
                </c:pt>
                <c:pt idx="465">
                  <c:v>43374</c:v>
                </c:pt>
                <c:pt idx="466">
                  <c:v>43405</c:v>
                </c:pt>
                <c:pt idx="467">
                  <c:v>43435</c:v>
                </c:pt>
                <c:pt idx="468">
                  <c:v>43466</c:v>
                </c:pt>
                <c:pt idx="469">
                  <c:v>43497</c:v>
                </c:pt>
                <c:pt idx="470">
                  <c:v>43525</c:v>
                </c:pt>
                <c:pt idx="471">
                  <c:v>43556</c:v>
                </c:pt>
                <c:pt idx="472">
                  <c:v>43586</c:v>
                </c:pt>
                <c:pt idx="473">
                  <c:v>43617</c:v>
                </c:pt>
                <c:pt idx="474">
                  <c:v>43647</c:v>
                </c:pt>
                <c:pt idx="475">
                  <c:v>43678</c:v>
                </c:pt>
                <c:pt idx="476">
                  <c:v>43709</c:v>
                </c:pt>
                <c:pt idx="477">
                  <c:v>43739</c:v>
                </c:pt>
                <c:pt idx="478">
                  <c:v>43770</c:v>
                </c:pt>
                <c:pt idx="479">
                  <c:v>43800</c:v>
                </c:pt>
                <c:pt idx="480">
                  <c:v>43831</c:v>
                </c:pt>
                <c:pt idx="481">
                  <c:v>43862</c:v>
                </c:pt>
                <c:pt idx="482">
                  <c:v>43891</c:v>
                </c:pt>
                <c:pt idx="483">
                  <c:v>43922</c:v>
                </c:pt>
                <c:pt idx="484">
                  <c:v>43952</c:v>
                </c:pt>
                <c:pt idx="485">
                  <c:v>43983</c:v>
                </c:pt>
                <c:pt idx="486">
                  <c:v>44013</c:v>
                </c:pt>
                <c:pt idx="487">
                  <c:v>44044</c:v>
                </c:pt>
                <c:pt idx="488">
                  <c:v>44075</c:v>
                </c:pt>
                <c:pt idx="489">
                  <c:v>44105</c:v>
                </c:pt>
                <c:pt idx="490">
                  <c:v>44136</c:v>
                </c:pt>
                <c:pt idx="491">
                  <c:v>44166</c:v>
                </c:pt>
              </c:numCache>
            </c:numRef>
          </c:cat>
          <c:val>
            <c:numRef>
              <c:f>DATA_SUMMARY!$E$11:$E$502</c:f>
              <c:numCache>
                <c:formatCode>_(* #,##0.00_);_(* \(#,##0.00\);_(* "-"??_);_(@_)</c:formatCode>
                <c:ptCount val="492"/>
                <c:pt idx="0">
                  <c:v>7.4663000000000004</c:v>
                </c:pt>
                <c:pt idx="1">
                  <c:v>7.4336000000000002</c:v>
                </c:pt>
                <c:pt idx="2">
                  <c:v>6.6768999999999998</c:v>
                </c:pt>
                <c:pt idx="3">
                  <c:v>7.1144999999999996</c:v>
                </c:pt>
                <c:pt idx="4">
                  <c:v>7.4458000000000002</c:v>
                </c:pt>
                <c:pt idx="5">
                  <c:v>7.6466000000000003</c:v>
                </c:pt>
                <c:pt idx="6">
                  <c:v>8.3108000000000004</c:v>
                </c:pt>
                <c:pt idx="7">
                  <c:v>8.3592999999999993</c:v>
                </c:pt>
                <c:pt idx="8">
                  <c:v>8.5696999999999992</c:v>
                </c:pt>
                <c:pt idx="9">
                  <c:v>8.6012000000000004</c:v>
                </c:pt>
                <c:pt idx="10">
                  <c:v>9.4817999999999998</c:v>
                </c:pt>
                <c:pt idx="11">
                  <c:v>9.1606000000000005</c:v>
                </c:pt>
                <c:pt idx="12">
                  <c:v>8.8855000000000004</c:v>
                </c:pt>
                <c:pt idx="13">
                  <c:v>9.0033999999999992</c:v>
                </c:pt>
                <c:pt idx="14">
                  <c:v>9.3277999999999999</c:v>
                </c:pt>
                <c:pt idx="15">
                  <c:v>8.8481000000000005</c:v>
                </c:pt>
                <c:pt idx="16">
                  <c:v>8.8333999999999993</c:v>
                </c:pt>
                <c:pt idx="17">
                  <c:v>8.7415000000000003</c:v>
                </c:pt>
                <c:pt idx="18">
                  <c:v>8.5737000000000005</c:v>
                </c:pt>
                <c:pt idx="19">
                  <c:v>8.0412999999999997</c:v>
                </c:pt>
                <c:pt idx="20">
                  <c:v>7.6083999999999996</c:v>
                </c:pt>
                <c:pt idx="21">
                  <c:v>7.9355000000000002</c:v>
                </c:pt>
                <c:pt idx="22">
                  <c:v>8.2258999999999993</c:v>
                </c:pt>
                <c:pt idx="23">
                  <c:v>7.9785000000000004</c:v>
                </c:pt>
                <c:pt idx="24">
                  <c:v>8.1295999999999999</c:v>
                </c:pt>
                <c:pt idx="25">
                  <c:v>7.6374000000000004</c:v>
                </c:pt>
                <c:pt idx="26">
                  <c:v>7.5598000000000001</c:v>
                </c:pt>
                <c:pt idx="27">
                  <c:v>8.2173999999999996</c:v>
                </c:pt>
                <c:pt idx="28">
                  <c:v>7.8956</c:v>
                </c:pt>
                <c:pt idx="29">
                  <c:v>7.7354000000000003</c:v>
                </c:pt>
                <c:pt idx="30">
                  <c:v>7.8975</c:v>
                </c:pt>
                <c:pt idx="31">
                  <c:v>8.8133999999999997</c:v>
                </c:pt>
                <c:pt idx="32">
                  <c:v>8.8804999999999996</c:v>
                </c:pt>
                <c:pt idx="33">
                  <c:v>10.5791</c:v>
                </c:pt>
                <c:pt idx="34">
                  <c:v>10.9597</c:v>
                </c:pt>
                <c:pt idx="35">
                  <c:v>11.1266</c:v>
                </c:pt>
                <c:pt idx="36">
                  <c:v>11.6989</c:v>
                </c:pt>
                <c:pt idx="37">
                  <c:v>11.921099999999999</c:v>
                </c:pt>
                <c:pt idx="38">
                  <c:v>12.3156</c:v>
                </c:pt>
                <c:pt idx="39">
                  <c:v>13.0604</c:v>
                </c:pt>
                <c:pt idx="40">
                  <c:v>12.898300000000001</c:v>
                </c:pt>
                <c:pt idx="41">
                  <c:v>13.315300000000001</c:v>
                </c:pt>
                <c:pt idx="42">
                  <c:v>12.2226</c:v>
                </c:pt>
                <c:pt idx="43">
                  <c:v>12.360900000000001</c:v>
                </c:pt>
                <c:pt idx="44">
                  <c:v>12.486499999999999</c:v>
                </c:pt>
                <c:pt idx="45">
                  <c:v>11.6572</c:v>
                </c:pt>
                <c:pt idx="46">
                  <c:v>11.860300000000001</c:v>
                </c:pt>
                <c:pt idx="47">
                  <c:v>11.7555</c:v>
                </c:pt>
                <c:pt idx="48">
                  <c:v>10.708399999999999</c:v>
                </c:pt>
                <c:pt idx="49">
                  <c:v>10.292299999999999</c:v>
                </c:pt>
                <c:pt idx="50">
                  <c:v>10.4312</c:v>
                </c:pt>
                <c:pt idx="51">
                  <c:v>9.8795999999999999</c:v>
                </c:pt>
                <c:pt idx="52">
                  <c:v>9.2932000000000006</c:v>
                </c:pt>
                <c:pt idx="53">
                  <c:v>9.4556000000000004</c:v>
                </c:pt>
                <c:pt idx="54">
                  <c:v>9.0977999999999994</c:v>
                </c:pt>
                <c:pt idx="55">
                  <c:v>10.065200000000001</c:v>
                </c:pt>
                <c:pt idx="56">
                  <c:v>10.030200000000001</c:v>
                </c:pt>
                <c:pt idx="57">
                  <c:v>9.9814000000000007</c:v>
                </c:pt>
                <c:pt idx="58">
                  <c:v>9.8305000000000007</c:v>
                </c:pt>
                <c:pt idx="59">
                  <c:v>10.0505</c:v>
                </c:pt>
                <c:pt idx="60">
                  <c:v>10.9597</c:v>
                </c:pt>
                <c:pt idx="61">
                  <c:v>11.0543</c:v>
                </c:pt>
                <c:pt idx="62">
                  <c:v>11.022600000000001</c:v>
                </c:pt>
                <c:pt idx="63">
                  <c:v>11.520200000000001</c:v>
                </c:pt>
                <c:pt idx="64">
                  <c:v>12.142899999999999</c:v>
                </c:pt>
                <c:pt idx="65">
                  <c:v>12.2902</c:v>
                </c:pt>
                <c:pt idx="66">
                  <c:v>12.5358</c:v>
                </c:pt>
                <c:pt idx="67">
                  <c:v>12.385400000000001</c:v>
                </c:pt>
                <c:pt idx="68">
                  <c:v>11.955399999999999</c:v>
                </c:pt>
                <c:pt idx="69">
                  <c:v>12.9925</c:v>
                </c:pt>
                <c:pt idx="70">
                  <c:v>13.8378</c:v>
                </c:pt>
                <c:pt idx="71">
                  <c:v>14.4613</c:v>
                </c:pt>
                <c:pt idx="72">
                  <c:v>14.5854</c:v>
                </c:pt>
                <c:pt idx="73">
                  <c:v>15.6281</c:v>
                </c:pt>
                <c:pt idx="74">
                  <c:v>16.453199999999999</c:v>
                </c:pt>
                <c:pt idx="75">
                  <c:v>16.010899999999999</c:v>
                </c:pt>
                <c:pt idx="76">
                  <c:v>16.815100000000001</c:v>
                </c:pt>
                <c:pt idx="77">
                  <c:v>17.052299999999999</c:v>
                </c:pt>
                <c:pt idx="78">
                  <c:v>15.9003</c:v>
                </c:pt>
                <c:pt idx="79">
                  <c:v>17.032299999999999</c:v>
                </c:pt>
                <c:pt idx="80">
                  <c:v>15.5771</c:v>
                </c:pt>
                <c:pt idx="81">
                  <c:v>16.849399999999999</c:v>
                </c:pt>
                <c:pt idx="82">
                  <c:v>17.211300000000001</c:v>
                </c:pt>
                <c:pt idx="83">
                  <c:v>16.724399999999999</c:v>
                </c:pt>
                <c:pt idx="84">
                  <c:v>18.151</c:v>
                </c:pt>
                <c:pt idx="85">
                  <c:v>18.821200000000001</c:v>
                </c:pt>
                <c:pt idx="86">
                  <c:v>19.317900000000002</c:v>
                </c:pt>
                <c:pt idx="87">
                  <c:v>19.997199999999999</c:v>
                </c:pt>
                <c:pt idx="88">
                  <c:v>20.117899999999999</c:v>
                </c:pt>
                <c:pt idx="89">
                  <c:v>21.081800000000001</c:v>
                </c:pt>
                <c:pt idx="90">
                  <c:v>20.092099999999999</c:v>
                </c:pt>
                <c:pt idx="91">
                  <c:v>20.794499999999999</c:v>
                </c:pt>
                <c:pt idx="92">
                  <c:v>20.291899999999998</c:v>
                </c:pt>
                <c:pt idx="93">
                  <c:v>14.388</c:v>
                </c:pt>
                <c:pt idx="94">
                  <c:v>13.16</c:v>
                </c:pt>
                <c:pt idx="95">
                  <c:v>14.1189</c:v>
                </c:pt>
                <c:pt idx="96">
                  <c:v>13.8284</c:v>
                </c:pt>
                <c:pt idx="97">
                  <c:v>14.406700000000001</c:v>
                </c:pt>
                <c:pt idx="98">
                  <c:v>13.926299999999999</c:v>
                </c:pt>
                <c:pt idx="99">
                  <c:v>12.0595</c:v>
                </c:pt>
                <c:pt idx="100">
                  <c:v>12.097799999999999</c:v>
                </c:pt>
                <c:pt idx="101">
                  <c:v>12.6211</c:v>
                </c:pt>
                <c:pt idx="102">
                  <c:v>11.9674</c:v>
                </c:pt>
                <c:pt idx="103">
                  <c:v>11.5055</c:v>
                </c:pt>
                <c:pt idx="104">
                  <c:v>11.9626</c:v>
                </c:pt>
                <c:pt idx="105">
                  <c:v>11.7461</c:v>
                </c:pt>
                <c:pt idx="106">
                  <c:v>11.5242</c:v>
                </c:pt>
                <c:pt idx="107">
                  <c:v>11.6935</c:v>
                </c:pt>
                <c:pt idx="108">
                  <c:v>11.917899999999999</c:v>
                </c:pt>
                <c:pt idx="109">
                  <c:v>11.572900000000001</c:v>
                </c:pt>
                <c:pt idx="110">
                  <c:v>11.813700000000001</c:v>
                </c:pt>
                <c:pt idx="111">
                  <c:v>12.2776</c:v>
                </c:pt>
                <c:pt idx="112">
                  <c:v>12.709</c:v>
                </c:pt>
                <c:pt idx="113">
                  <c:v>12.6082</c:v>
                </c:pt>
                <c:pt idx="114">
                  <c:v>14.608700000000001</c:v>
                </c:pt>
                <c:pt idx="115">
                  <c:v>14.8354</c:v>
                </c:pt>
                <c:pt idx="116">
                  <c:v>14.738300000000001</c:v>
                </c:pt>
                <c:pt idx="117">
                  <c:v>14.882400000000001</c:v>
                </c:pt>
                <c:pt idx="118">
                  <c:v>15.1286</c:v>
                </c:pt>
                <c:pt idx="119">
                  <c:v>15.4526</c:v>
                </c:pt>
                <c:pt idx="120">
                  <c:v>15.186</c:v>
                </c:pt>
                <c:pt idx="121">
                  <c:v>15.3156</c:v>
                </c:pt>
                <c:pt idx="122">
                  <c:v>15.687099999999999</c:v>
                </c:pt>
                <c:pt idx="123">
                  <c:v>15.559699999999999</c:v>
                </c:pt>
                <c:pt idx="124">
                  <c:v>16.991099999999999</c:v>
                </c:pt>
                <c:pt idx="125">
                  <c:v>16.8401</c:v>
                </c:pt>
                <c:pt idx="126">
                  <c:v>16.382200000000001</c:v>
                </c:pt>
                <c:pt idx="127">
                  <c:v>14.837199999999999</c:v>
                </c:pt>
                <c:pt idx="128">
                  <c:v>14.0777</c:v>
                </c:pt>
                <c:pt idx="129">
                  <c:v>14.2455</c:v>
                </c:pt>
                <c:pt idx="130">
                  <c:v>15.099299999999999</c:v>
                </c:pt>
                <c:pt idx="131">
                  <c:v>15.4742</c:v>
                </c:pt>
                <c:pt idx="132">
                  <c:v>16.424499999999998</c:v>
                </c:pt>
                <c:pt idx="133">
                  <c:v>17.529599999999999</c:v>
                </c:pt>
                <c:pt idx="134">
                  <c:v>17.918800000000001</c:v>
                </c:pt>
                <c:pt idx="135">
                  <c:v>19.337499999999999</c:v>
                </c:pt>
                <c:pt idx="136">
                  <c:v>20.084</c:v>
                </c:pt>
                <c:pt idx="137">
                  <c:v>19.1221</c:v>
                </c:pt>
                <c:pt idx="138">
                  <c:v>21.762599999999999</c:v>
                </c:pt>
                <c:pt idx="139">
                  <c:v>22.190200000000001</c:v>
                </c:pt>
                <c:pt idx="140">
                  <c:v>21.7654</c:v>
                </c:pt>
                <c:pt idx="141">
                  <c:v>24.574200000000001</c:v>
                </c:pt>
                <c:pt idx="142">
                  <c:v>23.4953</c:v>
                </c:pt>
                <c:pt idx="143">
                  <c:v>26.117100000000001</c:v>
                </c:pt>
                <c:pt idx="144">
                  <c:v>25.248899999999999</c:v>
                </c:pt>
                <c:pt idx="145">
                  <c:v>25.491</c:v>
                </c:pt>
                <c:pt idx="146">
                  <c:v>24.9345</c:v>
                </c:pt>
                <c:pt idx="147">
                  <c:v>24.337199999999999</c:v>
                </c:pt>
                <c:pt idx="148">
                  <c:v>24.360700000000001</c:v>
                </c:pt>
                <c:pt idx="149">
                  <c:v>23.937799999999999</c:v>
                </c:pt>
                <c:pt idx="150">
                  <c:v>23.515000000000001</c:v>
                </c:pt>
                <c:pt idx="151">
                  <c:v>22.950700000000001</c:v>
                </c:pt>
                <c:pt idx="152">
                  <c:v>23.159600000000001</c:v>
                </c:pt>
                <c:pt idx="153">
                  <c:v>21.931899999999999</c:v>
                </c:pt>
                <c:pt idx="154">
                  <c:v>22.595600000000001</c:v>
                </c:pt>
                <c:pt idx="155">
                  <c:v>22.824000000000002</c:v>
                </c:pt>
                <c:pt idx="156">
                  <c:v>22.1159</c:v>
                </c:pt>
                <c:pt idx="157">
                  <c:v>22.347799999999999</c:v>
                </c:pt>
                <c:pt idx="158">
                  <c:v>22.765599999999999</c:v>
                </c:pt>
                <c:pt idx="159">
                  <c:v>22.772400000000001</c:v>
                </c:pt>
                <c:pt idx="160">
                  <c:v>23.2897</c:v>
                </c:pt>
                <c:pt idx="161">
                  <c:v>23.307300000000001</c:v>
                </c:pt>
                <c:pt idx="162">
                  <c:v>21.956399999999999</c:v>
                </c:pt>
                <c:pt idx="163">
                  <c:v>22.712399999999999</c:v>
                </c:pt>
                <c:pt idx="164">
                  <c:v>22.485499999999998</c:v>
                </c:pt>
                <c:pt idx="165">
                  <c:v>21.3719</c:v>
                </c:pt>
                <c:pt idx="166">
                  <c:v>21.0959</c:v>
                </c:pt>
                <c:pt idx="167">
                  <c:v>21.308800000000002</c:v>
                </c:pt>
                <c:pt idx="168">
                  <c:v>21.207000000000001</c:v>
                </c:pt>
                <c:pt idx="169">
                  <c:v>20.569800000000001</c:v>
                </c:pt>
                <c:pt idx="170">
                  <c:v>19.628799999999998</c:v>
                </c:pt>
                <c:pt idx="171">
                  <c:v>17.8933</c:v>
                </c:pt>
                <c:pt idx="172">
                  <c:v>18.115100000000002</c:v>
                </c:pt>
                <c:pt idx="173">
                  <c:v>17.629799999999999</c:v>
                </c:pt>
                <c:pt idx="174">
                  <c:v>16.767700000000001</c:v>
                </c:pt>
                <c:pt idx="175">
                  <c:v>17.398099999999999</c:v>
                </c:pt>
                <c:pt idx="176">
                  <c:v>16.930499999999999</c:v>
                </c:pt>
                <c:pt idx="177">
                  <c:v>15.436299999999999</c:v>
                </c:pt>
                <c:pt idx="178">
                  <c:v>14.826499999999999</c:v>
                </c:pt>
                <c:pt idx="179">
                  <c:v>15.008800000000001</c:v>
                </c:pt>
                <c:pt idx="180">
                  <c:v>14.452199999999999</c:v>
                </c:pt>
                <c:pt idx="181">
                  <c:v>14.973599999999999</c:v>
                </c:pt>
                <c:pt idx="182">
                  <c:v>15.3828</c:v>
                </c:pt>
                <c:pt idx="183">
                  <c:v>14.9495</c:v>
                </c:pt>
                <c:pt idx="184">
                  <c:v>15.4923</c:v>
                </c:pt>
                <c:pt idx="185">
                  <c:v>15.821999999999999</c:v>
                </c:pt>
                <c:pt idx="186">
                  <c:v>15.976699999999999</c:v>
                </c:pt>
                <c:pt idx="187">
                  <c:v>15.9716</c:v>
                </c:pt>
                <c:pt idx="188">
                  <c:v>16.611999999999998</c:v>
                </c:pt>
                <c:pt idx="189">
                  <c:v>17.123100000000001</c:v>
                </c:pt>
                <c:pt idx="190">
                  <c:v>17.826000000000001</c:v>
                </c:pt>
                <c:pt idx="191">
                  <c:v>18.136900000000001</c:v>
                </c:pt>
                <c:pt idx="192">
                  <c:v>18.6845</c:v>
                </c:pt>
                <c:pt idx="193">
                  <c:v>18.814</c:v>
                </c:pt>
                <c:pt idx="194">
                  <c:v>18.963000000000001</c:v>
                </c:pt>
                <c:pt idx="195">
                  <c:v>18.738800000000001</c:v>
                </c:pt>
                <c:pt idx="196">
                  <c:v>19.167000000000002</c:v>
                </c:pt>
                <c:pt idx="197">
                  <c:v>19.2103</c:v>
                </c:pt>
                <c:pt idx="198">
                  <c:v>17.776399999999999</c:v>
                </c:pt>
                <c:pt idx="199">
                  <c:v>18.110800000000001</c:v>
                </c:pt>
                <c:pt idx="200">
                  <c:v>19.092500000000001</c:v>
                </c:pt>
                <c:pt idx="201">
                  <c:v>18.209900000000001</c:v>
                </c:pt>
                <c:pt idx="202">
                  <c:v>19.546099999999999</c:v>
                </c:pt>
                <c:pt idx="203">
                  <c:v>19.125699999999998</c:v>
                </c:pt>
                <c:pt idx="204">
                  <c:v>19.536799999999999</c:v>
                </c:pt>
                <c:pt idx="205">
                  <c:v>19.6526</c:v>
                </c:pt>
                <c:pt idx="206">
                  <c:v>18.815100000000001</c:v>
                </c:pt>
                <c:pt idx="207">
                  <c:v>19.761800000000001</c:v>
                </c:pt>
                <c:pt idx="208">
                  <c:v>20.9194</c:v>
                </c:pt>
                <c:pt idx="209">
                  <c:v>21.828399999999998</c:v>
                </c:pt>
                <c:pt idx="210">
                  <c:v>23.481999999999999</c:v>
                </c:pt>
                <c:pt idx="211">
                  <c:v>22.1326</c:v>
                </c:pt>
                <c:pt idx="212">
                  <c:v>23.309100000000001</c:v>
                </c:pt>
                <c:pt idx="213">
                  <c:v>23.026700000000002</c:v>
                </c:pt>
                <c:pt idx="214">
                  <c:v>24.0534</c:v>
                </c:pt>
                <c:pt idx="215">
                  <c:v>24.431799999999999</c:v>
                </c:pt>
                <c:pt idx="216">
                  <c:v>24.792100000000001</c:v>
                </c:pt>
                <c:pt idx="217">
                  <c:v>26.538699999999999</c:v>
                </c:pt>
                <c:pt idx="218">
                  <c:v>27.8642</c:v>
                </c:pt>
                <c:pt idx="219">
                  <c:v>28.528400000000001</c:v>
                </c:pt>
                <c:pt idx="220">
                  <c:v>27.991299999999999</c:v>
                </c:pt>
                <c:pt idx="221">
                  <c:v>29.095199999999998</c:v>
                </c:pt>
                <c:pt idx="222">
                  <c:v>29.421600000000002</c:v>
                </c:pt>
                <c:pt idx="223">
                  <c:v>25.132100000000001</c:v>
                </c:pt>
                <c:pt idx="224">
                  <c:v>26.700199999999999</c:v>
                </c:pt>
                <c:pt idx="225">
                  <c:v>29.134699999999999</c:v>
                </c:pt>
                <c:pt idx="226">
                  <c:v>30.857299999999999</c:v>
                </c:pt>
                <c:pt idx="227">
                  <c:v>32.596899999999998</c:v>
                </c:pt>
                <c:pt idx="228">
                  <c:v>33.341299999999997</c:v>
                </c:pt>
                <c:pt idx="229">
                  <c:v>32.265000000000001</c:v>
                </c:pt>
                <c:pt idx="230">
                  <c:v>33.5167</c:v>
                </c:pt>
                <c:pt idx="231">
                  <c:v>32.549500000000002</c:v>
                </c:pt>
                <c:pt idx="232">
                  <c:v>31.736699999999999</c:v>
                </c:pt>
                <c:pt idx="233">
                  <c:v>33.464399999999998</c:v>
                </c:pt>
                <c:pt idx="234">
                  <c:v>30.2257</c:v>
                </c:pt>
                <c:pt idx="235">
                  <c:v>30.0366</c:v>
                </c:pt>
                <c:pt idx="236">
                  <c:v>29.178999999999998</c:v>
                </c:pt>
                <c:pt idx="237">
                  <c:v>28.2942</c:v>
                </c:pt>
                <c:pt idx="238">
                  <c:v>28.833500000000001</c:v>
                </c:pt>
                <c:pt idx="239">
                  <c:v>30.501300000000001</c:v>
                </c:pt>
                <c:pt idx="240">
                  <c:v>27.369199999999999</c:v>
                </c:pt>
                <c:pt idx="241">
                  <c:v>26.8188</c:v>
                </c:pt>
                <c:pt idx="242">
                  <c:v>29.412800000000001</c:v>
                </c:pt>
                <c:pt idx="243">
                  <c:v>27.974399999999999</c:v>
                </c:pt>
                <c:pt idx="244">
                  <c:v>27.3613</c:v>
                </c:pt>
                <c:pt idx="245">
                  <c:v>28.016200000000001</c:v>
                </c:pt>
                <c:pt idx="246">
                  <c:v>26.6449</c:v>
                </c:pt>
                <c:pt idx="247">
                  <c:v>28.2622</c:v>
                </c:pt>
                <c:pt idx="248">
                  <c:v>26.750699999999998</c:v>
                </c:pt>
                <c:pt idx="249">
                  <c:v>28.588000000000001</c:v>
                </c:pt>
                <c:pt idx="250">
                  <c:v>26.298999999999999</c:v>
                </c:pt>
                <c:pt idx="251">
                  <c:v>26.4056</c:v>
                </c:pt>
                <c:pt idx="252">
                  <c:v>30.061800000000002</c:v>
                </c:pt>
                <c:pt idx="253">
                  <c:v>27.287400000000002</c:v>
                </c:pt>
                <c:pt idx="254">
                  <c:v>25.535399999999999</c:v>
                </c:pt>
                <c:pt idx="255">
                  <c:v>33.9619</c:v>
                </c:pt>
                <c:pt idx="256">
                  <c:v>34.134799999999998</c:v>
                </c:pt>
                <c:pt idx="257">
                  <c:v>33.280200000000001</c:v>
                </c:pt>
                <c:pt idx="258">
                  <c:v>42.784500000000001</c:v>
                </c:pt>
                <c:pt idx="259">
                  <c:v>40.041699999999999</c:v>
                </c:pt>
                <c:pt idx="260">
                  <c:v>36.769300000000001</c:v>
                </c:pt>
                <c:pt idx="261">
                  <c:v>42.923499999999997</c:v>
                </c:pt>
                <c:pt idx="262">
                  <c:v>46.150300000000001</c:v>
                </c:pt>
                <c:pt idx="263">
                  <c:v>46.4998</c:v>
                </c:pt>
                <c:pt idx="264">
                  <c:v>45.757100000000001</c:v>
                </c:pt>
                <c:pt idx="265">
                  <c:v>44.806899999999999</c:v>
                </c:pt>
                <c:pt idx="266">
                  <c:v>46.453000000000003</c:v>
                </c:pt>
                <c:pt idx="267">
                  <c:v>40.273699999999998</c:v>
                </c:pt>
                <c:pt idx="268">
                  <c:v>39.908000000000001</c:v>
                </c:pt>
                <c:pt idx="269">
                  <c:v>37.016500000000001</c:v>
                </c:pt>
                <c:pt idx="270">
                  <c:v>30.346900000000002</c:v>
                </c:pt>
                <c:pt idx="271">
                  <c:v>30.495000000000001</c:v>
                </c:pt>
                <c:pt idx="272">
                  <c:v>27.139800000000001</c:v>
                </c:pt>
                <c:pt idx="273">
                  <c:v>32.104399999999998</c:v>
                </c:pt>
                <c:pt idx="274">
                  <c:v>33.936599999999999</c:v>
                </c:pt>
                <c:pt idx="275">
                  <c:v>31.889099999999999</c:v>
                </c:pt>
                <c:pt idx="276">
                  <c:v>28.222300000000001</c:v>
                </c:pt>
                <c:pt idx="277">
                  <c:v>27.7424</c:v>
                </c:pt>
                <c:pt idx="278">
                  <c:v>27.974299999999999</c:v>
                </c:pt>
                <c:pt idx="279">
                  <c:v>26.538900000000002</c:v>
                </c:pt>
                <c:pt idx="280">
                  <c:v>27.889700000000001</c:v>
                </c:pt>
                <c:pt idx="281">
                  <c:v>28.205500000000001</c:v>
                </c:pt>
                <c:pt idx="282">
                  <c:v>25.669</c:v>
                </c:pt>
                <c:pt idx="283">
                  <c:v>26.127800000000001</c:v>
                </c:pt>
                <c:pt idx="284">
                  <c:v>25.8157</c:v>
                </c:pt>
                <c:pt idx="285">
                  <c:v>21.557400000000001</c:v>
                </c:pt>
                <c:pt idx="286">
                  <c:v>21.711099999999998</c:v>
                </c:pt>
                <c:pt idx="287">
                  <c:v>22.813300000000002</c:v>
                </c:pt>
                <c:pt idx="288">
                  <c:v>21.752500000000001</c:v>
                </c:pt>
                <c:pt idx="289">
                  <c:v>22.0181</c:v>
                </c:pt>
                <c:pt idx="290">
                  <c:v>21.657900000000001</c:v>
                </c:pt>
                <c:pt idx="291">
                  <c:v>19.720400000000001</c:v>
                </c:pt>
                <c:pt idx="292">
                  <c:v>19.9587</c:v>
                </c:pt>
                <c:pt idx="293">
                  <c:v>20.317699999999999</c:v>
                </c:pt>
                <c:pt idx="294">
                  <c:v>19.070799999999998</c:v>
                </c:pt>
                <c:pt idx="295">
                  <c:v>19.1144</c:v>
                </c:pt>
                <c:pt idx="296">
                  <c:v>19.293399999999998</c:v>
                </c:pt>
                <c:pt idx="297">
                  <c:v>19.3032</c:v>
                </c:pt>
                <c:pt idx="298">
                  <c:v>20.048200000000001</c:v>
                </c:pt>
                <c:pt idx="299">
                  <c:v>20.698899999999998</c:v>
                </c:pt>
                <c:pt idx="300">
                  <c:v>19.583400000000001</c:v>
                </c:pt>
                <c:pt idx="301">
                  <c:v>19.953600000000002</c:v>
                </c:pt>
                <c:pt idx="302">
                  <c:v>19.572099999999999</c:v>
                </c:pt>
                <c:pt idx="303">
                  <c:v>18.258400000000002</c:v>
                </c:pt>
                <c:pt idx="304">
                  <c:v>18.805199999999999</c:v>
                </c:pt>
                <c:pt idx="305">
                  <c:v>18.802600000000002</c:v>
                </c:pt>
                <c:pt idx="306">
                  <c:v>18.5396</c:v>
                </c:pt>
                <c:pt idx="307">
                  <c:v>18.331499999999998</c:v>
                </c:pt>
                <c:pt idx="308">
                  <c:v>18.4589</c:v>
                </c:pt>
                <c:pt idx="309">
                  <c:v>17.260300000000001</c:v>
                </c:pt>
                <c:pt idx="310">
                  <c:v>17.867599999999999</c:v>
                </c:pt>
                <c:pt idx="311">
                  <c:v>17.8506</c:v>
                </c:pt>
                <c:pt idx="312">
                  <c:v>17.614999999999998</c:v>
                </c:pt>
                <c:pt idx="313">
                  <c:v>17.623000000000001</c:v>
                </c:pt>
                <c:pt idx="314">
                  <c:v>17.8185</c:v>
                </c:pt>
                <c:pt idx="315">
                  <c:v>17.5944</c:v>
                </c:pt>
                <c:pt idx="316">
                  <c:v>17.0505</c:v>
                </c:pt>
                <c:pt idx="317">
                  <c:v>17.052</c:v>
                </c:pt>
                <c:pt idx="318">
                  <c:v>16.248699999999999</c:v>
                </c:pt>
                <c:pt idx="319">
                  <c:v>16.5944</c:v>
                </c:pt>
                <c:pt idx="320">
                  <c:v>17.001999999999999</c:v>
                </c:pt>
                <c:pt idx="321">
                  <c:v>16.905200000000001</c:v>
                </c:pt>
                <c:pt idx="322">
                  <c:v>17.183499999999999</c:v>
                </c:pt>
                <c:pt idx="323">
                  <c:v>17.400300000000001</c:v>
                </c:pt>
                <c:pt idx="324">
                  <c:v>17.296900000000001</c:v>
                </c:pt>
                <c:pt idx="325">
                  <c:v>16.9191</c:v>
                </c:pt>
                <c:pt idx="326">
                  <c:v>17.087900000000001</c:v>
                </c:pt>
                <c:pt idx="327">
                  <c:v>17.456099999999999</c:v>
                </c:pt>
                <c:pt idx="328">
                  <c:v>18.0243</c:v>
                </c:pt>
                <c:pt idx="329">
                  <c:v>17.703099999999999</c:v>
                </c:pt>
                <c:pt idx="330">
                  <c:v>18.514900000000001</c:v>
                </c:pt>
                <c:pt idx="331">
                  <c:v>18.7531</c:v>
                </c:pt>
                <c:pt idx="332">
                  <c:v>19.424299999999999</c:v>
                </c:pt>
                <c:pt idx="333">
                  <c:v>23.4116</c:v>
                </c:pt>
                <c:pt idx="334">
                  <c:v>22.380500000000001</c:v>
                </c:pt>
                <c:pt idx="335">
                  <c:v>22.1874</c:v>
                </c:pt>
                <c:pt idx="336">
                  <c:v>22.827500000000001</c:v>
                </c:pt>
                <c:pt idx="337">
                  <c:v>22.033899999999999</c:v>
                </c:pt>
                <c:pt idx="338">
                  <c:v>21.9026</c:v>
                </c:pt>
                <c:pt idx="339">
                  <c:v>26.9727</c:v>
                </c:pt>
                <c:pt idx="340">
                  <c:v>27.2607</c:v>
                </c:pt>
                <c:pt idx="341">
                  <c:v>24.917300000000001</c:v>
                </c:pt>
                <c:pt idx="342">
                  <c:v>27.581700000000001</c:v>
                </c:pt>
                <c:pt idx="343">
                  <c:v>27.917999999999999</c:v>
                </c:pt>
                <c:pt idx="344">
                  <c:v>25.383199999999999</c:v>
                </c:pt>
                <c:pt idx="357">
                  <c:v>20.3294</c:v>
                </c:pt>
                <c:pt idx="358">
                  <c:v>21.4956</c:v>
                </c:pt>
                <c:pt idx="359">
                  <c:v>21.877600000000001</c:v>
                </c:pt>
                <c:pt idx="360">
                  <c:v>17.624700000000001</c:v>
                </c:pt>
                <c:pt idx="361">
                  <c:v>18.127199999999998</c:v>
                </c:pt>
                <c:pt idx="362">
                  <c:v>19.193000000000001</c:v>
                </c:pt>
                <c:pt idx="363">
                  <c:v>17.685400000000001</c:v>
                </c:pt>
                <c:pt idx="364">
                  <c:v>16.235600000000002</c:v>
                </c:pt>
                <c:pt idx="365">
                  <c:v>15.360799999999999</c:v>
                </c:pt>
                <c:pt idx="366">
                  <c:v>15.329800000000001</c:v>
                </c:pt>
                <c:pt idx="367">
                  <c:v>14.602399999999999</c:v>
                </c:pt>
                <c:pt idx="368">
                  <c:v>15.8809</c:v>
                </c:pt>
                <c:pt idx="369">
                  <c:v>15.297499999999999</c:v>
                </c:pt>
                <c:pt idx="370">
                  <c:v>15.2624</c:v>
                </c:pt>
                <c:pt idx="371">
                  <c:v>16.2591</c:v>
                </c:pt>
                <c:pt idx="372">
                  <c:v>15.817500000000001</c:v>
                </c:pt>
                <c:pt idx="373">
                  <c:v>16.323</c:v>
                </c:pt>
                <c:pt idx="374">
                  <c:v>16.305900000000001</c:v>
                </c:pt>
                <c:pt idx="375">
                  <c:v>16.258600000000001</c:v>
                </c:pt>
                <c:pt idx="376">
                  <c:v>16.039100000000001</c:v>
                </c:pt>
                <c:pt idx="377">
                  <c:v>15.7463</c:v>
                </c:pt>
                <c:pt idx="378">
                  <c:v>14.857200000000001</c:v>
                </c:pt>
                <c:pt idx="379">
                  <c:v>14.013500000000001</c:v>
                </c:pt>
                <c:pt idx="380">
                  <c:v>13.0078</c:v>
                </c:pt>
                <c:pt idx="381">
                  <c:v>14.414</c:v>
                </c:pt>
                <c:pt idx="382">
                  <c:v>14.341100000000001</c:v>
                </c:pt>
                <c:pt idx="383">
                  <c:v>14.4635</c:v>
                </c:pt>
                <c:pt idx="384">
                  <c:v>14.822800000000001</c:v>
                </c:pt>
                <c:pt idx="385">
                  <c:v>15.4244</c:v>
                </c:pt>
                <c:pt idx="386">
                  <c:v>15.9077</c:v>
                </c:pt>
                <c:pt idx="387">
                  <c:v>15.899800000000001</c:v>
                </c:pt>
                <c:pt idx="388">
                  <c:v>14.903700000000001</c:v>
                </c:pt>
                <c:pt idx="389">
                  <c:v>15.4932</c:v>
                </c:pt>
                <c:pt idx="390">
                  <c:v>15.9459</c:v>
                </c:pt>
                <c:pt idx="391">
                  <c:v>16.260999999999999</c:v>
                </c:pt>
                <c:pt idx="392">
                  <c:v>16.655100000000001</c:v>
                </c:pt>
                <c:pt idx="393">
                  <c:v>16.323699999999999</c:v>
                </c:pt>
                <c:pt idx="394">
                  <c:v>16.370100000000001</c:v>
                </c:pt>
                <c:pt idx="395">
                  <c:v>16.485800000000001</c:v>
                </c:pt>
                <c:pt idx="396">
                  <c:v>17.0822</c:v>
                </c:pt>
                <c:pt idx="397">
                  <c:v>17.2712</c:v>
                </c:pt>
                <c:pt idx="398">
                  <c:v>17.892700000000001</c:v>
                </c:pt>
                <c:pt idx="399">
                  <c:v>17.5654</c:v>
                </c:pt>
                <c:pt idx="400">
                  <c:v>17.930099999999999</c:v>
                </c:pt>
                <c:pt idx="401">
                  <c:v>17.661100000000001</c:v>
                </c:pt>
                <c:pt idx="402">
                  <c:v>17.863</c:v>
                </c:pt>
                <c:pt idx="403">
                  <c:v>17.303899999999999</c:v>
                </c:pt>
                <c:pt idx="404">
                  <c:v>17.8187</c:v>
                </c:pt>
                <c:pt idx="405">
                  <c:v>17.5303</c:v>
                </c:pt>
                <c:pt idx="406">
                  <c:v>18.022099999999998</c:v>
                </c:pt>
                <c:pt idx="407">
                  <c:v>18.4467</c:v>
                </c:pt>
                <c:pt idx="408">
                  <c:v>17.675699999999999</c:v>
                </c:pt>
                <c:pt idx="409">
                  <c:v>18.437799999999999</c:v>
                </c:pt>
                <c:pt idx="410">
                  <c:v>18.5656</c:v>
                </c:pt>
                <c:pt idx="411">
                  <c:v>18.269500000000001</c:v>
                </c:pt>
                <c:pt idx="412">
                  <c:v>18.653700000000001</c:v>
                </c:pt>
                <c:pt idx="413">
                  <c:v>19.0092</c:v>
                </c:pt>
                <c:pt idx="414">
                  <c:v>18.220700000000001</c:v>
                </c:pt>
                <c:pt idx="415">
                  <c:v>18.9069</c:v>
                </c:pt>
                <c:pt idx="416">
                  <c:v>18.613499999999998</c:v>
                </c:pt>
                <c:pt idx="417">
                  <c:v>19.724900000000002</c:v>
                </c:pt>
                <c:pt idx="418">
                  <c:v>20.2088</c:v>
                </c:pt>
                <c:pt idx="419">
                  <c:v>20.124099999999999</c:v>
                </c:pt>
                <c:pt idx="420">
                  <c:v>20.1007</c:v>
                </c:pt>
                <c:pt idx="421">
                  <c:v>21.204000000000001</c:v>
                </c:pt>
                <c:pt idx="422">
                  <c:v>20.8352</c:v>
                </c:pt>
                <c:pt idx="423">
                  <c:v>21.973600000000001</c:v>
                </c:pt>
                <c:pt idx="424">
                  <c:v>22.2041</c:v>
                </c:pt>
                <c:pt idx="425">
                  <c:v>21.737500000000001</c:v>
                </c:pt>
                <c:pt idx="426">
                  <c:v>23.2058</c:v>
                </c:pt>
                <c:pt idx="427">
                  <c:v>21.753599999999999</c:v>
                </c:pt>
                <c:pt idx="428">
                  <c:v>21.1784</c:v>
                </c:pt>
                <c:pt idx="429">
                  <c:v>24.0305</c:v>
                </c:pt>
                <c:pt idx="430">
                  <c:v>24.0426</c:v>
                </c:pt>
                <c:pt idx="431">
                  <c:v>23.621200000000002</c:v>
                </c:pt>
                <c:pt idx="432">
                  <c:v>22.446100000000001</c:v>
                </c:pt>
                <c:pt idx="433">
                  <c:v>22.353400000000001</c:v>
                </c:pt>
                <c:pt idx="434">
                  <c:v>23.828600000000002</c:v>
                </c:pt>
                <c:pt idx="435">
                  <c:v>23.760899999999999</c:v>
                </c:pt>
                <c:pt idx="436">
                  <c:v>24.1252</c:v>
                </c:pt>
                <c:pt idx="437">
                  <c:v>24.146999999999998</c:v>
                </c:pt>
                <c:pt idx="438">
                  <c:v>24.3978</c:v>
                </c:pt>
                <c:pt idx="439">
                  <c:v>24.368099999999998</c:v>
                </c:pt>
                <c:pt idx="440">
                  <c:v>24.338000000000001</c:v>
                </c:pt>
                <c:pt idx="441">
                  <c:v>22.486999999999998</c:v>
                </c:pt>
                <c:pt idx="442">
                  <c:v>23.255500000000001</c:v>
                </c:pt>
                <c:pt idx="443">
                  <c:v>23.678799999999999</c:v>
                </c:pt>
                <c:pt idx="444">
                  <c:v>22.722799999999999</c:v>
                </c:pt>
                <c:pt idx="445">
                  <c:v>23.568100000000001</c:v>
                </c:pt>
                <c:pt idx="446">
                  <c:v>23.558900000000001</c:v>
                </c:pt>
                <c:pt idx="447">
                  <c:v>22.9206</c:v>
                </c:pt>
                <c:pt idx="448">
                  <c:v>23.1859</c:v>
                </c:pt>
                <c:pt idx="449">
                  <c:v>23.297499999999999</c:v>
                </c:pt>
                <c:pt idx="450">
                  <c:v>23.069700000000001</c:v>
                </c:pt>
                <c:pt idx="451">
                  <c:v>23.0823</c:v>
                </c:pt>
                <c:pt idx="452">
                  <c:v>23.527799999999999</c:v>
                </c:pt>
                <c:pt idx="453">
                  <c:v>23.437000000000001</c:v>
                </c:pt>
                <c:pt idx="454">
                  <c:v>24.095199999999998</c:v>
                </c:pt>
                <c:pt idx="455">
                  <c:v>24.332100000000001</c:v>
                </c:pt>
                <c:pt idx="456">
                  <c:v>24.461300000000001</c:v>
                </c:pt>
                <c:pt idx="457">
                  <c:v>23.508600000000001</c:v>
                </c:pt>
                <c:pt idx="458">
                  <c:v>22.8766</c:v>
                </c:pt>
                <c:pt idx="459">
                  <c:v>21.6203</c:v>
                </c:pt>
                <c:pt idx="460">
                  <c:v>22.087399999999999</c:v>
                </c:pt>
                <c:pt idx="461">
                  <c:v>22.194400000000002</c:v>
                </c:pt>
                <c:pt idx="462">
                  <c:v>21.599</c:v>
                </c:pt>
                <c:pt idx="463">
                  <c:v>22.252600000000001</c:v>
                </c:pt>
                <c:pt idx="464">
                  <c:v>22.348199999999999</c:v>
                </c:pt>
                <c:pt idx="465">
                  <c:v>20.483000000000001</c:v>
                </c:pt>
                <c:pt idx="466">
                  <c:v>20.848800000000001</c:v>
                </c:pt>
                <c:pt idx="467">
                  <c:v>18.935300000000002</c:v>
                </c:pt>
                <c:pt idx="468">
                  <c:v>20.121300000000002</c:v>
                </c:pt>
                <c:pt idx="469">
                  <c:v>20.7195</c:v>
                </c:pt>
                <c:pt idx="470">
                  <c:v>21.090900000000001</c:v>
                </c:pt>
                <c:pt idx="471">
                  <c:v>21.7774</c:v>
                </c:pt>
                <c:pt idx="472">
                  <c:v>20.344899999999999</c:v>
                </c:pt>
                <c:pt idx="473">
                  <c:v>21.747299999999999</c:v>
                </c:pt>
                <c:pt idx="474">
                  <c:v>22.425699999999999</c:v>
                </c:pt>
                <c:pt idx="475">
                  <c:v>22.02</c:v>
                </c:pt>
                <c:pt idx="476">
                  <c:v>22.398299999999999</c:v>
                </c:pt>
                <c:pt idx="477">
                  <c:v>21.7699</c:v>
                </c:pt>
                <c:pt idx="478">
                  <c:v>22.511099999999999</c:v>
                </c:pt>
                <c:pt idx="479">
                  <c:v>23.154699999999998</c:v>
                </c:pt>
                <c:pt idx="480">
                  <c:v>27.7273</c:v>
                </c:pt>
                <c:pt idx="481">
                  <c:v>25.395199999999999</c:v>
                </c:pt>
                <c:pt idx="482">
                  <c:v>22.217700000000001</c:v>
                </c:pt>
                <c:pt idx="483">
                  <c:v>29.350300000000001</c:v>
                </c:pt>
                <c:pt idx="484">
                  <c:v>30.679300000000001</c:v>
                </c:pt>
                <c:pt idx="485">
                  <c:v>31.243500000000001</c:v>
                </c:pt>
                <c:pt idx="486">
                  <c:v>33.293799999999997</c:v>
                </c:pt>
                <c:pt idx="487">
                  <c:v>35.626600000000003</c:v>
                </c:pt>
                <c:pt idx="488">
                  <c:v>34.228999999999999</c:v>
                </c:pt>
                <c:pt idx="489">
                  <c:v>33.281999999999996</c:v>
                </c:pt>
                <c:pt idx="490">
                  <c:v>36.861400000000003</c:v>
                </c:pt>
                <c:pt idx="491">
                  <c:v>38.229700000000001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34-4452-9434-1DF36544F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619784"/>
        <c:axId val="658613384"/>
      </c:lineChart>
      <c:dateAx>
        <c:axId val="581639696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891472"/>
        <c:crosses val="autoZero"/>
        <c:auto val="1"/>
        <c:lblOffset val="100"/>
        <c:baseTimeUnit val="months"/>
      </c:dateAx>
      <c:valAx>
        <c:axId val="576891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S&amp;P</a:t>
                </a:r>
                <a:r>
                  <a:rPr lang="en-US" sz="1100" b="1" baseline="0"/>
                  <a:t> 500</a:t>
                </a:r>
                <a:endParaRPr 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639696"/>
        <c:crosses val="autoZero"/>
        <c:crossBetween val="between"/>
      </c:valAx>
      <c:valAx>
        <c:axId val="658613384"/>
        <c:scaling>
          <c:orientation val="minMax"/>
          <c:max val="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accent2"/>
                    </a:solidFill>
                  </a:rPr>
                  <a:t>P/E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619784"/>
        <c:crosses val="max"/>
        <c:crossBetween val="between"/>
      </c:valAx>
      <c:dateAx>
        <c:axId val="65861978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58613384"/>
        <c:crosses val="autoZero"/>
        <c:auto val="1"/>
        <c:lblOffset val="100"/>
        <c:baseTimeUnit val="months"/>
      </c:dateAx>
      <c:spPr>
        <a:noFill/>
        <a:ln w="6350">
          <a:noFill/>
        </a:ln>
        <a:effectLst/>
      </c:spPr>
    </c:plotArea>
    <c:legend>
      <c:legendPos val="l"/>
      <c:layout>
        <c:manualLayout>
          <c:xMode val="edge"/>
          <c:yMode val="edge"/>
          <c:x val="7.935362027115031E-2"/>
          <c:y val="0.12753086106172212"/>
          <c:w val="0.15629530519211415"/>
          <c:h val="0.110907035814071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S&amp;P 500 Growth vs.</a:t>
            </a:r>
            <a:r>
              <a:rPr lang="en-US" sz="1400" b="1" baseline="0"/>
              <a:t> </a:t>
            </a:r>
            <a:r>
              <a:rPr lang="en-US" sz="1400" b="1"/>
              <a:t>US Corporate Profit</a:t>
            </a:r>
            <a:r>
              <a:rPr lang="en-US" sz="1400" b="1" baseline="0"/>
              <a:t> Growth</a:t>
            </a:r>
            <a:endParaRPr lang="en-US" sz="1400" b="1"/>
          </a:p>
        </c:rich>
      </c:tx>
      <c:layout>
        <c:manualLayout>
          <c:xMode val="edge"/>
          <c:yMode val="edge"/>
          <c:x val="0.30008339124391936"/>
          <c:y val="9.836065573770492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58962952809413E-2"/>
          <c:y val="0.14443268361946557"/>
          <c:w val="0.92911082992482974"/>
          <c:h val="0.76334890925519538"/>
        </c:manualLayout>
      </c:layout>
      <c:lineChart>
        <c:grouping val="standard"/>
        <c:varyColors val="0"/>
        <c:ser>
          <c:idx val="1"/>
          <c:order val="1"/>
          <c:tx>
            <c:strRef>
              <c:f>DATA_SUMMARY!$AK$8</c:f>
              <c:strCache>
                <c:ptCount val="1"/>
                <c:pt idx="0">
                  <c:v>S&amp;P 500 (vs. Base)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DATA_SUMMARY!$AD$9:$AD$49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DATA_SUMMARY!$AK$9:$AK$49</c:f>
              <c:numCache>
                <c:formatCode>0.0%</c:formatCode>
                <c:ptCount val="41"/>
                <c:pt idx="0">
                  <c:v>0.31874766277010746</c:v>
                </c:pt>
                <c:pt idx="1">
                  <c:v>-7.5610055162060277E-2</c:v>
                </c:pt>
                <c:pt idx="2">
                  <c:v>0.30773480355608102</c:v>
                </c:pt>
                <c:pt idx="3">
                  <c:v>3.6858354047626551E-2</c:v>
                </c:pt>
                <c:pt idx="4">
                  <c:v>-0.11618059796371362</c:v>
                </c:pt>
                <c:pt idx="5">
                  <c:v>0.29210563572488957</c:v>
                </c:pt>
                <c:pt idx="6">
                  <c:v>0.22717811404655774</c:v>
                </c:pt>
                <c:pt idx="7">
                  <c:v>-0.2223670022615083</c:v>
                </c:pt>
                <c:pt idx="8">
                  <c:v>-5.0024042407505687E-2</c:v>
                </c:pt>
                <c:pt idx="9">
                  <c:v>0.26980208880511697</c:v>
                </c:pt>
                <c:pt idx="10">
                  <c:v>-0.10321520016178576</c:v>
                </c:pt>
                <c:pt idx="11">
                  <c:v>0.20056832858455442</c:v>
                </c:pt>
                <c:pt idx="12">
                  <c:v>-3.2832830849447638E-2</c:v>
                </c:pt>
                <c:pt idx="13">
                  <c:v>-2.3190974369839079E-2</c:v>
                </c:pt>
                <c:pt idx="14">
                  <c:v>-0.20466878343375608</c:v>
                </c:pt>
                <c:pt idx="15">
                  <c:v>0.20224892039939918</c:v>
                </c:pt>
                <c:pt idx="16">
                  <c:v>0.12454249919281424</c:v>
                </c:pt>
                <c:pt idx="17">
                  <c:v>0.23139033175057144</c:v>
                </c:pt>
                <c:pt idx="18">
                  <c:v>0.35304732999847854</c:v>
                </c:pt>
                <c:pt idx="19">
                  <c:v>0.1434016609157891</c:v>
                </c:pt>
                <c:pt idx="20">
                  <c:v>-7.6209797963278703E-2</c:v>
                </c:pt>
                <c:pt idx="21">
                  <c:v>-5.3344033454286427E-2</c:v>
                </c:pt>
                <c:pt idx="22">
                  <c:v>-0.3781082065966106</c:v>
                </c:pt>
                <c:pt idx="23">
                  <c:v>3.3536226799489199E-2</c:v>
                </c:pt>
                <c:pt idx="24">
                  <c:v>-0.20654203993215281</c:v>
                </c:pt>
                <c:pt idx="25">
                  <c:v>-0.29399032364505207</c:v>
                </c:pt>
                <c:pt idx="26">
                  <c:v>2.8721825972633508E-2</c:v>
                </c:pt>
                <c:pt idx="27">
                  <c:v>8.530472437123493E-2</c:v>
                </c:pt>
                <c:pt idx="28">
                  <c:v>-0.17220127789472728</c:v>
                </c:pt>
                <c:pt idx="29">
                  <c:v>0.17056666097540579</c:v>
                </c:pt>
                <c:pt idx="30">
                  <c:v>-0.12196107186992214</c:v>
                </c:pt>
                <c:pt idx="31">
                  <c:v>8.6059878231555809E-3</c:v>
                </c:pt>
                <c:pt idx="32">
                  <c:v>-5.1724925088557971E-2</c:v>
                </c:pt>
                <c:pt idx="33">
                  <c:v>0.29812431898247904</c:v>
                </c:pt>
                <c:pt idx="34">
                  <c:v>6.1402408178394707E-2</c:v>
                </c:pt>
                <c:pt idx="35">
                  <c:v>5.2850107823136344E-2</c:v>
                </c:pt>
                <c:pt idx="36">
                  <c:v>9.6925421658215341E-2</c:v>
                </c:pt>
                <c:pt idx="37">
                  <c:v>0.16681763726651655</c:v>
                </c:pt>
                <c:pt idx="38">
                  <c:v>-6.3985856210054357E-2</c:v>
                </c:pt>
                <c:pt idx="39">
                  <c:v>0.26564787732384137</c:v>
                </c:pt>
                <c:pt idx="40">
                  <c:v>0.23668969728122027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5D-4B81-B6A8-9C42F4A92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316624"/>
        <c:axId val="392311184"/>
      </c:lineChart>
      <c:lineChart>
        <c:grouping val="standard"/>
        <c:varyColors val="0"/>
        <c:ser>
          <c:idx val="0"/>
          <c:order val="0"/>
          <c:tx>
            <c:strRef>
              <c:f>DATA_SUMMARY!$AJ$8</c:f>
              <c:strCache>
                <c:ptCount val="1"/>
                <c:pt idx="0">
                  <c:v>Corporate Profit (used as Base)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DATA_SUMMARY!$AD$9:$AD$49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DATA_SUMMARY!$AJ$9:$AJ$49</c:f>
              <c:numCache>
                <c:formatCode>0.0%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5D-4B81-B6A8-9C42F4A92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3994168"/>
        <c:axId val="763998008"/>
      </c:lineChart>
      <c:valAx>
        <c:axId val="392311184"/>
        <c:scaling>
          <c:orientation val="minMax"/>
        </c:scaling>
        <c:delete val="1"/>
        <c:axPos val="r"/>
        <c:numFmt formatCode="0.0%" sourceLinked="1"/>
        <c:majorTickMark val="out"/>
        <c:minorTickMark val="none"/>
        <c:tickLblPos val="nextTo"/>
        <c:crossAx val="392316624"/>
        <c:crosses val="max"/>
        <c:crossBetween val="between"/>
      </c:valAx>
      <c:dateAx>
        <c:axId val="39231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11184"/>
        <c:crosses val="autoZero"/>
        <c:auto val="0"/>
        <c:lblOffset val="100"/>
        <c:baseTimeUnit val="days"/>
      </c:dateAx>
      <c:valAx>
        <c:axId val="763998008"/>
        <c:scaling>
          <c:orientation val="minMax"/>
          <c:max val="0.4"/>
          <c:min val="-0.4"/>
        </c:scaling>
        <c:delete val="0"/>
        <c:axPos val="l"/>
        <c:numFmt formatCode="0%" sourceLinked="0"/>
        <c:majorTickMark val="in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994168"/>
        <c:crosses val="autoZero"/>
        <c:crossBetween val="between"/>
      </c:valAx>
      <c:catAx>
        <c:axId val="763994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3998008"/>
        <c:crosses val="autoZero"/>
        <c:auto val="1"/>
        <c:lblAlgn val="ctr"/>
        <c:lblOffset val="100"/>
        <c:noMultiLvlLbl val="0"/>
      </c:catAx>
      <c:spPr>
        <a:noFill/>
        <a:ln w="6350">
          <a:noFill/>
        </a:ln>
        <a:effectLst/>
      </c:spPr>
    </c:plotArea>
    <c:legend>
      <c:legendPos val="b"/>
      <c:layout>
        <c:manualLayout>
          <c:xMode val="edge"/>
          <c:yMode val="edge"/>
          <c:x val="5.0270255481442157E-2"/>
          <c:y val="0.76762256357299585"/>
          <c:w val="0.27124545151105589"/>
          <c:h val="9.79512069188072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US Corporate Pre-Tax Profits</a:t>
            </a:r>
          </a:p>
          <a:p>
            <a:pPr>
              <a:defRPr b="1"/>
            </a:pPr>
            <a:r>
              <a:rPr lang="en-US" sz="1050" b="0"/>
              <a:t>1980 - 2020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37705838343839"/>
          <c:y val="2.5530323202353336E-2"/>
          <c:w val="0.88651596140073308"/>
          <c:h val="0.86164733031559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DATA_SUMMARY!$AE$8</c:f>
              <c:strCache>
                <c:ptCount val="1"/>
                <c:pt idx="0">
                  <c:v>US Corporate Profit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DATA_SUMMARY!$AD$9:$AD$49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DATA_SUMMARY!$AE$9:$AE$49</c:f>
              <c:numCache>
                <c:formatCode>_(* #,##0.00_);_(* \(#,##0.00\);_(* "-"??_);_(@_)</c:formatCode>
                <c:ptCount val="41"/>
                <c:pt idx="0">
                  <c:v>0.28275774999999997</c:v>
                </c:pt>
                <c:pt idx="1">
                  <c:v>0.27662475000000003</c:v>
                </c:pt>
                <c:pt idx="2">
                  <c:v>0.23232749999999999</c:v>
                </c:pt>
                <c:pt idx="3">
                  <c:v>0.26388725000000002</c:v>
                </c:pt>
                <c:pt idx="4">
                  <c:v>0.29824024999999998</c:v>
                </c:pt>
                <c:pt idx="5">
                  <c:v>0.28964924999999997</c:v>
                </c:pt>
                <c:pt idx="6">
                  <c:v>0.26619400000000004</c:v>
                </c:pt>
                <c:pt idx="7">
                  <c:v>0.33079049999999999</c:v>
                </c:pt>
                <c:pt idx="8">
                  <c:v>0.38835599999999998</c:v>
                </c:pt>
                <c:pt idx="9">
                  <c:v>0.38940374999999999</c:v>
                </c:pt>
                <c:pt idx="10">
                  <c:v>0.40405124999999997</c:v>
                </c:pt>
                <c:pt idx="11">
                  <c:v>0.42931724999999998</c:v>
                </c:pt>
                <c:pt idx="12">
                  <c:v>0.46256050000000004</c:v>
                </c:pt>
                <c:pt idx="13">
                  <c:v>0.50594450000000002</c:v>
                </c:pt>
                <c:pt idx="14">
                  <c:v>0.60170400000000002</c:v>
                </c:pt>
                <c:pt idx="15">
                  <c:v>0.68525124999999998</c:v>
                </c:pt>
                <c:pt idx="16">
                  <c:v>0.7387402500000001</c:v>
                </c:pt>
                <c:pt idx="17">
                  <c:v>0.79688625000000002</c:v>
                </c:pt>
                <c:pt idx="18">
                  <c:v>0.72807725000000001</c:v>
                </c:pt>
                <c:pt idx="19">
                  <c:v>0.76586324999999988</c:v>
                </c:pt>
                <c:pt idx="20">
                  <c:v>0.74657099999999987</c:v>
                </c:pt>
                <c:pt idx="21">
                  <c:v>0.68904325</c:v>
                </c:pt>
                <c:pt idx="22">
                  <c:v>0.78854674999999996</c:v>
                </c:pt>
                <c:pt idx="23">
                  <c:v>0.97012049999999994</c:v>
                </c:pt>
                <c:pt idx="24">
                  <c:v>1.2577049999999999</c:v>
                </c:pt>
                <c:pt idx="25">
                  <c:v>1.6651892500000001</c:v>
                </c:pt>
                <c:pt idx="26">
                  <c:v>1.8441607499999999</c:v>
                </c:pt>
                <c:pt idx="27">
                  <c:v>1.7519439999999999</c:v>
                </c:pt>
                <c:pt idx="28">
                  <c:v>1.3793077499999999</c:v>
                </c:pt>
                <c:pt idx="29">
                  <c:v>1.4674915000000002</c:v>
                </c:pt>
                <c:pt idx="30">
                  <c:v>1.83401375</c:v>
                </c:pt>
                <c:pt idx="31">
                  <c:v>1.81823025</c:v>
                </c:pt>
                <c:pt idx="32">
                  <c:v>2.1561027500000001</c:v>
                </c:pt>
                <c:pt idx="33">
                  <c:v>2.1515225</c:v>
                </c:pt>
                <c:pt idx="34">
                  <c:v>2.2644722499999999</c:v>
                </c:pt>
                <c:pt idx="35">
                  <c:v>2.1282639999999997</c:v>
                </c:pt>
                <c:pt idx="36">
                  <c:v>2.1250174999999998</c:v>
                </c:pt>
                <c:pt idx="37">
                  <c:v>2.1832055000000001</c:v>
                </c:pt>
                <c:pt idx="38">
                  <c:v>2.1866677499999998</c:v>
                </c:pt>
                <c:pt idx="39">
                  <c:v>2.2372937499999996</c:v>
                </c:pt>
                <c:pt idx="40">
                  <c:v>2.0715333333333334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8C-4AE0-8329-CA6403685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6201136"/>
        <c:axId val="436201456"/>
      </c:barChart>
      <c:catAx>
        <c:axId val="43620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01456"/>
        <c:crosses val="autoZero"/>
        <c:auto val="1"/>
        <c:lblAlgn val="ctr"/>
        <c:lblOffset val="100"/>
        <c:noMultiLvlLbl val="0"/>
      </c:catAx>
      <c:valAx>
        <c:axId val="4362014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Domestic Pre-Tax Profits</a:t>
                </a:r>
              </a:p>
              <a:p>
                <a:pPr>
                  <a:defRPr sz="1200" b="1"/>
                </a:pPr>
                <a:r>
                  <a:rPr lang="en-US" sz="1200" b="1"/>
                  <a:t>(Trillions USD)</a:t>
                </a:r>
              </a:p>
            </c:rich>
          </c:tx>
          <c:layout>
            <c:manualLayout>
              <c:xMode val="edge"/>
              <c:yMode val="edge"/>
              <c:x val="7.2180401411181417E-3"/>
              <c:y val="0.275943296942954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" sourceLinked="0"/>
        <c:majorTickMark val="in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01136"/>
        <c:crosses val="autoZero"/>
        <c:crossBetween val="between"/>
      </c:valAx>
      <c:spPr>
        <a:noFill/>
        <a:ln w="6350"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Price-to-Book Value Per Share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200" b="0" i="0" baseline="0">
                <a:effectLst/>
              </a:rPr>
              <a:t>1999 - 2020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7087376550737523E-2"/>
          <c:y val="7.1735015772870656E-2"/>
          <c:w val="0.965825246898525"/>
          <c:h val="0.843364713480215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DATA_SUMMARY!$BF$3</c:f>
              <c:strCache>
                <c:ptCount val="1"/>
                <c:pt idx="0">
                  <c:v>P/BV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5EB-4A13-839F-B97752FD8C9E}"/>
              </c:ext>
            </c:extLst>
          </c:dPt>
          <c:dPt>
            <c:idx val="2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5C9-47E8-A72D-75E21E9F1B1A}"/>
              </c:ext>
            </c:extLst>
          </c:dPt>
          <c:dLbls>
            <c:dLbl>
              <c:idx val="0"/>
              <c:layout>
                <c:manualLayout>
                  <c:x val="-3.5598289912887044E-18"/>
                  <c:y val="9.04977375565610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5EB-4A13-839F-B97752FD8C9E}"/>
                </c:ext>
              </c:extLst>
            </c:dLbl>
            <c:numFmt formatCode="&quot;$&quot;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DATA_SUMMARY!$BE$4:$BE$25</c:f>
              <c:numCache>
                <c:formatCode>General</c:formatCode>
                <c:ptCount val="22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</c:numCache>
            </c:numRef>
          </c:cat>
          <c:val>
            <c:numRef>
              <c:f>DATA_SUMMARY!$BF$4:$BF$25</c:f>
              <c:numCache>
                <c:formatCode>_(* #,##0.00_);_(* \(#,##0.00\);_(* "-"??_);_(@_)</c:formatCode>
                <c:ptCount val="22"/>
                <c:pt idx="0">
                  <c:v>5.05</c:v>
                </c:pt>
                <c:pt idx="1">
                  <c:v>4.05</c:v>
                </c:pt>
                <c:pt idx="2">
                  <c:v>3.39</c:v>
                </c:pt>
                <c:pt idx="3">
                  <c:v>2.73</c:v>
                </c:pt>
                <c:pt idx="4">
                  <c:v>3.03</c:v>
                </c:pt>
                <c:pt idx="5">
                  <c:v>2.92</c:v>
                </c:pt>
                <c:pt idx="6">
                  <c:v>2.76</c:v>
                </c:pt>
                <c:pt idx="7">
                  <c:v>2.81</c:v>
                </c:pt>
                <c:pt idx="8">
                  <c:v>2.77</c:v>
                </c:pt>
                <c:pt idx="9">
                  <c:v>2</c:v>
                </c:pt>
                <c:pt idx="10">
                  <c:v>2.17</c:v>
                </c:pt>
                <c:pt idx="11">
                  <c:v>2.17</c:v>
                </c:pt>
                <c:pt idx="12">
                  <c:v>2.0499999999999998</c:v>
                </c:pt>
                <c:pt idx="13">
                  <c:v>2.14</c:v>
                </c:pt>
                <c:pt idx="14">
                  <c:v>2.58</c:v>
                </c:pt>
                <c:pt idx="15">
                  <c:v>2.83</c:v>
                </c:pt>
                <c:pt idx="16">
                  <c:v>2.76</c:v>
                </c:pt>
                <c:pt idx="17">
                  <c:v>2.91</c:v>
                </c:pt>
                <c:pt idx="18">
                  <c:v>3.23</c:v>
                </c:pt>
                <c:pt idx="19">
                  <c:v>2.94</c:v>
                </c:pt>
                <c:pt idx="20">
                  <c:v>3.53</c:v>
                </c:pt>
                <c:pt idx="21">
                  <c:v>4.08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52-4709-BD0D-F1CD64E12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6094584"/>
        <c:axId val="556094904"/>
      </c:barChart>
      <c:catAx>
        <c:axId val="556094584"/>
        <c:scaling>
          <c:orientation val="minMax"/>
          <c:max val="22"/>
          <c:min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94904"/>
        <c:crosses val="autoZero"/>
        <c:auto val="0"/>
        <c:lblAlgn val="ctr"/>
        <c:lblOffset val="100"/>
        <c:noMultiLvlLbl val="0"/>
      </c:catAx>
      <c:valAx>
        <c:axId val="556094904"/>
        <c:scaling>
          <c:orientation val="minMax"/>
          <c:max val="5.25"/>
          <c:min val="1"/>
        </c:scaling>
        <c:delete val="1"/>
        <c:axPos val="l"/>
        <c:numFmt formatCode="_(* #,##0.00_);_(* \(#,##0.00\);_(* &quot;-&quot;??_);_(@_)" sourceLinked="1"/>
        <c:majorTickMark val="in"/>
        <c:minorTickMark val="none"/>
        <c:tickLblPos val="nextTo"/>
        <c:crossAx val="556094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US Corporate Pre-Tax Profits vs. S&amp;P</a:t>
            </a:r>
            <a:r>
              <a:rPr lang="en-US" b="1" baseline="0"/>
              <a:t> 500</a:t>
            </a:r>
            <a:endParaRPr lang="en-US" b="1"/>
          </a:p>
          <a:p>
            <a:pPr>
              <a:defRPr b="1"/>
            </a:pPr>
            <a:r>
              <a:rPr lang="en-US" sz="1050" b="0"/>
              <a:t>1980 - 2020</a:t>
            </a:r>
          </a:p>
        </c:rich>
      </c:tx>
      <c:layout>
        <c:manualLayout>
          <c:xMode val="edge"/>
          <c:yMode val="edge"/>
          <c:x val="0.36449422265584203"/>
          <c:y val="6.441223832528180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93726097419511"/>
          <c:y val="5.7736442364994221E-2"/>
          <c:w val="0.79573843003986877"/>
          <c:h val="0.829441211152953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DATA_SUMMARY!$AE$8</c:f>
              <c:strCache>
                <c:ptCount val="1"/>
                <c:pt idx="0">
                  <c:v>US Corporate Profit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DATA_SUMMARY!$AD$9:$AD$49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DATA_SUMMARY!$AE$9:$AE$49</c:f>
              <c:numCache>
                <c:formatCode>_(* #,##0.00_);_(* \(#,##0.00\);_(* "-"??_);_(@_)</c:formatCode>
                <c:ptCount val="41"/>
                <c:pt idx="0">
                  <c:v>0.28275774999999997</c:v>
                </c:pt>
                <c:pt idx="1">
                  <c:v>0.27662475000000003</c:v>
                </c:pt>
                <c:pt idx="2">
                  <c:v>0.23232749999999999</c:v>
                </c:pt>
                <c:pt idx="3">
                  <c:v>0.26388725000000002</c:v>
                </c:pt>
                <c:pt idx="4">
                  <c:v>0.29824024999999998</c:v>
                </c:pt>
                <c:pt idx="5">
                  <c:v>0.28964924999999997</c:v>
                </c:pt>
                <c:pt idx="6">
                  <c:v>0.26619400000000004</c:v>
                </c:pt>
                <c:pt idx="7">
                  <c:v>0.33079049999999999</c:v>
                </c:pt>
                <c:pt idx="8">
                  <c:v>0.38835599999999998</c:v>
                </c:pt>
                <c:pt idx="9">
                  <c:v>0.38940374999999999</c:v>
                </c:pt>
                <c:pt idx="10">
                  <c:v>0.40405124999999997</c:v>
                </c:pt>
                <c:pt idx="11">
                  <c:v>0.42931724999999998</c:v>
                </c:pt>
                <c:pt idx="12">
                  <c:v>0.46256050000000004</c:v>
                </c:pt>
                <c:pt idx="13">
                  <c:v>0.50594450000000002</c:v>
                </c:pt>
                <c:pt idx="14">
                  <c:v>0.60170400000000002</c:v>
                </c:pt>
                <c:pt idx="15">
                  <c:v>0.68525124999999998</c:v>
                </c:pt>
                <c:pt idx="16">
                  <c:v>0.7387402500000001</c:v>
                </c:pt>
                <c:pt idx="17">
                  <c:v>0.79688625000000002</c:v>
                </c:pt>
                <c:pt idx="18">
                  <c:v>0.72807725000000001</c:v>
                </c:pt>
                <c:pt idx="19">
                  <c:v>0.76586324999999988</c:v>
                </c:pt>
                <c:pt idx="20">
                  <c:v>0.74657099999999987</c:v>
                </c:pt>
                <c:pt idx="21">
                  <c:v>0.68904325</c:v>
                </c:pt>
                <c:pt idx="22">
                  <c:v>0.78854674999999996</c:v>
                </c:pt>
                <c:pt idx="23">
                  <c:v>0.97012049999999994</c:v>
                </c:pt>
                <c:pt idx="24">
                  <c:v>1.2577049999999999</c:v>
                </c:pt>
                <c:pt idx="25">
                  <c:v>1.6651892500000001</c:v>
                </c:pt>
                <c:pt idx="26">
                  <c:v>1.8441607499999999</c:v>
                </c:pt>
                <c:pt idx="27">
                  <c:v>1.7519439999999999</c:v>
                </c:pt>
                <c:pt idx="28">
                  <c:v>1.3793077499999999</c:v>
                </c:pt>
                <c:pt idx="29">
                  <c:v>1.4674915000000002</c:v>
                </c:pt>
                <c:pt idx="30">
                  <c:v>1.83401375</c:v>
                </c:pt>
                <c:pt idx="31">
                  <c:v>1.81823025</c:v>
                </c:pt>
                <c:pt idx="32">
                  <c:v>2.1561027500000001</c:v>
                </c:pt>
                <c:pt idx="33">
                  <c:v>2.1515225</c:v>
                </c:pt>
                <c:pt idx="34">
                  <c:v>2.2644722499999999</c:v>
                </c:pt>
                <c:pt idx="35">
                  <c:v>2.1282639999999997</c:v>
                </c:pt>
                <c:pt idx="36">
                  <c:v>2.1250174999999998</c:v>
                </c:pt>
                <c:pt idx="37">
                  <c:v>2.1832055000000001</c:v>
                </c:pt>
                <c:pt idx="38">
                  <c:v>2.1866677499999998</c:v>
                </c:pt>
                <c:pt idx="39">
                  <c:v>2.2372937499999996</c:v>
                </c:pt>
                <c:pt idx="40">
                  <c:v>2.0715333333333334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CD-456D-AEF0-D59C466CF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6201136"/>
        <c:axId val="436201456"/>
      </c:barChart>
      <c:lineChart>
        <c:grouping val="standard"/>
        <c:varyColors val="0"/>
        <c:ser>
          <c:idx val="1"/>
          <c:order val="1"/>
          <c:tx>
            <c:strRef>
              <c:f>DATA_SUMMARY!$AF$8</c:f>
              <c:strCache>
                <c:ptCount val="1"/>
                <c:pt idx="0">
                  <c:v>S&amp;P 500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DATA_SUMMARY!$AD$9:$AD$49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DATA_SUMMARY!$AF$9:$AF$49</c:f>
              <c:numCache>
                <c:formatCode>_(* #,##0_);_(* \(#,##0\);_(* "-"??_);_(@_)</c:formatCode>
                <c:ptCount val="41"/>
                <c:pt idx="0">
                  <c:v>133.5</c:v>
                </c:pt>
                <c:pt idx="1">
                  <c:v>123.8</c:v>
                </c:pt>
                <c:pt idx="2">
                  <c:v>139.4</c:v>
                </c:pt>
                <c:pt idx="3">
                  <c:v>164.4</c:v>
                </c:pt>
                <c:pt idx="4">
                  <c:v>164.5</c:v>
                </c:pt>
                <c:pt idx="5">
                  <c:v>211.279999</c:v>
                </c:pt>
                <c:pt idx="6">
                  <c:v>242.16999799999999</c:v>
                </c:pt>
                <c:pt idx="7">
                  <c:v>247.08000200000001</c:v>
                </c:pt>
                <c:pt idx="8">
                  <c:v>277.72000100000002</c:v>
                </c:pt>
                <c:pt idx="9">
                  <c:v>353.39999399999999</c:v>
                </c:pt>
                <c:pt idx="10">
                  <c:v>330.22000100000002</c:v>
                </c:pt>
                <c:pt idx="11">
                  <c:v>417.08999599999999</c:v>
                </c:pt>
                <c:pt idx="12">
                  <c:v>435.709991</c:v>
                </c:pt>
                <c:pt idx="13">
                  <c:v>466.45001200000002</c:v>
                </c:pt>
                <c:pt idx="14">
                  <c:v>459.26998900000001</c:v>
                </c:pt>
                <c:pt idx="15">
                  <c:v>615.92999299999997</c:v>
                </c:pt>
                <c:pt idx="16">
                  <c:v>740.73999000000003</c:v>
                </c:pt>
                <c:pt idx="17">
                  <c:v>970.42999299999997</c:v>
                </c:pt>
                <c:pt idx="18">
                  <c:v>1229.2299800000001</c:v>
                </c:pt>
                <c:pt idx="19">
                  <c:v>1469.25</c:v>
                </c:pt>
                <c:pt idx="20">
                  <c:v>1320.280029</c:v>
                </c:pt>
                <c:pt idx="21">
                  <c:v>1148.079956</c:v>
                </c:pt>
                <c:pt idx="22">
                  <c:v>879.82000700000003</c:v>
                </c:pt>
                <c:pt idx="23">
                  <c:v>1111.920044</c:v>
                </c:pt>
                <c:pt idx="24">
                  <c:v>1211.920044</c:v>
                </c:pt>
                <c:pt idx="25">
                  <c:v>1248.290039</c:v>
                </c:pt>
                <c:pt idx="26">
                  <c:v>1418.3000489999999</c:v>
                </c:pt>
                <c:pt idx="27">
                  <c:v>1468.3599850000001</c:v>
                </c:pt>
                <c:pt idx="28">
                  <c:v>903.25</c:v>
                </c:pt>
                <c:pt idx="29">
                  <c:v>1115.099976</c:v>
                </c:pt>
                <c:pt idx="30">
                  <c:v>1257.6400149999999</c:v>
                </c:pt>
                <c:pt idx="31">
                  <c:v>1257.599976</c:v>
                </c:pt>
                <c:pt idx="32">
                  <c:v>1426.1899410000001</c:v>
                </c:pt>
                <c:pt idx="33">
                  <c:v>1848.3599850000001</c:v>
                </c:pt>
                <c:pt idx="34">
                  <c:v>2058.8999020000001</c:v>
                </c:pt>
                <c:pt idx="35">
                  <c:v>2043.9399410000001</c:v>
                </c:pt>
                <c:pt idx="36">
                  <c:v>2238.830078</c:v>
                </c:pt>
                <c:pt idx="37">
                  <c:v>2673.610107</c:v>
                </c:pt>
                <c:pt idx="38">
                  <c:v>2506.8500979999999</c:v>
                </c:pt>
                <c:pt idx="39">
                  <c:v>3230.780029</c:v>
                </c:pt>
                <c:pt idx="40">
                  <c:v>3756.070068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CD-456D-AEF0-D59C466CF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476472"/>
        <c:axId val="624477112"/>
      </c:lineChart>
      <c:catAx>
        <c:axId val="43620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01456"/>
        <c:crosses val="autoZero"/>
        <c:auto val="1"/>
        <c:lblAlgn val="ctr"/>
        <c:lblOffset val="100"/>
        <c:noMultiLvlLbl val="0"/>
      </c:catAx>
      <c:valAx>
        <c:axId val="4362014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Domestic Pre-Tax Profits </a:t>
                </a:r>
              </a:p>
              <a:p>
                <a:pPr>
                  <a:defRPr sz="1200" b="1"/>
                </a:pPr>
                <a:r>
                  <a:rPr lang="en-US" sz="1200" b="1"/>
                  <a:t>(Trillions</a:t>
                </a:r>
                <a:r>
                  <a:rPr lang="en-US" sz="1200" b="1" baseline="0"/>
                  <a:t> USD)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5.8277028321499407E-3"/>
              <c:y val="0.192207387120088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" sourceLinked="0"/>
        <c:majorTickMark val="in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01136"/>
        <c:crosses val="autoZero"/>
        <c:crossBetween val="between"/>
      </c:valAx>
      <c:valAx>
        <c:axId val="6244771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S&amp;P 500</a:t>
                </a:r>
              </a:p>
            </c:rich>
          </c:tx>
          <c:layout>
            <c:manualLayout>
              <c:xMode val="edge"/>
              <c:yMode val="edge"/>
              <c:x val="0.96802224189373143"/>
              <c:y val="0.38810909505876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476472"/>
        <c:crosses val="max"/>
        <c:crossBetween val="between"/>
      </c:valAx>
      <c:catAx>
        <c:axId val="624476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4477112"/>
        <c:crosses val="autoZero"/>
        <c:auto val="1"/>
        <c:lblAlgn val="ctr"/>
        <c:lblOffset val="100"/>
        <c:noMultiLvlLbl val="0"/>
      </c:catAx>
      <c:spPr>
        <a:noFill/>
        <a:ln w="6350">
          <a:noFill/>
        </a:ln>
        <a:effectLst/>
      </c:spPr>
    </c:plotArea>
    <c:legend>
      <c:legendPos val="t"/>
      <c:layout>
        <c:manualLayout>
          <c:xMode val="edge"/>
          <c:yMode val="edge"/>
          <c:x val="0.11981456184559724"/>
          <c:y val="9.3107890499194837E-2"/>
          <c:w val="0.18338089308700209"/>
          <c:h val="9.29955494693598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Price-to-Earnings Ratio Distribution: </a:t>
            </a: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S&amp;P 500</a:t>
            </a:r>
            <a:endPara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  <a:p>
            <a:pPr algn="ctr" rtl="0">
              <a:defRPr b="1"/>
            </a:pPr>
            <a:r>
              <a:rPr lang="en-US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1980 - 2020</a:t>
            </a:r>
          </a:p>
        </cx:rich>
      </cx:tx>
    </cx:title>
    <cx:plotArea>
      <cx:plotAreaRegion>
        <cx:plotSurface>
          <cx:spPr>
            <a:noFill/>
            <a:ln w="6350">
              <a:noFill/>
            </a:ln>
          </cx:spPr>
        </cx:plotSurface>
        <cx:series layoutId="clusteredColumn" uniqueId="{93AAF248-3AA2-4FAE-B0CA-57A7F876D91C}">
          <cx:spPr>
            <a:solidFill>
              <a:schemeClr val="bg1">
                <a:lumMod val="75000"/>
              </a:schemeClr>
            </a:solidFill>
          </cx:spPr>
          <cx:dataPt idx="12">
            <cx:spPr>
              <a:solidFill>
                <a:srgbClr val="FFC000"/>
              </a:solidFill>
            </cx:spPr>
          </cx:dataPt>
          <cx:dataId val="0"/>
          <cx:layoutPr>
            <cx:binning intervalClosed="r" underflow="7.5" overflow="35">
              <cx:binSize val="2.5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 b="0"/>
            </a:pPr>
            <a:endParaRPr lang="en-U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TickMarks type="in"/>
        <cx:tickLabels/>
        <cx:spPr>
          <a:ln>
            <a:solidFill>
              <a:schemeClr val="bg1">
                <a:lumMod val="75000"/>
              </a:schemeClr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/>
            </a:pPr>
            <a:endParaRPr lang="en-US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microsoft.com/office/2014/relationships/chartEx" Target="../charts/chartEx1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31750</xdr:colOff>
      <xdr:row>48</xdr:row>
      <xdr:rowOff>152400</xdr:rowOff>
    </xdr:from>
    <xdr:to>
      <xdr:col>25</xdr:col>
      <xdr:colOff>539750</xdr:colOff>
      <xdr:row>69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7585F71-6CF8-4A4D-87A5-02F12455E0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</xdr:colOff>
      <xdr:row>70</xdr:row>
      <xdr:rowOff>120650</xdr:rowOff>
    </xdr:from>
    <xdr:to>
      <xdr:col>25</xdr:col>
      <xdr:colOff>546100</xdr:colOff>
      <xdr:row>91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2F84D1A-BF7A-4E24-9F88-DD851B5F35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50800</xdr:colOff>
      <xdr:row>0</xdr:row>
      <xdr:rowOff>69850</xdr:rowOff>
    </xdr:from>
    <xdr:to>
      <xdr:col>25</xdr:col>
      <xdr:colOff>546100</xdr:colOff>
      <xdr:row>24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0995DBA-1F47-440B-A461-A03F592707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32700" y="69850"/>
              <a:ext cx="8420100" cy="4368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19050</xdr:colOff>
      <xdr:row>111</xdr:row>
      <xdr:rowOff>133350</xdr:rowOff>
    </xdr:from>
    <xdr:to>
      <xdr:col>25</xdr:col>
      <xdr:colOff>539750</xdr:colOff>
      <xdr:row>133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2009501-1A40-4205-AE4F-AFD60B1C31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69850</xdr:colOff>
      <xdr:row>46</xdr:row>
      <xdr:rowOff>50800</xdr:rowOff>
    </xdr:from>
    <xdr:to>
      <xdr:col>53</xdr:col>
      <xdr:colOff>101600</xdr:colOff>
      <xdr:row>67</xdr:row>
      <xdr:rowOff>82550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0BC8D09-8711-49A0-B635-3FCDC075FE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3176</xdr:colOff>
      <xdr:row>2</xdr:row>
      <xdr:rowOff>0</xdr:rowOff>
    </xdr:from>
    <xdr:to>
      <xdr:col>52</xdr:col>
      <xdr:colOff>603250</xdr:colOff>
      <xdr:row>23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B6A1F74-3A6D-4423-BEDD-B0CD136054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58</xdr:col>
      <xdr:colOff>187324</xdr:colOff>
      <xdr:row>3</xdr:row>
      <xdr:rowOff>0</xdr:rowOff>
    </xdr:from>
    <xdr:to>
      <xdr:col>71</xdr:col>
      <xdr:colOff>438150</xdr:colOff>
      <xdr:row>24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D69C4B-794C-452C-BC13-DB36D1688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0</xdr:colOff>
      <xdr:row>23</xdr:row>
      <xdr:rowOff>171450</xdr:rowOff>
    </xdr:from>
    <xdr:to>
      <xdr:col>52</xdr:col>
      <xdr:colOff>600074</xdr:colOff>
      <xdr:row>45</xdr:row>
      <xdr:rowOff>63500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A9051CD-74DA-41B9-9C1D-48DCAA089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58</xdr:col>
      <xdr:colOff>298450</xdr:colOff>
      <xdr:row>4</xdr:row>
      <xdr:rowOff>69850</xdr:rowOff>
    </xdr:from>
    <xdr:to>
      <xdr:col>59</xdr:col>
      <xdr:colOff>120650</xdr:colOff>
      <xdr:row>5</xdr:row>
      <xdr:rowOff>82550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6588A8BB-BBF3-4CF2-BCB0-FF0790E2C510}"/>
            </a:ext>
          </a:extLst>
        </xdr:cNvPr>
        <xdr:cNvSpPr/>
      </xdr:nvSpPr>
      <xdr:spPr>
        <a:xfrm>
          <a:off x="38506400" y="806450"/>
          <a:ext cx="431800" cy="196850"/>
        </a:xfrm>
        <a:prstGeom prst="ellipse">
          <a:avLst/>
        </a:prstGeom>
        <a:noFill/>
        <a:ln w="952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70</xdr:col>
      <xdr:colOff>508000</xdr:colOff>
      <xdr:row>8</xdr:row>
      <xdr:rowOff>57150</xdr:rowOff>
    </xdr:from>
    <xdr:to>
      <xdr:col>71</xdr:col>
      <xdr:colOff>330200</xdr:colOff>
      <xdr:row>9</xdr:row>
      <xdr:rowOff>69850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7A3C0A64-3A57-4DA7-8F1E-9EE2E72AC26D}"/>
            </a:ext>
          </a:extLst>
        </xdr:cNvPr>
        <xdr:cNvSpPr/>
      </xdr:nvSpPr>
      <xdr:spPr>
        <a:xfrm>
          <a:off x="46031150" y="1530350"/>
          <a:ext cx="431800" cy="196850"/>
        </a:xfrm>
        <a:prstGeom prst="ellipse">
          <a:avLst/>
        </a:prstGeom>
        <a:noFill/>
        <a:ln w="952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59</xdr:col>
      <xdr:colOff>120650</xdr:colOff>
      <xdr:row>4</xdr:row>
      <xdr:rowOff>168275</xdr:rowOff>
    </xdr:from>
    <xdr:to>
      <xdr:col>70</xdr:col>
      <xdr:colOff>508000</xdr:colOff>
      <xdr:row>8</xdr:row>
      <xdr:rowOff>155575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C4DD3C4E-0200-4D44-B3FF-2D765BED23B0}"/>
            </a:ext>
          </a:extLst>
        </xdr:cNvPr>
        <xdr:cNvCxnSpPr>
          <a:stCxn id="5" idx="6"/>
          <a:endCxn id="13" idx="2"/>
        </xdr:cNvCxnSpPr>
      </xdr:nvCxnSpPr>
      <xdr:spPr>
        <a:xfrm>
          <a:off x="38938200" y="904875"/>
          <a:ext cx="7092950" cy="723900"/>
        </a:xfrm>
        <a:prstGeom prst="line">
          <a:avLst/>
        </a:prstGeom>
        <a:ln w="9525">
          <a:solidFill>
            <a:schemeClr val="bg1">
              <a:lumMod val="6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0.5738</cdr:x>
      <cdr:y>0.17195</cdr:y>
    </cdr:from>
    <cdr:to>
      <cdr:x>0.96085</cdr:x>
      <cdr:y>0.29716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AD9857E-4CA7-44F0-94E1-8E173E3F8C42}"/>
            </a:ext>
          </a:extLst>
        </cdr:cNvPr>
        <cdr:cNvCxnSpPr/>
      </cdr:nvCxnSpPr>
      <cdr:spPr>
        <a:xfrm xmlns:a="http://schemas.openxmlformats.org/drawingml/2006/main">
          <a:off x="4838700" y="654050"/>
          <a:ext cx="3263930" cy="476238"/>
        </a:xfrm>
        <a:prstGeom xmlns:a="http://schemas.openxmlformats.org/drawingml/2006/main" prst="line">
          <a:avLst/>
        </a:prstGeom>
        <a:ln xmlns:a="http://schemas.openxmlformats.org/drawingml/2006/main" w="3175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0.48268</cdr:x>
      <cdr:y>0.53923</cdr:y>
    </cdr:from>
    <cdr:to>
      <cdr:x>0.55949</cdr:x>
      <cdr:y>0.59933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084EAB0B-B78C-4262-9A36-D6B7D38383AC}"/>
            </a:ext>
          </a:extLst>
        </cdr:cNvPr>
        <cdr:cNvSpPr/>
      </cdr:nvSpPr>
      <cdr:spPr>
        <a:xfrm xmlns:a="http://schemas.openxmlformats.org/drawingml/2006/main">
          <a:off x="4070350" y="2051050"/>
          <a:ext cx="647700" cy="228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r>
            <a:rPr lang="en-US" sz="1100" b="1">
              <a:solidFill>
                <a:schemeClr val="tx1"/>
              </a:solidFill>
            </a:rPr>
            <a:t>Median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McWilliams" refreshedDate="44269.92785763889" createdVersion="6" refreshedVersion="6" minRefreshableVersion="3" recordCount="167" xr:uid="{B650DCE3-15B6-4FF7-B473-E986EFADA7A3}">
  <cacheSource type="worksheet">
    <worksheetSource ref="A11:C178" sheet="CORP_PROFIT"/>
  </cacheSource>
  <cacheFields count="3">
    <cacheField name="observation_date" numFmtId="164">
      <sharedItems containsSemiMixedTypes="0" containsNonDate="0" containsDate="1" containsString="0" minDate="1979-01-01T00:00:00" maxDate="2020-07-02T00:00:00"/>
    </cacheField>
    <cacheField name="A053RC1Q027SBEA" numFmtId="167">
      <sharedItems containsSemiMixedTypes="0" containsString="0" containsNumber="1" minValue="223.19" maxValue="2426.105"/>
    </cacheField>
    <cacheField name="Year" numFmtId="0">
      <sharedItems containsSemiMixedTypes="0" containsString="0" containsNumber="1" containsInteger="1" minValue="1979" maxValue="2020" count="42"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7">
  <r>
    <d v="1979-01-01T00:00:00"/>
    <n v="294.42200000000003"/>
    <x v="0"/>
  </r>
  <r>
    <d v="1979-04-01T00:00:00"/>
    <n v="303.01299999999998"/>
    <x v="0"/>
  </r>
  <r>
    <d v="1979-07-01T00:00:00"/>
    <n v="306.82799999999997"/>
    <x v="0"/>
  </r>
  <r>
    <d v="1979-10-01T00:00:00"/>
    <n v="300.30399999999997"/>
    <x v="0"/>
  </r>
  <r>
    <d v="1980-01-01T00:00:00"/>
    <n v="308.63200000000001"/>
    <x v="1"/>
  </r>
  <r>
    <d v="1980-04-01T00:00:00"/>
    <n v="259.64600000000002"/>
    <x v="1"/>
  </r>
  <r>
    <d v="1980-07-01T00:00:00"/>
    <n v="274.40600000000001"/>
    <x v="1"/>
  </r>
  <r>
    <d v="1980-10-01T00:00:00"/>
    <n v="288.34699999999998"/>
    <x v="1"/>
  </r>
  <r>
    <d v="1981-01-01T00:00:00"/>
    <n v="291.31099999999998"/>
    <x v="2"/>
  </r>
  <r>
    <d v="1981-04-01T00:00:00"/>
    <n v="270.69099999999997"/>
    <x v="2"/>
  </r>
  <r>
    <d v="1981-07-01T00:00:00"/>
    <n v="278.51600000000002"/>
    <x v="2"/>
  </r>
  <r>
    <d v="1981-10-01T00:00:00"/>
    <n v="265.98099999999999"/>
    <x v="2"/>
  </r>
  <r>
    <d v="1982-01-01T00:00:00"/>
    <n v="234.08"/>
    <x v="3"/>
  </r>
  <r>
    <d v="1982-04-01T00:00:00"/>
    <n v="238.1"/>
    <x v="3"/>
  </r>
  <r>
    <d v="1982-07-01T00:00:00"/>
    <n v="233.94"/>
    <x v="3"/>
  </r>
  <r>
    <d v="1982-10-01T00:00:00"/>
    <n v="223.19"/>
    <x v="3"/>
  </r>
  <r>
    <d v="1983-01-01T00:00:00"/>
    <n v="226.41"/>
    <x v="4"/>
  </r>
  <r>
    <d v="1983-04-01T00:00:00"/>
    <n v="260.69400000000002"/>
    <x v="4"/>
  </r>
  <r>
    <d v="1983-07-01T00:00:00"/>
    <n v="280.50299999999999"/>
    <x v="4"/>
  </r>
  <r>
    <d v="1983-10-01T00:00:00"/>
    <n v="287.94200000000001"/>
    <x v="4"/>
  </r>
  <r>
    <d v="1984-01-01T00:00:00"/>
    <n v="308.54399999999998"/>
    <x v="5"/>
  </r>
  <r>
    <d v="1984-04-01T00:00:00"/>
    <n v="308.101"/>
    <x v="5"/>
  </r>
  <r>
    <d v="1984-07-01T00:00:00"/>
    <n v="287.03699999999998"/>
    <x v="5"/>
  </r>
  <r>
    <d v="1984-10-01T00:00:00"/>
    <n v="289.279"/>
    <x v="5"/>
  </r>
  <r>
    <d v="1985-01-01T00:00:00"/>
    <n v="285.27999999999997"/>
    <x v="6"/>
  </r>
  <r>
    <d v="1985-04-01T00:00:00"/>
    <n v="284.66199999999998"/>
    <x v="6"/>
  </r>
  <r>
    <d v="1985-07-01T00:00:00"/>
    <n v="294.63"/>
    <x v="6"/>
  </r>
  <r>
    <d v="1985-10-01T00:00:00"/>
    <n v="294.02499999999998"/>
    <x v="6"/>
  </r>
  <r>
    <d v="1986-01-01T00:00:00"/>
    <n v="264.68"/>
    <x v="7"/>
  </r>
  <r>
    <d v="1986-04-01T00:00:00"/>
    <n v="261.37299999999999"/>
    <x v="7"/>
  </r>
  <r>
    <d v="1986-07-01T00:00:00"/>
    <n v="261.50299999999999"/>
    <x v="7"/>
  </r>
  <r>
    <d v="1986-10-01T00:00:00"/>
    <n v="277.22000000000003"/>
    <x v="7"/>
  </r>
  <r>
    <d v="1987-01-01T00:00:00"/>
    <n v="289.37400000000002"/>
    <x v="8"/>
  </r>
  <r>
    <d v="1987-04-01T00:00:00"/>
    <n v="330.45699999999999"/>
    <x v="8"/>
  </r>
  <r>
    <d v="1987-07-01T00:00:00"/>
    <n v="350.053"/>
    <x v="8"/>
  </r>
  <r>
    <d v="1987-10-01T00:00:00"/>
    <n v="353.27800000000002"/>
    <x v="8"/>
  </r>
  <r>
    <d v="1988-01-01T00:00:00"/>
    <n v="362.23"/>
    <x v="9"/>
  </r>
  <r>
    <d v="1988-04-01T00:00:00"/>
    <n v="385.18099999999998"/>
    <x v="9"/>
  </r>
  <r>
    <d v="1988-07-01T00:00:00"/>
    <n v="393.78199999999998"/>
    <x v="9"/>
  </r>
  <r>
    <d v="1988-10-01T00:00:00"/>
    <n v="412.23099999999999"/>
    <x v="9"/>
  </r>
  <r>
    <d v="1989-01-01T00:00:00"/>
    <n v="412.27"/>
    <x v="10"/>
  </r>
  <r>
    <d v="1989-04-01T00:00:00"/>
    <n v="391.61"/>
    <x v="10"/>
  </r>
  <r>
    <d v="1989-07-01T00:00:00"/>
    <n v="376.84300000000002"/>
    <x v="10"/>
  </r>
  <r>
    <d v="1989-10-01T00:00:00"/>
    <n v="376.892"/>
    <x v="10"/>
  </r>
  <r>
    <d v="1990-01-01T00:00:00"/>
    <n v="385.62299999999999"/>
    <x v="11"/>
  </r>
  <r>
    <d v="1990-04-01T00:00:00"/>
    <n v="404.00900000000001"/>
    <x v="11"/>
  </r>
  <r>
    <d v="1990-07-01T00:00:00"/>
    <n v="413.339"/>
    <x v="11"/>
  </r>
  <r>
    <d v="1990-10-01T00:00:00"/>
    <n v="413.23399999999998"/>
    <x v="11"/>
  </r>
  <r>
    <d v="1991-01-01T00:00:00"/>
    <n v="423.45"/>
    <x v="12"/>
  </r>
  <r>
    <d v="1991-04-01T00:00:00"/>
    <n v="425.44900000000001"/>
    <x v="12"/>
  </r>
  <r>
    <d v="1991-07-01T00:00:00"/>
    <n v="431.73200000000003"/>
    <x v="12"/>
  </r>
  <r>
    <d v="1991-10-01T00:00:00"/>
    <n v="436.63799999999998"/>
    <x v="12"/>
  </r>
  <r>
    <d v="1992-01-01T00:00:00"/>
    <n v="459.017"/>
    <x v="13"/>
  </r>
  <r>
    <d v="1992-04-01T00:00:00"/>
    <n v="473.11900000000003"/>
    <x v="13"/>
  </r>
  <r>
    <d v="1992-07-01T00:00:00"/>
    <n v="451.03399999999999"/>
    <x v="13"/>
  </r>
  <r>
    <d v="1992-10-01T00:00:00"/>
    <n v="467.072"/>
    <x v="13"/>
  </r>
  <r>
    <d v="1993-01-01T00:00:00"/>
    <n v="470.68400000000003"/>
    <x v="14"/>
  </r>
  <r>
    <d v="1993-04-01T00:00:00"/>
    <n v="497.40199999999999"/>
    <x v="14"/>
  </r>
  <r>
    <d v="1993-07-01T00:00:00"/>
    <n v="502.315"/>
    <x v="14"/>
  </r>
  <r>
    <d v="1993-10-01T00:00:00"/>
    <n v="553.37699999999995"/>
    <x v="14"/>
  </r>
  <r>
    <d v="1994-01-01T00:00:00"/>
    <n v="560.91499999999996"/>
    <x v="15"/>
  </r>
  <r>
    <d v="1994-04-01T00:00:00"/>
    <n v="582.45600000000002"/>
    <x v="15"/>
  </r>
  <r>
    <d v="1994-07-01T00:00:00"/>
    <n v="619.92899999999997"/>
    <x v="15"/>
  </r>
  <r>
    <d v="1994-10-01T00:00:00"/>
    <n v="643.51599999999996"/>
    <x v="15"/>
  </r>
  <r>
    <d v="1995-01-01T00:00:00"/>
    <n v="662.34900000000005"/>
    <x v="16"/>
  </r>
  <r>
    <d v="1995-04-01T00:00:00"/>
    <n v="682.22299999999996"/>
    <x v="16"/>
  </r>
  <r>
    <d v="1995-07-01T00:00:00"/>
    <n v="696.76499999999999"/>
    <x v="16"/>
  </r>
  <r>
    <d v="1995-10-01T00:00:00"/>
    <n v="699.66800000000001"/>
    <x v="16"/>
  </r>
  <r>
    <d v="1996-01-01T00:00:00"/>
    <n v="726.61900000000003"/>
    <x v="17"/>
  </r>
  <r>
    <d v="1996-04-01T00:00:00"/>
    <n v="740.31500000000005"/>
    <x v="17"/>
  </r>
  <r>
    <d v="1996-07-01T00:00:00"/>
    <n v="736.36"/>
    <x v="17"/>
  </r>
  <r>
    <d v="1996-10-01T00:00:00"/>
    <n v="751.66700000000003"/>
    <x v="17"/>
  </r>
  <r>
    <d v="1997-01-01T00:00:00"/>
    <n v="764.96600000000001"/>
    <x v="18"/>
  </r>
  <r>
    <d v="1997-04-01T00:00:00"/>
    <n v="787.74099999999999"/>
    <x v="18"/>
  </r>
  <r>
    <d v="1997-07-01T00:00:00"/>
    <n v="821.46299999999997"/>
    <x v="18"/>
  </r>
  <r>
    <d v="1997-10-01T00:00:00"/>
    <n v="813.375"/>
    <x v="18"/>
  </r>
  <r>
    <d v="1998-01-01T00:00:00"/>
    <n v="736.75300000000004"/>
    <x v="19"/>
  </r>
  <r>
    <d v="1998-04-01T00:00:00"/>
    <n v="731.17"/>
    <x v="19"/>
  </r>
  <r>
    <d v="1998-07-01T00:00:00"/>
    <n v="733.21799999999996"/>
    <x v="19"/>
  </r>
  <r>
    <d v="1998-10-01T00:00:00"/>
    <n v="711.16800000000001"/>
    <x v="19"/>
  </r>
  <r>
    <d v="1999-01-01T00:00:00"/>
    <n v="749.51"/>
    <x v="20"/>
  </r>
  <r>
    <d v="1999-04-01T00:00:00"/>
    <n v="761.40300000000002"/>
    <x v="20"/>
  </r>
  <r>
    <d v="1999-07-01T00:00:00"/>
    <n v="764.38499999999999"/>
    <x v="20"/>
  </r>
  <r>
    <d v="1999-10-01T00:00:00"/>
    <n v="788.15499999999997"/>
    <x v="20"/>
  </r>
  <r>
    <d v="2000-01-01T00:00:00"/>
    <n v="770.88300000000004"/>
    <x v="21"/>
  </r>
  <r>
    <d v="2000-04-01T00:00:00"/>
    <n v="761.52"/>
    <x v="21"/>
  </r>
  <r>
    <d v="2000-07-01T00:00:00"/>
    <n v="736.09199999999998"/>
    <x v="21"/>
  </r>
  <r>
    <d v="2000-10-01T00:00:00"/>
    <n v="717.78899999999999"/>
    <x v="21"/>
  </r>
  <r>
    <d v="2001-01-01T00:00:00"/>
    <n v="717.43299999999999"/>
    <x v="22"/>
  </r>
  <r>
    <d v="2001-04-01T00:00:00"/>
    <n v="734.37300000000005"/>
    <x v="22"/>
  </r>
  <r>
    <d v="2001-07-01T00:00:00"/>
    <n v="668.43899999999996"/>
    <x v="22"/>
  </r>
  <r>
    <d v="2001-10-01T00:00:00"/>
    <n v="635.928"/>
    <x v="22"/>
  </r>
  <r>
    <d v="2002-01-01T00:00:00"/>
    <n v="685.452"/>
    <x v="23"/>
  </r>
  <r>
    <d v="2002-04-01T00:00:00"/>
    <n v="749.82399999999996"/>
    <x v="23"/>
  </r>
  <r>
    <d v="2002-07-01T00:00:00"/>
    <n v="813.94500000000005"/>
    <x v="23"/>
  </r>
  <r>
    <d v="2002-10-01T00:00:00"/>
    <n v="904.96600000000001"/>
    <x v="23"/>
  </r>
  <r>
    <d v="2003-01-01T00:00:00"/>
    <n v="921.46699999999998"/>
    <x v="24"/>
  </r>
  <r>
    <d v="2003-04-01T00:00:00"/>
    <n v="919.83299999999997"/>
    <x v="24"/>
  </r>
  <r>
    <d v="2003-07-01T00:00:00"/>
    <n v="981.56399999999996"/>
    <x v="24"/>
  </r>
  <r>
    <d v="2003-10-01T00:00:00"/>
    <n v="1057.6179999999999"/>
    <x v="24"/>
  </r>
  <r>
    <d v="2004-01-01T00:00:00"/>
    <n v="1179.6379999999999"/>
    <x v="25"/>
  </r>
  <r>
    <d v="2004-04-01T00:00:00"/>
    <n v="1239.2850000000001"/>
    <x v="25"/>
  </r>
  <r>
    <d v="2004-07-01T00:00:00"/>
    <n v="1302.93"/>
    <x v="25"/>
  </r>
  <r>
    <d v="2004-10-01T00:00:00"/>
    <n v="1308.9670000000001"/>
    <x v="25"/>
  </r>
  <r>
    <d v="2005-01-01T00:00:00"/>
    <n v="1604.404"/>
    <x v="26"/>
  </r>
  <r>
    <d v="2005-04-01T00:00:00"/>
    <n v="1616.546"/>
    <x v="26"/>
  </r>
  <r>
    <d v="2005-07-01T00:00:00"/>
    <n v="1667.23"/>
    <x v="26"/>
  </r>
  <r>
    <d v="2005-10-01T00:00:00"/>
    <n v="1772.577"/>
    <x v="26"/>
  </r>
  <r>
    <d v="2006-01-01T00:00:00"/>
    <n v="1809.2919999999999"/>
    <x v="27"/>
  </r>
  <r>
    <d v="2006-04-01T00:00:00"/>
    <n v="1857.7860000000001"/>
    <x v="27"/>
  </r>
  <r>
    <d v="2006-07-01T00:00:00"/>
    <n v="1896.0809999999999"/>
    <x v="27"/>
  </r>
  <r>
    <d v="2006-10-01T00:00:00"/>
    <n v="1813.4839999999999"/>
    <x v="27"/>
  </r>
  <r>
    <d v="2007-01-01T00:00:00"/>
    <n v="1744.5619999999999"/>
    <x v="28"/>
  </r>
  <r>
    <d v="2007-04-01T00:00:00"/>
    <n v="1814.11"/>
    <x v="28"/>
  </r>
  <r>
    <d v="2007-07-01T00:00:00"/>
    <n v="1722.347"/>
    <x v="28"/>
  </r>
  <r>
    <d v="2007-10-01T00:00:00"/>
    <n v="1726.7570000000001"/>
    <x v="28"/>
  </r>
  <r>
    <d v="2008-01-01T00:00:00"/>
    <n v="1558.7560000000001"/>
    <x v="29"/>
  </r>
  <r>
    <d v="2008-04-01T00:00:00"/>
    <n v="1570.559"/>
    <x v="29"/>
  </r>
  <r>
    <d v="2008-07-01T00:00:00"/>
    <n v="1496.693"/>
    <x v="29"/>
  </r>
  <r>
    <d v="2008-10-01T00:00:00"/>
    <n v="891.22299999999996"/>
    <x v="29"/>
  </r>
  <r>
    <d v="2009-01-01T00:00:00"/>
    <n v="1254.684"/>
    <x v="30"/>
  </r>
  <r>
    <d v="2009-04-01T00:00:00"/>
    <n v="1356.9580000000001"/>
    <x v="30"/>
  </r>
  <r>
    <d v="2009-07-01T00:00:00"/>
    <n v="1553.3710000000001"/>
    <x v="30"/>
  </r>
  <r>
    <d v="2009-10-01T00:00:00"/>
    <n v="1704.953"/>
    <x v="30"/>
  </r>
  <r>
    <d v="2010-01-01T00:00:00"/>
    <n v="1786.9449999999999"/>
    <x v="31"/>
  </r>
  <r>
    <d v="2010-04-01T00:00:00"/>
    <n v="1779.3150000000001"/>
    <x v="31"/>
  </r>
  <r>
    <d v="2010-07-01T00:00:00"/>
    <n v="1879.3340000000001"/>
    <x v="31"/>
  </r>
  <r>
    <d v="2010-10-01T00:00:00"/>
    <n v="1890.461"/>
    <x v="31"/>
  </r>
  <r>
    <d v="2011-01-01T00:00:00"/>
    <n v="1749.3440000000001"/>
    <x v="32"/>
  </r>
  <r>
    <d v="2011-04-01T00:00:00"/>
    <n v="1814.1969999999999"/>
    <x v="32"/>
  </r>
  <r>
    <d v="2011-07-01T00:00:00"/>
    <n v="1795.846"/>
    <x v="32"/>
  </r>
  <r>
    <d v="2011-10-01T00:00:00"/>
    <n v="1913.5340000000001"/>
    <x v="32"/>
  </r>
  <r>
    <d v="2012-01-01T00:00:00"/>
    <n v="2199.9090000000001"/>
    <x v="33"/>
  </r>
  <r>
    <d v="2012-04-01T00:00:00"/>
    <n v="2135.9810000000002"/>
    <x v="33"/>
  </r>
  <r>
    <d v="2012-07-01T00:00:00"/>
    <n v="2160.0509999999999"/>
    <x v="33"/>
  </r>
  <r>
    <d v="2012-10-01T00:00:00"/>
    <n v="2128.4699999999998"/>
    <x v="33"/>
  </r>
  <r>
    <d v="2013-01-01T00:00:00"/>
    <n v="2127.0929999999998"/>
    <x v="34"/>
  </r>
  <r>
    <d v="2013-04-01T00:00:00"/>
    <n v="2114.721"/>
    <x v="34"/>
  </r>
  <r>
    <d v="2013-07-01T00:00:00"/>
    <n v="2157.5100000000002"/>
    <x v="34"/>
  </r>
  <r>
    <d v="2013-10-01T00:00:00"/>
    <n v="2206.7660000000001"/>
    <x v="34"/>
  </r>
  <r>
    <d v="2014-01-01T00:00:00"/>
    <n v="2171.3270000000002"/>
    <x v="35"/>
  </r>
  <r>
    <d v="2014-04-01T00:00:00"/>
    <n v="2290.9479999999999"/>
    <x v="35"/>
  </r>
  <r>
    <d v="2014-07-01T00:00:00"/>
    <n v="2315.6350000000002"/>
    <x v="35"/>
  </r>
  <r>
    <d v="2014-10-01T00:00:00"/>
    <n v="2279.9789999999998"/>
    <x v="35"/>
  </r>
  <r>
    <d v="2015-01-01T00:00:00"/>
    <n v="2185.4279999999999"/>
    <x v="36"/>
  </r>
  <r>
    <d v="2015-04-01T00:00:00"/>
    <n v="2208.9450000000002"/>
    <x v="36"/>
  </r>
  <r>
    <d v="2015-07-01T00:00:00"/>
    <n v="2123.0569999999998"/>
    <x v="36"/>
  </r>
  <r>
    <d v="2015-10-01T00:00:00"/>
    <n v="1995.626"/>
    <x v="36"/>
  </r>
  <r>
    <d v="2016-01-01T00:00:00"/>
    <n v="2059.355"/>
    <x v="37"/>
  </r>
  <r>
    <d v="2016-04-01T00:00:00"/>
    <n v="2128.4490000000001"/>
    <x v="37"/>
  </r>
  <r>
    <d v="2016-07-01T00:00:00"/>
    <n v="2132.1030000000001"/>
    <x v="37"/>
  </r>
  <r>
    <d v="2016-10-01T00:00:00"/>
    <n v="2180.163"/>
    <x v="37"/>
  </r>
  <r>
    <d v="2017-01-01T00:00:00"/>
    <n v="2212.3989999999999"/>
    <x v="38"/>
  </r>
  <r>
    <d v="2017-04-01T00:00:00"/>
    <n v="2205.0610000000001"/>
    <x v="38"/>
  </r>
  <r>
    <d v="2017-07-01T00:00:00"/>
    <n v="2256.509"/>
    <x v="38"/>
  </r>
  <r>
    <d v="2017-10-01T00:00:00"/>
    <n v="2058.8530000000001"/>
    <x v="38"/>
  </r>
  <r>
    <d v="2018-01-01T00:00:00"/>
    <n v="2155.9609999999998"/>
    <x v="39"/>
  </r>
  <r>
    <d v="2018-04-01T00:00:00"/>
    <n v="2185.2849999999999"/>
    <x v="39"/>
  </r>
  <r>
    <d v="2018-07-01T00:00:00"/>
    <n v="2195.7330000000002"/>
    <x v="39"/>
  </r>
  <r>
    <d v="2018-10-01T00:00:00"/>
    <n v="2209.692"/>
    <x v="39"/>
  </r>
  <r>
    <d v="2019-01-01T00:00:00"/>
    <n v="2188.9250000000002"/>
    <x v="40"/>
  </r>
  <r>
    <d v="2019-04-01T00:00:00"/>
    <n v="2243.806"/>
    <x v="40"/>
  </r>
  <r>
    <d v="2019-07-01T00:00:00"/>
    <n v="2203.38"/>
    <x v="40"/>
  </r>
  <r>
    <d v="2019-10-01T00:00:00"/>
    <n v="2313.0639999999999"/>
    <x v="40"/>
  </r>
  <r>
    <d v="2020-01-01T00:00:00"/>
    <n v="1994.653"/>
    <x v="41"/>
  </r>
  <r>
    <d v="2020-04-01T00:00:00"/>
    <n v="1793.8420000000001"/>
    <x v="41"/>
  </r>
  <r>
    <d v="2020-07-01T00:00:00"/>
    <n v="2426.105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A2000C-157E-4DCF-8BA3-F6166BB22583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F12:G54" firstHeaderRow="1" firstDataRow="1" firstDataCol="1"/>
  <pivotFields count="3">
    <pivotField numFmtId="164" showAll="0"/>
    <pivotField dataField="1" numFmtId="167" showAll="0"/>
    <pivotField axis="axisRow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</pivotFields>
  <rowFields count="1">
    <field x="2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</rowItems>
  <colItems count="1">
    <i/>
  </colItems>
  <dataFields count="1">
    <dataField name="Average of A053RC1Q027SBEA" fld="1" subtotal="average" baseField="2" baseItem="0" numFmtId="166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quandl.com/data/MULTPL/SP500_PBV_RATIO_YEAR-S-P-500-Price-to-Book-Value-by-Year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finance.yahoo.com/quote/%5EGSPC/history/" TargetMode="External"/><Relationship Id="rId1" Type="http://schemas.openxmlformats.org/officeDocument/2006/relationships/hyperlink" Target="https://www.multpl.com/s-p-500-historical-prices/table/by-month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454D4-6B24-4D5C-925A-2E79876F95B9}">
  <dimension ref="A1:BS514"/>
  <sheetViews>
    <sheetView showGridLines="0" tabSelected="1" topLeftCell="AH16" workbookViewId="0">
      <selection activeCell="AL20" sqref="AL20"/>
    </sheetView>
  </sheetViews>
  <sheetFormatPr defaultRowHeight="14.5" x14ac:dyDescent="0.35"/>
  <cols>
    <col min="1" max="1" width="2" customWidth="1"/>
    <col min="2" max="2" width="9.453125" bestFit="1" customWidth="1"/>
    <col min="3" max="3" width="10" style="15" customWidth="1"/>
    <col min="4" max="5" width="10" customWidth="1"/>
    <col min="6" max="6" width="9.7265625" bestFit="1" customWidth="1"/>
    <col min="7" max="11" width="9.7265625" style="39" customWidth="1"/>
    <col min="27" max="27" width="9.453125" bestFit="1" customWidth="1"/>
    <col min="30" max="30" width="10.36328125" bestFit="1" customWidth="1"/>
    <col min="31" max="31" width="14.36328125" bestFit="1" customWidth="1"/>
    <col min="32" max="32" width="7.7265625" customWidth="1"/>
    <col min="34" max="34" width="12" bestFit="1" customWidth="1"/>
    <col min="36" max="36" width="8.7265625" style="24"/>
    <col min="37" max="37" width="11.26953125" bestFit="1" customWidth="1"/>
    <col min="56" max="56" width="10.453125" bestFit="1" customWidth="1"/>
    <col min="57" max="57" width="10.453125" style="32" bestFit="1" customWidth="1"/>
    <col min="58" max="58" width="11.6328125" style="1" bestFit="1" customWidth="1"/>
  </cols>
  <sheetData>
    <row r="1" spans="1:58" s="8" customFormat="1" x14ac:dyDescent="0.35">
      <c r="C1" s="15"/>
      <c r="G1" s="39"/>
      <c r="H1" s="39"/>
      <c r="I1" s="39"/>
      <c r="J1" s="39"/>
      <c r="K1" s="39"/>
      <c r="AJ1" s="24"/>
      <c r="BD1" s="12" t="s">
        <v>63</v>
      </c>
      <c r="BE1" s="32"/>
      <c r="BF1" s="1"/>
    </row>
    <row r="2" spans="1:58" s="8" customFormat="1" x14ac:dyDescent="0.35">
      <c r="B2" s="15" t="s">
        <v>36</v>
      </c>
      <c r="C2" s="5">
        <f>MAX(C11:C502)</f>
        <v>3756.070068</v>
      </c>
      <c r="D2" s="5">
        <f>MAX(D11:D502)</f>
        <v>122.4128</v>
      </c>
      <c r="E2" s="5">
        <f>MAX(E11:E502)</f>
        <v>46.4998</v>
      </c>
      <c r="F2" s="5"/>
      <c r="G2" s="5"/>
      <c r="H2" s="5"/>
      <c r="I2" s="5"/>
      <c r="J2" s="5"/>
      <c r="K2" s="5"/>
      <c r="AE2" s="8" t="s">
        <v>41</v>
      </c>
      <c r="AF2" s="5">
        <f>CORREL(AE9:AE28,AF9:AF28)</f>
        <v>0.89830660140056728</v>
      </c>
      <c r="AI2" s="5"/>
      <c r="AJ2" s="24"/>
      <c r="BE2" s="32"/>
      <c r="BF2" s="1"/>
    </row>
    <row r="3" spans="1:58" s="8" customFormat="1" x14ac:dyDescent="0.35">
      <c r="B3" s="15" t="s">
        <v>37</v>
      </c>
      <c r="C3" s="5">
        <f>QUARTILE(C$11:C$502,3)</f>
        <v>1406.6399535</v>
      </c>
      <c r="D3" s="5">
        <f>QUARTILE(D$11:D$502,3)</f>
        <v>23.561199999999999</v>
      </c>
      <c r="E3" s="5">
        <f>QUARTILE(E$11:E$502,3)</f>
        <v>23.307750000000002</v>
      </c>
      <c r="F3" s="10"/>
      <c r="G3" s="10"/>
      <c r="H3" s="10"/>
      <c r="I3" s="10"/>
      <c r="J3" s="10"/>
      <c r="K3" s="10"/>
      <c r="L3" s="10"/>
      <c r="AE3" s="8" t="s">
        <v>42</v>
      </c>
      <c r="AF3" s="5">
        <f>CORREL(AE30:AE49,AF30:AF49)</f>
        <v>0.67852284803808738</v>
      </c>
      <c r="AI3" s="5"/>
      <c r="AJ3" s="24"/>
      <c r="BD3" s="8" t="s">
        <v>48</v>
      </c>
      <c r="BE3" s="30" t="s">
        <v>49</v>
      </c>
      <c r="BF3" s="1" t="s">
        <v>47</v>
      </c>
    </row>
    <row r="4" spans="1:58" s="8" customFormat="1" x14ac:dyDescent="0.35">
      <c r="B4" s="15" t="s">
        <v>38</v>
      </c>
      <c r="C4" s="5">
        <f>MEDIAN(C11:C502)</f>
        <v>1025.664978</v>
      </c>
      <c r="D4" s="5">
        <f>MEDIAN(D11:D502)</f>
        <v>19.11825</v>
      </c>
      <c r="E4" s="5">
        <f>MEDIAN(E11:E502)</f>
        <v>18.921100000000003</v>
      </c>
      <c r="G4" s="39"/>
      <c r="H4" s="39"/>
      <c r="I4" s="39"/>
      <c r="J4" s="39"/>
      <c r="K4" s="39"/>
      <c r="AE4" s="24" t="s">
        <v>43</v>
      </c>
      <c r="AF4" s="5">
        <f>CORREL(AE9:AE49,AF9:AF49)</f>
        <v>0.86672026347054498</v>
      </c>
      <c r="AI4" s="5"/>
      <c r="AJ4" s="24"/>
      <c r="BD4" s="33">
        <v>36526</v>
      </c>
      <c r="BE4" s="37">
        <v>1999</v>
      </c>
      <c r="BF4" s="34">
        <v>5.05</v>
      </c>
    </row>
    <row r="5" spans="1:58" s="8" customFormat="1" x14ac:dyDescent="0.35">
      <c r="B5" s="15" t="s">
        <v>39</v>
      </c>
      <c r="C5" s="5">
        <f>QUARTILE(C$11:C$502,1)</f>
        <v>340.25498924999999</v>
      </c>
      <c r="D5" s="5">
        <f>QUARTILE(D$11:D$502,1)</f>
        <v>15.3773</v>
      </c>
      <c r="E5" s="5">
        <f>QUARTILE(E$11:E$502,1)</f>
        <v>15.311074999999999</v>
      </c>
      <c r="G5" s="39"/>
      <c r="H5" s="39"/>
      <c r="I5" s="39"/>
      <c r="J5" s="39"/>
      <c r="K5" s="39"/>
      <c r="L5" s="11"/>
      <c r="AJ5" s="24"/>
      <c r="BD5" s="33">
        <v>36892</v>
      </c>
      <c r="BE5" s="37">
        <f>BE4+1</f>
        <v>2000</v>
      </c>
      <c r="BF5" s="34">
        <v>4.05</v>
      </c>
    </row>
    <row r="6" spans="1:58" s="8" customFormat="1" x14ac:dyDescent="0.35">
      <c r="B6" s="15" t="s">
        <v>40</v>
      </c>
      <c r="C6" s="5">
        <f>MIN(C11:C502)</f>
        <v>103</v>
      </c>
      <c r="D6" s="5">
        <f>MIN(D11:D502)</f>
        <v>6.6768999999999998</v>
      </c>
      <c r="E6" s="5">
        <f>MIN(E11:E502)</f>
        <v>6.6768999999999998</v>
      </c>
      <c r="G6" s="39"/>
      <c r="H6" s="39"/>
      <c r="I6" s="39"/>
      <c r="J6" s="39"/>
      <c r="K6" s="39"/>
      <c r="AJ6" s="24"/>
      <c r="AK6" s="48"/>
      <c r="BD6" s="33">
        <v>37257</v>
      </c>
      <c r="BE6" s="37">
        <f t="shared" ref="BE6:BE25" si="0">BE5+1</f>
        <v>2001</v>
      </c>
      <c r="BF6" s="34">
        <v>3.39</v>
      </c>
    </row>
    <row r="7" spans="1:58" s="11" customFormat="1" x14ac:dyDescent="0.35">
      <c r="C7" s="15"/>
      <c r="D7" s="10"/>
      <c r="G7" s="39"/>
      <c r="H7" s="39"/>
      <c r="I7" s="39"/>
      <c r="J7" s="39"/>
      <c r="K7" s="39"/>
      <c r="AJ7" s="24"/>
      <c r="AK7" s="48"/>
      <c r="BD7" s="33">
        <v>37622</v>
      </c>
      <c r="BE7" s="37">
        <f t="shared" si="0"/>
        <v>2002</v>
      </c>
      <c r="BF7" s="34">
        <v>2.73</v>
      </c>
    </row>
    <row r="8" spans="1:58" s="11" customFormat="1" x14ac:dyDescent="0.35">
      <c r="C8" s="15">
        <f>CORREL(C11:C502,D11:D502)</f>
        <v>0.22580593518868286</v>
      </c>
      <c r="D8" s="10"/>
      <c r="E8" s="5"/>
      <c r="F8" s="4"/>
      <c r="G8" s="4"/>
      <c r="H8" s="4"/>
      <c r="I8" s="4"/>
      <c r="J8" s="4"/>
      <c r="K8" s="4"/>
      <c r="AD8" s="8" t="s">
        <v>0</v>
      </c>
      <c r="AE8" s="1" t="s">
        <v>55</v>
      </c>
      <c r="AF8" s="1" t="s">
        <v>56</v>
      </c>
      <c r="AH8" s="1" t="s">
        <v>44</v>
      </c>
      <c r="AI8" s="1" t="s">
        <v>45</v>
      </c>
      <c r="AJ8" s="1" t="s">
        <v>62</v>
      </c>
      <c r="AK8" s="1" t="s">
        <v>61</v>
      </c>
      <c r="BD8" s="33">
        <v>37987</v>
      </c>
      <c r="BE8" s="37">
        <f t="shared" si="0"/>
        <v>2003</v>
      </c>
      <c r="BF8" s="34">
        <v>3.03</v>
      </c>
    </row>
    <row r="9" spans="1:58" s="8" customFormat="1" x14ac:dyDescent="0.35">
      <c r="C9" s="15"/>
      <c r="G9" s="39"/>
      <c r="H9" s="39"/>
      <c r="I9" s="39"/>
      <c r="J9" s="39"/>
      <c r="K9" s="39"/>
      <c r="AD9" s="8">
        <v>1980</v>
      </c>
      <c r="AE9" s="18">
        <v>0.28275774999999997</v>
      </c>
      <c r="AF9" s="9">
        <f>AVERAGEIF($A$11:$A$502,AD9,$C$11:$C$502)</f>
        <v>133.5</v>
      </c>
      <c r="AG9" s="10"/>
      <c r="AH9" s="27">
        <f>AE9/(AVERAGE(CORP_PROFIT!B12:B15)/1000)-1</f>
        <v>-6.1047662770107425E-2</v>
      </c>
      <c r="AI9" s="29">
        <v>0.25770000000000004</v>
      </c>
      <c r="AJ9" s="29">
        <v>0</v>
      </c>
      <c r="AK9" s="28">
        <f>AI9-AH9</f>
        <v>0.31874766277010746</v>
      </c>
      <c r="BD9" s="33">
        <v>38353</v>
      </c>
      <c r="BE9" s="37">
        <f t="shared" si="0"/>
        <v>2004</v>
      </c>
      <c r="BF9" s="34">
        <v>2.92</v>
      </c>
    </row>
    <row r="10" spans="1:58" s="19" customFormat="1" x14ac:dyDescent="0.35">
      <c r="B10" s="19" t="s">
        <v>26</v>
      </c>
      <c r="C10" s="20" t="s">
        <v>30</v>
      </c>
      <c r="D10" s="20" t="s">
        <v>31</v>
      </c>
      <c r="E10" s="20" t="s">
        <v>46</v>
      </c>
      <c r="F10" s="20" t="s">
        <v>38</v>
      </c>
      <c r="G10" s="20" t="s">
        <v>50</v>
      </c>
      <c r="H10" s="20" t="s">
        <v>51</v>
      </c>
      <c r="AD10" s="8">
        <f>AD9+1</f>
        <v>1981</v>
      </c>
      <c r="AE10" s="18">
        <v>0.27662475000000003</v>
      </c>
      <c r="AF10" s="9">
        <f t="shared" ref="AF10:AF49" si="1">AVERAGEIF($A$11:$A$502,AD10,$C$11:$C$502)</f>
        <v>123.8</v>
      </c>
      <c r="AG10" s="10"/>
      <c r="AH10" s="27">
        <f t="shared" ref="AH10:AH15" si="2">AE10/AE9-1</f>
        <v>-2.1689944837939734E-2</v>
      </c>
      <c r="AI10" s="29">
        <v>-9.7300000000000011E-2</v>
      </c>
      <c r="AJ10" s="29">
        <v>0</v>
      </c>
      <c r="AK10" s="28">
        <f>AI10-AH10</f>
        <v>-7.5610055162060277E-2</v>
      </c>
      <c r="AL10" s="45"/>
      <c r="BD10" s="33">
        <v>38718</v>
      </c>
      <c r="BE10" s="37">
        <f t="shared" si="0"/>
        <v>2005</v>
      </c>
      <c r="BF10" s="34">
        <v>2.76</v>
      </c>
    </row>
    <row r="11" spans="1:58" s="8" customFormat="1" x14ac:dyDescent="0.35">
      <c r="A11" s="26"/>
      <c r="B11" s="6">
        <v>29221</v>
      </c>
      <c r="C11" s="15">
        <v>110.9</v>
      </c>
      <c r="D11" s="5">
        <v>7.4663000000000004</v>
      </c>
      <c r="E11" s="5">
        <v>7.4663000000000004</v>
      </c>
      <c r="F11" s="10">
        <f>MEDIAN($D$11:$D$502)</f>
        <v>19.11825</v>
      </c>
      <c r="G11" s="42">
        <v>11.1</v>
      </c>
      <c r="H11" s="42">
        <v>27.1</v>
      </c>
      <c r="I11" s="10"/>
      <c r="J11" s="10"/>
      <c r="K11" s="10"/>
      <c r="AD11" s="24">
        <f t="shared" ref="AD11:AD49" si="3">AD10+1</f>
        <v>1982</v>
      </c>
      <c r="AE11" s="18">
        <v>0.23232749999999999</v>
      </c>
      <c r="AF11" s="9">
        <f t="shared" si="1"/>
        <v>139.4</v>
      </c>
      <c r="AG11" s="10"/>
      <c r="AH11" s="27">
        <f t="shared" si="2"/>
        <v>-0.16013480355608101</v>
      </c>
      <c r="AI11" s="29">
        <v>0.14760000000000001</v>
      </c>
      <c r="AJ11" s="29">
        <v>0</v>
      </c>
      <c r="AK11" s="28">
        <f t="shared" ref="AK11:AK49" si="4">AI11-AH11</f>
        <v>0.30773480355608102</v>
      </c>
      <c r="AL11" s="45"/>
      <c r="BD11" s="33">
        <v>39083</v>
      </c>
      <c r="BE11" s="37">
        <f t="shared" si="0"/>
        <v>2006</v>
      </c>
      <c r="BF11" s="34">
        <v>2.81</v>
      </c>
    </row>
    <row r="12" spans="1:58" s="8" customFormat="1" x14ac:dyDescent="0.35">
      <c r="A12" s="26"/>
      <c r="B12" s="6">
        <v>29252</v>
      </c>
      <c r="C12" s="15">
        <v>115.3</v>
      </c>
      <c r="D12" s="5">
        <v>7.4336000000000002</v>
      </c>
      <c r="E12" s="5">
        <v>7.4336000000000002</v>
      </c>
      <c r="F12" s="10">
        <f t="shared" ref="F12:F75" si="5">MEDIAN($D$11:$D$502)</f>
        <v>19.11825</v>
      </c>
      <c r="G12" s="41">
        <f>G11</f>
        <v>11.1</v>
      </c>
      <c r="H12" s="41">
        <f>H11</f>
        <v>27.1</v>
      </c>
      <c r="I12" s="10"/>
      <c r="J12" s="10"/>
      <c r="K12" s="10"/>
      <c r="L12" s="10"/>
      <c r="AD12" s="24">
        <f t="shared" si="3"/>
        <v>1983</v>
      </c>
      <c r="AE12" s="18">
        <v>0.26388725000000002</v>
      </c>
      <c r="AF12" s="9">
        <f t="shared" si="1"/>
        <v>164.4</v>
      </c>
      <c r="AG12" s="10"/>
      <c r="AH12" s="27">
        <f t="shared" si="2"/>
        <v>0.13584164595237347</v>
      </c>
      <c r="AI12" s="29">
        <v>0.17270000000000002</v>
      </c>
      <c r="AJ12" s="29">
        <v>0</v>
      </c>
      <c r="AK12" s="28">
        <f t="shared" si="4"/>
        <v>3.6858354047626551E-2</v>
      </c>
      <c r="AL12" s="45"/>
      <c r="BD12" s="33">
        <v>39448</v>
      </c>
      <c r="BE12" s="37">
        <f t="shared" si="0"/>
        <v>2007</v>
      </c>
      <c r="BF12" s="34">
        <v>2.77</v>
      </c>
    </row>
    <row r="13" spans="1:58" s="8" customFormat="1" x14ac:dyDescent="0.35">
      <c r="A13" s="26"/>
      <c r="B13" s="6">
        <v>29281</v>
      </c>
      <c r="C13" s="15">
        <v>104.7</v>
      </c>
      <c r="D13" s="5">
        <v>6.6768999999999998</v>
      </c>
      <c r="E13" s="5">
        <v>6.6768999999999998</v>
      </c>
      <c r="F13" s="10">
        <f t="shared" si="5"/>
        <v>19.11825</v>
      </c>
      <c r="G13" s="41">
        <f t="shared" ref="G13:G76" si="6">G12</f>
        <v>11.1</v>
      </c>
      <c r="H13" s="41">
        <f t="shared" ref="H13:H76" si="7">H12</f>
        <v>27.1</v>
      </c>
      <c r="I13" s="10"/>
      <c r="J13" s="10"/>
      <c r="K13" s="10"/>
      <c r="L13" s="10"/>
      <c r="AD13" s="24">
        <f t="shared" si="3"/>
        <v>1984</v>
      </c>
      <c r="AE13" s="18">
        <v>0.29824024999999998</v>
      </c>
      <c r="AF13" s="9">
        <f t="shared" si="1"/>
        <v>164.5</v>
      </c>
      <c r="AG13" s="10"/>
      <c r="AH13" s="27">
        <f t="shared" si="2"/>
        <v>0.13018059796371362</v>
      </c>
      <c r="AI13" s="29">
        <v>1.4E-2</v>
      </c>
      <c r="AJ13" s="29">
        <v>0</v>
      </c>
      <c r="AK13" s="28">
        <f t="shared" si="4"/>
        <v>-0.11618059796371362</v>
      </c>
      <c r="AL13" s="45"/>
      <c r="BD13" s="33">
        <v>39814</v>
      </c>
      <c r="BE13" s="37">
        <f t="shared" si="0"/>
        <v>2008</v>
      </c>
      <c r="BF13" s="34">
        <v>2</v>
      </c>
    </row>
    <row r="14" spans="1:58" s="8" customFormat="1" x14ac:dyDescent="0.35">
      <c r="A14" s="26"/>
      <c r="B14" s="6">
        <v>29312</v>
      </c>
      <c r="C14" s="15">
        <v>103</v>
      </c>
      <c r="D14" s="5">
        <v>7.1144999999999996</v>
      </c>
      <c r="E14" s="5">
        <v>7.1144999999999996</v>
      </c>
      <c r="F14" s="10">
        <f t="shared" si="5"/>
        <v>19.11825</v>
      </c>
      <c r="G14" s="41">
        <f t="shared" si="6"/>
        <v>11.1</v>
      </c>
      <c r="H14" s="41">
        <f t="shared" si="7"/>
        <v>27.1</v>
      </c>
      <c r="I14" s="10"/>
      <c r="J14" s="10"/>
      <c r="K14" s="10"/>
      <c r="AD14" s="24">
        <f t="shared" si="3"/>
        <v>1985</v>
      </c>
      <c r="AE14" s="18">
        <v>0.28964924999999997</v>
      </c>
      <c r="AF14" s="9">
        <f t="shared" si="1"/>
        <v>211.279999</v>
      </c>
      <c r="AG14" s="10"/>
      <c r="AH14" s="27">
        <f t="shared" si="2"/>
        <v>-2.8805635724889589E-2</v>
      </c>
      <c r="AI14" s="29">
        <v>0.26329999999999998</v>
      </c>
      <c r="AJ14" s="29">
        <v>0</v>
      </c>
      <c r="AK14" s="28">
        <f t="shared" si="4"/>
        <v>0.29210563572488957</v>
      </c>
      <c r="AL14" s="45"/>
      <c r="BD14" s="33">
        <v>40179</v>
      </c>
      <c r="BE14" s="37">
        <f t="shared" si="0"/>
        <v>2009</v>
      </c>
      <c r="BF14" s="34">
        <v>2.17</v>
      </c>
    </row>
    <row r="15" spans="1:58" s="8" customFormat="1" x14ac:dyDescent="0.35">
      <c r="A15" s="26"/>
      <c r="B15" s="6">
        <v>29342</v>
      </c>
      <c r="C15" s="15">
        <v>107.7</v>
      </c>
      <c r="D15" s="5">
        <v>7.4458000000000002</v>
      </c>
      <c r="E15" s="5">
        <v>7.4458000000000002</v>
      </c>
      <c r="F15" s="10">
        <f t="shared" si="5"/>
        <v>19.11825</v>
      </c>
      <c r="G15" s="41">
        <f t="shared" si="6"/>
        <v>11.1</v>
      </c>
      <c r="H15" s="41">
        <f t="shared" si="7"/>
        <v>27.1</v>
      </c>
      <c r="I15" s="10"/>
      <c r="J15" s="10"/>
      <c r="K15" s="10"/>
      <c r="L15" s="10"/>
      <c r="AD15" s="24">
        <f t="shared" si="3"/>
        <v>1986</v>
      </c>
      <c r="AE15" s="43">
        <v>0.26619400000000004</v>
      </c>
      <c r="AF15" s="9">
        <f t="shared" si="1"/>
        <v>242.16999799999999</v>
      </c>
      <c r="AG15" s="10"/>
      <c r="AH15" s="27">
        <f t="shared" si="2"/>
        <v>-8.0978114046557748E-2</v>
      </c>
      <c r="AI15" s="29">
        <v>0.1462</v>
      </c>
      <c r="AJ15" s="29">
        <v>0</v>
      </c>
      <c r="AK15" s="28">
        <f t="shared" si="4"/>
        <v>0.22717811404655774</v>
      </c>
      <c r="AL15" s="45"/>
      <c r="BD15" s="33">
        <v>40544</v>
      </c>
      <c r="BE15" s="37">
        <f t="shared" si="0"/>
        <v>2010</v>
      </c>
      <c r="BF15" s="34">
        <v>2.17</v>
      </c>
    </row>
    <row r="16" spans="1:58" s="8" customFormat="1" x14ac:dyDescent="0.35">
      <c r="A16" s="26"/>
      <c r="B16" s="6">
        <v>29373</v>
      </c>
      <c r="C16" s="15">
        <v>114.6</v>
      </c>
      <c r="D16" s="5">
        <v>7.6466000000000003</v>
      </c>
      <c r="E16" s="5">
        <v>7.6466000000000003</v>
      </c>
      <c r="F16" s="10">
        <f t="shared" si="5"/>
        <v>19.11825</v>
      </c>
      <c r="G16" s="41">
        <f t="shared" si="6"/>
        <v>11.1</v>
      </c>
      <c r="H16" s="41">
        <f t="shared" si="7"/>
        <v>27.1</v>
      </c>
      <c r="I16" s="10"/>
      <c r="J16" s="10"/>
      <c r="K16" s="10"/>
      <c r="AD16" s="24">
        <f t="shared" si="3"/>
        <v>1987</v>
      </c>
      <c r="AE16" s="18">
        <v>0.33079049999999999</v>
      </c>
      <c r="AF16" s="9">
        <f t="shared" si="1"/>
        <v>247.08000200000001</v>
      </c>
      <c r="AG16" s="10"/>
      <c r="AH16" s="27">
        <f t="shared" ref="AH16:AH49" si="8">AE16/AE15-1</f>
        <v>0.24266700226150828</v>
      </c>
      <c r="AI16" s="29">
        <v>2.0299999999999999E-2</v>
      </c>
      <c r="AJ16" s="29">
        <v>0</v>
      </c>
      <c r="AK16" s="28">
        <f t="shared" si="4"/>
        <v>-0.2223670022615083</v>
      </c>
      <c r="AL16" s="45"/>
      <c r="BD16" s="33">
        <v>40909</v>
      </c>
      <c r="BE16" s="37">
        <f t="shared" si="0"/>
        <v>2011</v>
      </c>
      <c r="BF16" s="34">
        <v>2.0499999999999998</v>
      </c>
    </row>
    <row r="17" spans="1:71" s="8" customFormat="1" x14ac:dyDescent="0.35">
      <c r="A17" s="26"/>
      <c r="B17" s="6">
        <v>29403</v>
      </c>
      <c r="C17" s="15">
        <v>119.8</v>
      </c>
      <c r="D17" s="5">
        <v>8.3108000000000004</v>
      </c>
      <c r="E17" s="5">
        <v>8.3108000000000004</v>
      </c>
      <c r="F17" s="10">
        <f t="shared" si="5"/>
        <v>19.11825</v>
      </c>
      <c r="G17" s="41">
        <f t="shared" si="6"/>
        <v>11.1</v>
      </c>
      <c r="H17" s="41">
        <f t="shared" si="7"/>
        <v>27.1</v>
      </c>
      <c r="I17" s="10"/>
      <c r="J17" s="10"/>
      <c r="K17" s="10"/>
      <c r="AD17" s="24">
        <f t="shared" si="3"/>
        <v>1988</v>
      </c>
      <c r="AE17" s="18">
        <v>0.38835599999999998</v>
      </c>
      <c r="AF17" s="9">
        <f t="shared" si="1"/>
        <v>277.72000100000002</v>
      </c>
      <c r="AG17" s="10"/>
      <c r="AH17" s="27">
        <f t="shared" si="8"/>
        <v>0.17402404240750569</v>
      </c>
      <c r="AI17" s="29">
        <v>0.124</v>
      </c>
      <c r="AJ17" s="29">
        <v>0</v>
      </c>
      <c r="AK17" s="28">
        <f t="shared" si="4"/>
        <v>-5.0024042407505687E-2</v>
      </c>
      <c r="AL17" s="45"/>
      <c r="BD17" s="33">
        <v>41275</v>
      </c>
      <c r="BE17" s="37">
        <f t="shared" si="0"/>
        <v>2012</v>
      </c>
      <c r="BF17" s="34">
        <v>2.14</v>
      </c>
    </row>
    <row r="18" spans="1:71" s="8" customFormat="1" x14ac:dyDescent="0.35">
      <c r="A18" s="26"/>
      <c r="B18" s="6">
        <v>29434</v>
      </c>
      <c r="C18" s="15">
        <v>123.5</v>
      </c>
      <c r="D18" s="5">
        <v>8.3592999999999993</v>
      </c>
      <c r="E18" s="5">
        <v>8.3592999999999993</v>
      </c>
      <c r="F18" s="10">
        <f t="shared" si="5"/>
        <v>19.11825</v>
      </c>
      <c r="G18" s="41">
        <f t="shared" si="6"/>
        <v>11.1</v>
      </c>
      <c r="H18" s="41">
        <f t="shared" si="7"/>
        <v>27.1</v>
      </c>
      <c r="I18" s="10"/>
      <c r="J18" s="10"/>
      <c r="K18" s="10"/>
      <c r="AD18" s="24">
        <f t="shared" si="3"/>
        <v>1989</v>
      </c>
      <c r="AE18" s="18">
        <v>0.38940374999999999</v>
      </c>
      <c r="AF18" s="9">
        <f t="shared" si="1"/>
        <v>353.39999399999999</v>
      </c>
      <c r="AG18" s="10"/>
      <c r="AH18" s="27">
        <f t="shared" si="8"/>
        <v>2.6979111948830514E-3</v>
      </c>
      <c r="AI18" s="29">
        <v>0.27250000000000002</v>
      </c>
      <c r="AJ18" s="29">
        <v>0</v>
      </c>
      <c r="AK18" s="28">
        <f t="shared" si="4"/>
        <v>0.26980208880511697</v>
      </c>
      <c r="AL18" s="45"/>
      <c r="BD18" s="33">
        <v>41640</v>
      </c>
      <c r="BE18" s="37">
        <f t="shared" si="0"/>
        <v>2013</v>
      </c>
      <c r="BF18" s="34">
        <v>2.58</v>
      </c>
    </row>
    <row r="19" spans="1:71" s="8" customFormat="1" x14ac:dyDescent="0.35">
      <c r="A19" s="26"/>
      <c r="B19" s="6">
        <v>29465</v>
      </c>
      <c r="C19" s="15">
        <v>126.5</v>
      </c>
      <c r="D19" s="5">
        <v>8.5696999999999992</v>
      </c>
      <c r="E19" s="5">
        <v>8.5696999999999992</v>
      </c>
      <c r="F19" s="10">
        <f t="shared" si="5"/>
        <v>19.11825</v>
      </c>
      <c r="G19" s="41">
        <f t="shared" si="6"/>
        <v>11.1</v>
      </c>
      <c r="H19" s="41">
        <f t="shared" si="7"/>
        <v>27.1</v>
      </c>
      <c r="I19" s="10"/>
      <c r="J19" s="10"/>
      <c r="K19" s="10"/>
      <c r="AD19" s="24">
        <f t="shared" si="3"/>
        <v>1990</v>
      </c>
      <c r="AE19" s="18">
        <v>0.40405124999999997</v>
      </c>
      <c r="AF19" s="9">
        <f t="shared" si="1"/>
        <v>330.22000100000002</v>
      </c>
      <c r="AG19" s="10"/>
      <c r="AH19" s="27">
        <f t="shared" si="8"/>
        <v>3.7615200161785767E-2</v>
      </c>
      <c r="AI19" s="29">
        <v>-6.5599999999999992E-2</v>
      </c>
      <c r="AJ19" s="29">
        <v>0</v>
      </c>
      <c r="AK19" s="28">
        <f t="shared" si="4"/>
        <v>-0.10321520016178576</v>
      </c>
      <c r="AL19" s="45"/>
      <c r="BD19" s="33">
        <v>42005</v>
      </c>
      <c r="BE19" s="37">
        <f t="shared" si="0"/>
        <v>2014</v>
      </c>
      <c r="BF19" s="34">
        <v>2.83</v>
      </c>
    </row>
    <row r="20" spans="1:71" s="8" customFormat="1" x14ac:dyDescent="0.35">
      <c r="A20" s="26"/>
      <c r="B20" s="6">
        <v>29495</v>
      </c>
      <c r="C20" s="15">
        <v>130.19999999999999</v>
      </c>
      <c r="D20" s="5">
        <v>8.6012000000000004</v>
      </c>
      <c r="E20" s="5">
        <v>8.6012000000000004</v>
      </c>
      <c r="F20" s="10">
        <f t="shared" si="5"/>
        <v>19.11825</v>
      </c>
      <c r="G20" s="41">
        <f t="shared" si="6"/>
        <v>11.1</v>
      </c>
      <c r="H20" s="41">
        <f t="shared" si="7"/>
        <v>27.1</v>
      </c>
      <c r="I20" s="10"/>
      <c r="J20" s="10"/>
      <c r="K20" s="10"/>
      <c r="AD20" s="24">
        <f t="shared" si="3"/>
        <v>1991</v>
      </c>
      <c r="AE20" s="18">
        <v>0.42931724999999998</v>
      </c>
      <c r="AF20" s="9">
        <f t="shared" si="1"/>
        <v>417.08999599999999</v>
      </c>
      <c r="AG20" s="10"/>
      <c r="AH20" s="27">
        <f t="shared" si="8"/>
        <v>6.2531671415445578E-2</v>
      </c>
      <c r="AI20" s="29">
        <v>0.2631</v>
      </c>
      <c r="AJ20" s="29">
        <v>0</v>
      </c>
      <c r="AK20" s="28">
        <f t="shared" si="4"/>
        <v>0.20056832858455442</v>
      </c>
      <c r="AL20" s="45"/>
      <c r="BD20" s="33">
        <v>42370</v>
      </c>
      <c r="BE20" s="37">
        <f t="shared" si="0"/>
        <v>2015</v>
      </c>
      <c r="BF20" s="34">
        <v>2.76</v>
      </c>
    </row>
    <row r="21" spans="1:71" s="8" customFormat="1" x14ac:dyDescent="0.35">
      <c r="A21" s="26"/>
      <c r="B21" s="6">
        <v>29526</v>
      </c>
      <c r="C21" s="15">
        <v>135.69999999999999</v>
      </c>
      <c r="D21" s="5">
        <v>9.4817999999999998</v>
      </c>
      <c r="E21" s="5">
        <v>9.4817999999999998</v>
      </c>
      <c r="F21" s="10">
        <f t="shared" si="5"/>
        <v>19.11825</v>
      </c>
      <c r="G21" s="41">
        <f t="shared" si="6"/>
        <v>11.1</v>
      </c>
      <c r="H21" s="41">
        <f t="shared" si="7"/>
        <v>27.1</v>
      </c>
      <c r="I21" s="10"/>
      <c r="J21" s="10"/>
      <c r="K21" s="10"/>
      <c r="AD21" s="24">
        <f t="shared" si="3"/>
        <v>1992</v>
      </c>
      <c r="AE21" s="18">
        <v>0.46256050000000004</v>
      </c>
      <c r="AF21" s="9">
        <f t="shared" si="1"/>
        <v>435.709991</v>
      </c>
      <c r="AG21" s="10"/>
      <c r="AH21" s="27">
        <f t="shared" si="8"/>
        <v>7.7432830849447631E-2</v>
      </c>
      <c r="AI21" s="29">
        <v>4.4599999999999994E-2</v>
      </c>
      <c r="AJ21" s="29">
        <v>0</v>
      </c>
      <c r="AK21" s="28">
        <f t="shared" si="4"/>
        <v>-3.2832830849447638E-2</v>
      </c>
      <c r="AL21" s="45"/>
      <c r="BD21" s="33">
        <v>42736</v>
      </c>
      <c r="BE21" s="37">
        <f t="shared" si="0"/>
        <v>2016</v>
      </c>
      <c r="BF21" s="34">
        <v>2.91</v>
      </c>
    </row>
    <row r="22" spans="1:71" s="8" customFormat="1" x14ac:dyDescent="0.35">
      <c r="A22" s="26">
        <f t="shared" ref="A22:A70" si="9">YEAR(B22)</f>
        <v>1980</v>
      </c>
      <c r="B22" s="6">
        <v>29556</v>
      </c>
      <c r="C22" s="15">
        <v>133.5</v>
      </c>
      <c r="D22" s="5">
        <v>9.1606000000000005</v>
      </c>
      <c r="E22" s="5">
        <v>9.1606000000000005</v>
      </c>
      <c r="F22" s="10">
        <f t="shared" si="5"/>
        <v>19.11825</v>
      </c>
      <c r="G22" s="41">
        <f t="shared" si="6"/>
        <v>11.1</v>
      </c>
      <c r="H22" s="41">
        <f t="shared" si="7"/>
        <v>27.1</v>
      </c>
      <c r="I22" s="10"/>
      <c r="J22" s="10"/>
      <c r="K22" s="10"/>
      <c r="AD22" s="24">
        <f t="shared" si="3"/>
        <v>1993</v>
      </c>
      <c r="AE22" s="18">
        <v>0.50594450000000002</v>
      </c>
      <c r="AF22" s="9">
        <f t="shared" si="1"/>
        <v>466.45001200000002</v>
      </c>
      <c r="AG22" s="10"/>
      <c r="AH22" s="27">
        <f t="shared" si="8"/>
        <v>9.3790974369839075E-2</v>
      </c>
      <c r="AI22" s="29">
        <v>7.0599999999999996E-2</v>
      </c>
      <c r="AJ22" s="29">
        <v>0</v>
      </c>
      <c r="AK22" s="28">
        <f t="shared" si="4"/>
        <v>-2.3190974369839079E-2</v>
      </c>
      <c r="AL22" s="45"/>
      <c r="BD22" s="33">
        <v>43101</v>
      </c>
      <c r="BE22" s="37">
        <f t="shared" si="0"/>
        <v>2017</v>
      </c>
      <c r="BF22" s="34">
        <v>3.23</v>
      </c>
    </row>
    <row r="23" spans="1:71" s="8" customFormat="1" x14ac:dyDescent="0.35">
      <c r="A23" s="26"/>
      <c r="B23" s="6">
        <v>29587</v>
      </c>
      <c r="C23" s="15">
        <v>133</v>
      </c>
      <c r="D23" s="5">
        <v>8.8855000000000004</v>
      </c>
      <c r="E23" s="5">
        <v>8.8855000000000004</v>
      </c>
      <c r="F23" s="10">
        <f t="shared" si="5"/>
        <v>19.11825</v>
      </c>
      <c r="G23" s="41">
        <f t="shared" si="6"/>
        <v>11.1</v>
      </c>
      <c r="H23" s="41">
        <f t="shared" si="7"/>
        <v>27.1</v>
      </c>
      <c r="I23" s="10"/>
      <c r="J23" s="10"/>
      <c r="K23" s="10"/>
      <c r="AD23" s="24">
        <f t="shared" si="3"/>
        <v>1994</v>
      </c>
      <c r="AE23" s="18">
        <v>0.60170400000000002</v>
      </c>
      <c r="AF23" s="9">
        <f t="shared" si="1"/>
        <v>459.26998900000001</v>
      </c>
      <c r="AG23" s="10"/>
      <c r="AH23" s="27">
        <f t="shared" si="8"/>
        <v>0.18926878343375608</v>
      </c>
      <c r="AI23" s="29">
        <v>-1.54E-2</v>
      </c>
      <c r="AJ23" s="29">
        <v>0</v>
      </c>
      <c r="AK23" s="28">
        <f t="shared" si="4"/>
        <v>-0.20466878343375608</v>
      </c>
      <c r="AL23" s="45"/>
      <c r="BD23" s="33">
        <v>43466</v>
      </c>
      <c r="BE23" s="37">
        <f t="shared" si="0"/>
        <v>2018</v>
      </c>
      <c r="BF23" s="34">
        <v>2.94</v>
      </c>
    </row>
    <row r="24" spans="1:71" s="8" customFormat="1" x14ac:dyDescent="0.35">
      <c r="A24" s="26"/>
      <c r="B24" s="6">
        <v>29618</v>
      </c>
      <c r="C24" s="15">
        <v>128.4</v>
      </c>
      <c r="D24" s="5">
        <v>9.0033999999999992</v>
      </c>
      <c r="E24" s="5">
        <v>9.0033999999999992</v>
      </c>
      <c r="F24" s="10">
        <f t="shared" si="5"/>
        <v>19.11825</v>
      </c>
      <c r="G24" s="41">
        <f t="shared" si="6"/>
        <v>11.1</v>
      </c>
      <c r="H24" s="41">
        <f t="shared" si="7"/>
        <v>27.1</v>
      </c>
      <c r="I24" s="10"/>
      <c r="J24" s="10"/>
      <c r="K24" s="10"/>
      <c r="AD24" s="24">
        <f t="shared" si="3"/>
        <v>1995</v>
      </c>
      <c r="AE24" s="18">
        <v>0.68525124999999998</v>
      </c>
      <c r="AF24" s="9">
        <f t="shared" si="1"/>
        <v>615.92999299999997</v>
      </c>
      <c r="AG24" s="10"/>
      <c r="AH24" s="27">
        <f t="shared" si="8"/>
        <v>0.13885107960060084</v>
      </c>
      <c r="AI24" s="29">
        <v>0.34110000000000001</v>
      </c>
      <c r="AJ24" s="29">
        <v>0</v>
      </c>
      <c r="AK24" s="28">
        <f t="shared" si="4"/>
        <v>0.20224892039939918</v>
      </c>
      <c r="AL24" s="45"/>
      <c r="BD24" s="33">
        <v>43831</v>
      </c>
      <c r="BE24" s="37">
        <f t="shared" si="0"/>
        <v>2019</v>
      </c>
      <c r="BF24" s="34">
        <v>3.53</v>
      </c>
    </row>
    <row r="25" spans="1:71" s="8" customFormat="1" x14ac:dyDescent="0.35">
      <c r="A25" s="26"/>
      <c r="B25" s="6">
        <v>29646</v>
      </c>
      <c r="C25" s="15">
        <v>133.19999999999999</v>
      </c>
      <c r="D25" s="5">
        <v>9.3277999999999999</v>
      </c>
      <c r="E25" s="5">
        <v>9.3277999999999999</v>
      </c>
      <c r="F25" s="10">
        <f t="shared" si="5"/>
        <v>19.11825</v>
      </c>
      <c r="G25" s="41">
        <f t="shared" si="6"/>
        <v>11.1</v>
      </c>
      <c r="H25" s="41">
        <f t="shared" si="7"/>
        <v>27.1</v>
      </c>
      <c r="I25" s="10"/>
      <c r="J25" s="10"/>
      <c r="K25" s="10"/>
      <c r="AD25" s="24">
        <f t="shared" si="3"/>
        <v>1996</v>
      </c>
      <c r="AE25" s="18">
        <v>0.7387402500000001</v>
      </c>
      <c r="AF25" s="9">
        <f t="shared" si="1"/>
        <v>740.73999000000003</v>
      </c>
      <c r="AG25" s="10"/>
      <c r="AH25" s="27">
        <f t="shared" si="8"/>
        <v>7.8057500807185765E-2</v>
      </c>
      <c r="AI25" s="29">
        <v>0.2026</v>
      </c>
      <c r="AJ25" s="29">
        <v>0</v>
      </c>
      <c r="AK25" s="28">
        <f>AI25-AH25</f>
        <v>0.12454249919281424</v>
      </c>
      <c r="AL25" s="45"/>
      <c r="BD25" s="6">
        <v>44197</v>
      </c>
      <c r="BE25" s="37">
        <f t="shared" si="0"/>
        <v>2020</v>
      </c>
      <c r="BF25" s="34">
        <v>4.08</v>
      </c>
    </row>
    <row r="26" spans="1:71" s="8" customFormat="1" x14ac:dyDescent="0.35">
      <c r="A26" s="26"/>
      <c r="B26" s="6">
        <v>29677</v>
      </c>
      <c r="C26" s="15">
        <v>134.4</v>
      </c>
      <c r="D26" s="5">
        <v>8.8481000000000005</v>
      </c>
      <c r="E26" s="5">
        <v>8.8481000000000005</v>
      </c>
      <c r="F26" s="10">
        <f t="shared" si="5"/>
        <v>19.11825</v>
      </c>
      <c r="G26" s="41">
        <f t="shared" si="6"/>
        <v>11.1</v>
      </c>
      <c r="H26" s="41">
        <f t="shared" si="7"/>
        <v>27.1</v>
      </c>
      <c r="I26" s="10"/>
      <c r="J26" s="10"/>
      <c r="K26" s="10"/>
      <c r="AD26" s="24">
        <f t="shared" si="3"/>
        <v>1997</v>
      </c>
      <c r="AE26" s="18">
        <v>0.79688625000000002</v>
      </c>
      <c r="AF26" s="9">
        <f t="shared" si="1"/>
        <v>970.42999299999997</v>
      </c>
      <c r="AG26" s="10"/>
      <c r="AH26" s="27">
        <f t="shared" si="8"/>
        <v>7.8709668249428599E-2</v>
      </c>
      <c r="AI26" s="29">
        <v>0.31010000000000004</v>
      </c>
      <c r="AJ26" s="29">
        <v>0</v>
      </c>
      <c r="AK26" s="28">
        <f t="shared" si="4"/>
        <v>0.23139033175057144</v>
      </c>
      <c r="AL26" s="45"/>
      <c r="BE26" s="32"/>
      <c r="BF26" s="34"/>
    </row>
    <row r="27" spans="1:71" s="8" customFormat="1" x14ac:dyDescent="0.35">
      <c r="A27" s="26"/>
      <c r="B27" s="6">
        <v>29707</v>
      </c>
      <c r="C27" s="15">
        <v>131.69999999999999</v>
      </c>
      <c r="D27" s="5">
        <v>8.8333999999999993</v>
      </c>
      <c r="E27" s="5">
        <v>8.8333999999999993</v>
      </c>
      <c r="F27" s="10">
        <f t="shared" si="5"/>
        <v>19.11825</v>
      </c>
      <c r="G27" s="41">
        <f t="shared" si="6"/>
        <v>11.1</v>
      </c>
      <c r="H27" s="41">
        <f t="shared" si="7"/>
        <v>27.1</v>
      </c>
      <c r="I27" s="10"/>
      <c r="J27" s="10"/>
      <c r="K27" s="10"/>
      <c r="AD27" s="24">
        <f t="shared" si="3"/>
        <v>1998</v>
      </c>
      <c r="AE27" s="18">
        <v>0.72807725000000001</v>
      </c>
      <c r="AF27" s="9">
        <f t="shared" si="1"/>
        <v>1229.2299800000001</v>
      </c>
      <c r="AG27" s="10"/>
      <c r="AH27" s="27">
        <f t="shared" si="8"/>
        <v>-8.6347329998478495E-2</v>
      </c>
      <c r="AI27" s="29">
        <v>0.26670000000000005</v>
      </c>
      <c r="AJ27" s="29">
        <v>0</v>
      </c>
      <c r="AK27" s="28">
        <f t="shared" si="4"/>
        <v>0.35304732999847854</v>
      </c>
      <c r="AL27" s="45"/>
      <c r="BE27" s="32"/>
      <c r="BF27" s="1"/>
    </row>
    <row r="28" spans="1:71" s="8" customFormat="1" x14ac:dyDescent="0.35">
      <c r="A28" s="26"/>
      <c r="B28" s="6">
        <v>29738</v>
      </c>
      <c r="C28" s="15">
        <v>132.30000000000001</v>
      </c>
      <c r="D28" s="5">
        <v>8.7415000000000003</v>
      </c>
      <c r="E28" s="5">
        <v>8.7415000000000003</v>
      </c>
      <c r="F28" s="10">
        <f t="shared" si="5"/>
        <v>19.11825</v>
      </c>
      <c r="G28" s="41">
        <f t="shared" si="6"/>
        <v>11.1</v>
      </c>
      <c r="H28" s="41">
        <f t="shared" si="7"/>
        <v>27.1</v>
      </c>
      <c r="I28" s="10"/>
      <c r="J28" s="10"/>
      <c r="K28" s="10"/>
      <c r="AD28" s="24">
        <f t="shared" si="3"/>
        <v>1999</v>
      </c>
      <c r="AE28" s="18">
        <v>0.76586324999999988</v>
      </c>
      <c r="AF28" s="9">
        <f t="shared" si="1"/>
        <v>1469.25</v>
      </c>
      <c r="AG28" s="10"/>
      <c r="AH28" s="27">
        <f t="shared" si="8"/>
        <v>5.1898339084210932E-2</v>
      </c>
      <c r="AI28" s="29">
        <v>0.19530000000000003</v>
      </c>
      <c r="AJ28" s="29">
        <v>0</v>
      </c>
      <c r="AK28" s="28">
        <f t="shared" si="4"/>
        <v>0.1434016609157891</v>
      </c>
      <c r="AL28" s="45"/>
      <c r="BE28" s="32"/>
      <c r="BF28" s="1"/>
      <c r="BS28" s="52"/>
    </row>
    <row r="29" spans="1:71" s="8" customFormat="1" x14ac:dyDescent="0.35">
      <c r="A29" s="26"/>
      <c r="B29" s="6">
        <v>29768</v>
      </c>
      <c r="C29" s="15">
        <v>129.1</v>
      </c>
      <c r="D29" s="5">
        <v>8.5737000000000005</v>
      </c>
      <c r="E29" s="5">
        <v>8.5737000000000005</v>
      </c>
      <c r="F29" s="10">
        <f t="shared" si="5"/>
        <v>19.11825</v>
      </c>
      <c r="G29" s="41">
        <f t="shared" si="6"/>
        <v>11.1</v>
      </c>
      <c r="H29" s="41">
        <f t="shared" si="7"/>
        <v>27.1</v>
      </c>
      <c r="I29" s="10"/>
      <c r="J29" s="10"/>
      <c r="K29" s="10"/>
      <c r="AD29" s="24">
        <f t="shared" si="3"/>
        <v>2000</v>
      </c>
      <c r="AE29" s="18">
        <v>0.74657099999999987</v>
      </c>
      <c r="AF29" s="9">
        <f t="shared" si="1"/>
        <v>1320.280029</v>
      </c>
      <c r="AG29" s="10"/>
      <c r="AH29" s="27">
        <f t="shared" si="8"/>
        <v>-2.5190202036721288E-2</v>
      </c>
      <c r="AI29" s="29">
        <v>-0.10139999999999999</v>
      </c>
      <c r="AJ29" s="29">
        <v>0</v>
      </c>
      <c r="AK29" s="28">
        <f t="shared" si="4"/>
        <v>-7.6209797963278703E-2</v>
      </c>
      <c r="AL29" s="45"/>
      <c r="BE29" s="32"/>
      <c r="BF29" s="35"/>
    </row>
    <row r="30" spans="1:71" s="8" customFormat="1" x14ac:dyDescent="0.35">
      <c r="A30" s="26"/>
      <c r="B30" s="6">
        <v>29799</v>
      </c>
      <c r="C30" s="15">
        <v>129.6</v>
      </c>
      <c r="D30" s="5">
        <v>8.0412999999999997</v>
      </c>
      <c r="E30" s="5">
        <v>8.0412999999999997</v>
      </c>
      <c r="F30" s="10">
        <f t="shared" si="5"/>
        <v>19.11825</v>
      </c>
      <c r="G30" s="41">
        <f t="shared" si="6"/>
        <v>11.1</v>
      </c>
      <c r="H30" s="41">
        <f t="shared" si="7"/>
        <v>27.1</v>
      </c>
      <c r="I30" s="10"/>
      <c r="J30" s="10"/>
      <c r="K30" s="10"/>
      <c r="AD30" s="24">
        <f t="shared" si="3"/>
        <v>2001</v>
      </c>
      <c r="AE30" s="18">
        <v>0.68904325</v>
      </c>
      <c r="AF30" s="9">
        <f t="shared" si="1"/>
        <v>1148.079956</v>
      </c>
      <c r="AG30" s="10"/>
      <c r="AH30" s="27">
        <f t="shared" si="8"/>
        <v>-7.7055966545713561E-2</v>
      </c>
      <c r="AI30" s="29">
        <v>-0.13039999999999999</v>
      </c>
      <c r="AJ30" s="29">
        <v>0</v>
      </c>
      <c r="AK30" s="28">
        <f t="shared" si="4"/>
        <v>-5.3344033454286427E-2</v>
      </c>
      <c r="AL30" s="45"/>
      <c r="BE30" s="32"/>
      <c r="BF30" s="35"/>
    </row>
    <row r="31" spans="1:71" s="8" customFormat="1" x14ac:dyDescent="0.35">
      <c r="A31" s="26"/>
      <c r="B31" s="6">
        <v>29830</v>
      </c>
      <c r="C31" s="15">
        <v>118.3</v>
      </c>
      <c r="D31" s="5">
        <v>7.6083999999999996</v>
      </c>
      <c r="E31" s="5">
        <v>7.6083999999999996</v>
      </c>
      <c r="F31" s="10">
        <f t="shared" si="5"/>
        <v>19.11825</v>
      </c>
      <c r="G31" s="41">
        <f t="shared" si="6"/>
        <v>11.1</v>
      </c>
      <c r="H31" s="41">
        <f t="shared" si="7"/>
        <v>27.1</v>
      </c>
      <c r="I31" s="10"/>
      <c r="J31" s="10"/>
      <c r="K31" s="10"/>
      <c r="AD31" s="24">
        <f t="shared" si="3"/>
        <v>2002</v>
      </c>
      <c r="AE31" s="18">
        <v>0.78854674999999996</v>
      </c>
      <c r="AF31" s="9">
        <f t="shared" si="1"/>
        <v>879.82000700000003</v>
      </c>
      <c r="AG31" s="10"/>
      <c r="AH31" s="27">
        <f t="shared" si="8"/>
        <v>0.14440820659661058</v>
      </c>
      <c r="AI31" s="29">
        <v>-0.23370000000000002</v>
      </c>
      <c r="AJ31" s="29">
        <v>0</v>
      </c>
      <c r="AK31" s="28">
        <f t="shared" si="4"/>
        <v>-0.3781082065966106</v>
      </c>
      <c r="AL31" s="45"/>
      <c r="BE31" s="32"/>
      <c r="BF31" s="35"/>
    </row>
    <row r="32" spans="1:71" s="8" customFormat="1" x14ac:dyDescent="0.35">
      <c r="A32" s="26"/>
      <c r="B32" s="6">
        <v>29860</v>
      </c>
      <c r="C32" s="15">
        <v>119.8</v>
      </c>
      <c r="D32" s="5">
        <v>7.9355000000000002</v>
      </c>
      <c r="E32" s="5">
        <v>7.9355000000000002</v>
      </c>
      <c r="F32" s="10">
        <f t="shared" si="5"/>
        <v>19.11825</v>
      </c>
      <c r="G32" s="41">
        <f t="shared" si="6"/>
        <v>11.1</v>
      </c>
      <c r="H32" s="41">
        <f t="shared" si="7"/>
        <v>27.1</v>
      </c>
      <c r="I32" s="10"/>
      <c r="J32" s="10"/>
      <c r="K32" s="10"/>
      <c r="AD32" s="24">
        <f t="shared" si="3"/>
        <v>2003</v>
      </c>
      <c r="AE32" s="18">
        <v>0.97012049999999994</v>
      </c>
      <c r="AF32" s="9">
        <f>AVERAGEIF($A$11:$A$502,AD32,$C$11:$C$502)</f>
        <v>1111.920044</v>
      </c>
      <c r="AG32" s="10"/>
      <c r="AH32" s="27">
        <f t="shared" si="8"/>
        <v>0.23026377320051084</v>
      </c>
      <c r="AI32" s="29">
        <v>0.26380000000000003</v>
      </c>
      <c r="AJ32" s="29">
        <v>0</v>
      </c>
      <c r="AK32" s="28">
        <f t="shared" si="4"/>
        <v>3.3536226799489199E-2</v>
      </c>
      <c r="AL32" s="45"/>
      <c r="BE32" s="32"/>
      <c r="BF32" s="35"/>
    </row>
    <row r="33" spans="1:58" s="8" customFormat="1" x14ac:dyDescent="0.35">
      <c r="A33" s="26"/>
      <c r="B33" s="6">
        <v>29891</v>
      </c>
      <c r="C33" s="15">
        <v>122.9</v>
      </c>
      <c r="D33" s="5">
        <v>8.2258999999999993</v>
      </c>
      <c r="E33" s="5">
        <v>8.2258999999999993</v>
      </c>
      <c r="F33" s="10">
        <f t="shared" si="5"/>
        <v>19.11825</v>
      </c>
      <c r="G33" s="41">
        <f t="shared" si="6"/>
        <v>11.1</v>
      </c>
      <c r="H33" s="41">
        <f t="shared" si="7"/>
        <v>27.1</v>
      </c>
      <c r="I33" s="10"/>
      <c r="J33" s="10"/>
      <c r="K33" s="10"/>
      <c r="AD33" s="24">
        <f t="shared" si="3"/>
        <v>2004</v>
      </c>
      <c r="AE33" s="18">
        <v>1.2577049999999999</v>
      </c>
      <c r="AF33" s="9">
        <f t="shared" si="1"/>
        <v>1211.920044</v>
      </c>
      <c r="AG33" s="10"/>
      <c r="AH33" s="27">
        <f t="shared" si="8"/>
        <v>0.29644203993215279</v>
      </c>
      <c r="AI33" s="29">
        <v>8.9899999999999994E-2</v>
      </c>
      <c r="AJ33" s="29">
        <v>0</v>
      </c>
      <c r="AK33" s="28">
        <f t="shared" si="4"/>
        <v>-0.20654203993215281</v>
      </c>
      <c r="AL33" s="45"/>
      <c r="BE33" s="32"/>
      <c r="BF33" s="35"/>
    </row>
    <row r="34" spans="1:58" s="8" customFormat="1" x14ac:dyDescent="0.35">
      <c r="A34" s="26">
        <f t="shared" si="9"/>
        <v>1981</v>
      </c>
      <c r="B34" s="6">
        <v>29921</v>
      </c>
      <c r="C34" s="15">
        <v>123.8</v>
      </c>
      <c r="D34" s="5">
        <v>7.9785000000000004</v>
      </c>
      <c r="E34" s="5">
        <v>7.9785000000000004</v>
      </c>
      <c r="F34" s="10">
        <f t="shared" si="5"/>
        <v>19.11825</v>
      </c>
      <c r="G34" s="41">
        <f t="shared" si="6"/>
        <v>11.1</v>
      </c>
      <c r="H34" s="41">
        <f t="shared" si="7"/>
        <v>27.1</v>
      </c>
      <c r="I34" s="10"/>
      <c r="J34" s="10"/>
      <c r="K34" s="10"/>
      <c r="AD34" s="24">
        <f t="shared" si="3"/>
        <v>2005</v>
      </c>
      <c r="AE34" s="18">
        <v>1.6651892500000001</v>
      </c>
      <c r="AF34" s="9">
        <f t="shared" si="1"/>
        <v>1248.290039</v>
      </c>
      <c r="AG34" s="10"/>
      <c r="AH34" s="27">
        <f t="shared" si="8"/>
        <v>0.32399032364505209</v>
      </c>
      <c r="AI34" s="29">
        <v>0.03</v>
      </c>
      <c r="AJ34" s="29">
        <v>0</v>
      </c>
      <c r="AK34" s="28">
        <f t="shared" si="4"/>
        <v>-0.29399032364505207</v>
      </c>
      <c r="AL34" s="45"/>
      <c r="BE34" s="32"/>
      <c r="BF34" s="35"/>
    </row>
    <row r="35" spans="1:58" s="8" customFormat="1" x14ac:dyDescent="0.35">
      <c r="A35" s="26"/>
      <c r="B35" s="6">
        <v>29952</v>
      </c>
      <c r="C35" s="15">
        <v>117.3</v>
      </c>
      <c r="D35" s="5">
        <v>8.1295999999999999</v>
      </c>
      <c r="E35" s="5">
        <v>8.1295999999999999</v>
      </c>
      <c r="F35" s="10">
        <f t="shared" si="5"/>
        <v>19.11825</v>
      </c>
      <c r="G35" s="41">
        <f t="shared" si="6"/>
        <v>11.1</v>
      </c>
      <c r="H35" s="41">
        <f t="shared" si="7"/>
        <v>27.1</v>
      </c>
      <c r="I35" s="10"/>
      <c r="J35" s="10"/>
      <c r="K35" s="10"/>
      <c r="AD35" s="24">
        <f t="shared" si="3"/>
        <v>2006</v>
      </c>
      <c r="AE35" s="18">
        <v>1.8441607499999999</v>
      </c>
      <c r="AF35" s="9">
        <f t="shared" si="1"/>
        <v>1418.3000489999999</v>
      </c>
      <c r="AG35" s="10"/>
      <c r="AH35" s="27">
        <f t="shared" si="8"/>
        <v>0.10747817402736648</v>
      </c>
      <c r="AI35" s="29">
        <v>0.13619999999999999</v>
      </c>
      <c r="AJ35" s="29">
        <v>0</v>
      </c>
      <c r="AK35" s="28">
        <f t="shared" si="4"/>
        <v>2.8721825972633508E-2</v>
      </c>
      <c r="AL35" s="45"/>
      <c r="BE35" s="32"/>
      <c r="BF35" s="35"/>
    </row>
    <row r="36" spans="1:58" s="8" customFormat="1" x14ac:dyDescent="0.35">
      <c r="A36" s="26"/>
      <c r="B36" s="6">
        <v>29983</v>
      </c>
      <c r="C36" s="15">
        <v>114.5</v>
      </c>
      <c r="D36" s="5">
        <v>7.6374000000000004</v>
      </c>
      <c r="E36" s="5">
        <v>7.6374000000000004</v>
      </c>
      <c r="F36" s="10">
        <f t="shared" si="5"/>
        <v>19.11825</v>
      </c>
      <c r="G36" s="41">
        <f t="shared" si="6"/>
        <v>11.1</v>
      </c>
      <c r="H36" s="41">
        <f t="shared" si="7"/>
        <v>27.1</v>
      </c>
      <c r="I36" s="10"/>
      <c r="J36" s="10"/>
      <c r="K36" s="10"/>
      <c r="AD36" s="24">
        <f t="shared" si="3"/>
        <v>2007</v>
      </c>
      <c r="AE36" s="18">
        <v>1.7519439999999999</v>
      </c>
      <c r="AF36" s="9">
        <f t="shared" si="1"/>
        <v>1468.3599850000001</v>
      </c>
      <c r="AG36" s="10"/>
      <c r="AH36" s="27">
        <f t="shared" si="8"/>
        <v>-5.0004724371234932E-2</v>
      </c>
      <c r="AI36" s="29">
        <v>3.5299999999999998E-2</v>
      </c>
      <c r="AJ36" s="29">
        <v>0</v>
      </c>
      <c r="AK36" s="28">
        <f t="shared" si="4"/>
        <v>8.530472437123493E-2</v>
      </c>
      <c r="AL36" s="45"/>
      <c r="BE36" s="32"/>
      <c r="BF36" s="35"/>
    </row>
    <row r="37" spans="1:58" s="8" customFormat="1" x14ac:dyDescent="0.35">
      <c r="A37" s="26"/>
      <c r="B37" s="6">
        <v>30011</v>
      </c>
      <c r="C37" s="15">
        <v>110.8</v>
      </c>
      <c r="D37" s="5">
        <v>7.5598000000000001</v>
      </c>
      <c r="E37" s="5">
        <v>7.5598000000000001</v>
      </c>
      <c r="F37" s="10">
        <f t="shared" si="5"/>
        <v>19.11825</v>
      </c>
      <c r="G37" s="41">
        <f t="shared" si="6"/>
        <v>11.1</v>
      </c>
      <c r="H37" s="41">
        <f t="shared" si="7"/>
        <v>27.1</v>
      </c>
      <c r="I37" s="10"/>
      <c r="J37" s="10"/>
      <c r="K37" s="10"/>
      <c r="AD37" s="24">
        <f t="shared" si="3"/>
        <v>2008</v>
      </c>
      <c r="AE37" s="18">
        <v>1.3793077499999999</v>
      </c>
      <c r="AF37" s="9">
        <f t="shared" si="1"/>
        <v>903.25</v>
      </c>
      <c r="AG37" s="10"/>
      <c r="AH37" s="27">
        <f t="shared" si="8"/>
        <v>-0.21269872210527274</v>
      </c>
      <c r="AI37" s="29">
        <v>-0.38490000000000002</v>
      </c>
      <c r="AJ37" s="29">
        <v>0</v>
      </c>
      <c r="AK37" s="28">
        <f t="shared" si="4"/>
        <v>-0.17220127789472728</v>
      </c>
      <c r="AL37" s="45"/>
      <c r="BE37" s="32"/>
      <c r="BF37" s="35"/>
    </row>
    <row r="38" spans="1:58" s="8" customFormat="1" x14ac:dyDescent="0.35">
      <c r="A38" s="26"/>
      <c r="B38" s="6">
        <v>30042</v>
      </c>
      <c r="C38" s="15">
        <v>116.3</v>
      </c>
      <c r="D38" s="5">
        <v>8.2173999999999996</v>
      </c>
      <c r="E38" s="5">
        <v>8.2173999999999996</v>
      </c>
      <c r="F38" s="10">
        <f t="shared" si="5"/>
        <v>19.11825</v>
      </c>
      <c r="G38" s="41">
        <f t="shared" si="6"/>
        <v>11.1</v>
      </c>
      <c r="H38" s="41">
        <f t="shared" si="7"/>
        <v>27.1</v>
      </c>
      <c r="I38" s="10"/>
      <c r="J38" s="10"/>
      <c r="K38" s="10"/>
      <c r="AD38" s="24">
        <f t="shared" si="3"/>
        <v>2009</v>
      </c>
      <c r="AE38" s="18">
        <v>1.4674915000000002</v>
      </c>
      <c r="AF38" s="9">
        <f t="shared" si="1"/>
        <v>1115.099976</v>
      </c>
      <c r="AG38" s="10"/>
      <c r="AH38" s="27">
        <f t="shared" si="8"/>
        <v>6.3933339024594193E-2</v>
      </c>
      <c r="AI38" s="29">
        <v>0.23449999999999999</v>
      </c>
      <c r="AJ38" s="29">
        <v>0</v>
      </c>
      <c r="AK38" s="28">
        <f t="shared" si="4"/>
        <v>0.17056666097540579</v>
      </c>
      <c r="AL38" s="45"/>
      <c r="BE38" s="32"/>
      <c r="BF38" s="35"/>
    </row>
    <row r="39" spans="1:58" s="8" customFormat="1" x14ac:dyDescent="0.35">
      <c r="A39" s="26"/>
      <c r="B39" s="6">
        <v>30072</v>
      </c>
      <c r="C39" s="15">
        <v>116.4</v>
      </c>
      <c r="D39" s="5">
        <v>7.8956</v>
      </c>
      <c r="E39" s="5">
        <v>7.8956</v>
      </c>
      <c r="F39" s="10">
        <f t="shared" si="5"/>
        <v>19.11825</v>
      </c>
      <c r="G39" s="41">
        <f t="shared" si="6"/>
        <v>11.1</v>
      </c>
      <c r="H39" s="41">
        <f t="shared" si="7"/>
        <v>27.1</v>
      </c>
      <c r="I39" s="10"/>
      <c r="J39" s="10"/>
      <c r="K39" s="10"/>
      <c r="AD39" s="24">
        <f t="shared" si="3"/>
        <v>2010</v>
      </c>
      <c r="AE39" s="18">
        <v>1.83401375</v>
      </c>
      <c r="AF39" s="9">
        <f t="shared" si="1"/>
        <v>1257.6400149999999</v>
      </c>
      <c r="AG39" s="10"/>
      <c r="AH39" s="27">
        <f t="shared" si="8"/>
        <v>0.24976107186992214</v>
      </c>
      <c r="AI39" s="29">
        <v>0.1278</v>
      </c>
      <c r="AJ39" s="29">
        <v>0</v>
      </c>
      <c r="AK39" s="28">
        <f t="shared" si="4"/>
        <v>-0.12196107186992214</v>
      </c>
      <c r="AL39" s="45"/>
      <c r="BE39" s="32"/>
      <c r="BF39" s="35"/>
    </row>
    <row r="40" spans="1:58" s="8" customFormat="1" x14ac:dyDescent="0.35">
      <c r="A40" s="26"/>
      <c r="B40" s="6">
        <v>30103</v>
      </c>
      <c r="C40" s="15">
        <v>109.7</v>
      </c>
      <c r="D40" s="5">
        <v>7.7354000000000003</v>
      </c>
      <c r="E40" s="5">
        <v>7.7354000000000003</v>
      </c>
      <c r="F40" s="10">
        <f t="shared" si="5"/>
        <v>19.11825</v>
      </c>
      <c r="G40" s="41">
        <f t="shared" si="6"/>
        <v>11.1</v>
      </c>
      <c r="H40" s="41">
        <f t="shared" si="7"/>
        <v>27.1</v>
      </c>
      <c r="I40" s="10"/>
      <c r="J40" s="10"/>
      <c r="K40" s="10"/>
      <c r="AD40" s="24">
        <f t="shared" si="3"/>
        <v>2011</v>
      </c>
      <c r="AE40" s="18">
        <v>1.81823025</v>
      </c>
      <c r="AF40" s="9">
        <f t="shared" si="1"/>
        <v>1257.599976</v>
      </c>
      <c r="AG40" s="10"/>
      <c r="AH40" s="27">
        <f t="shared" si="8"/>
        <v>-8.6059878231555809E-3</v>
      </c>
      <c r="AI40" s="29">
        <v>0</v>
      </c>
      <c r="AJ40" s="29">
        <v>0</v>
      </c>
      <c r="AK40" s="28">
        <f t="shared" si="4"/>
        <v>8.6059878231555809E-3</v>
      </c>
      <c r="AL40" s="45"/>
      <c r="BE40" s="32"/>
      <c r="BF40" s="35"/>
    </row>
    <row r="41" spans="1:58" s="8" customFormat="1" x14ac:dyDescent="0.35">
      <c r="A41" s="26"/>
      <c r="B41" s="6">
        <v>30133</v>
      </c>
      <c r="C41" s="15">
        <v>109.4</v>
      </c>
      <c r="D41" s="5">
        <v>7.8975</v>
      </c>
      <c r="E41" s="5">
        <v>7.8975</v>
      </c>
      <c r="F41" s="10">
        <f t="shared" si="5"/>
        <v>19.11825</v>
      </c>
      <c r="G41" s="41">
        <f t="shared" si="6"/>
        <v>11.1</v>
      </c>
      <c r="H41" s="41">
        <f t="shared" si="7"/>
        <v>27.1</v>
      </c>
      <c r="I41" s="10"/>
      <c r="J41" s="10"/>
      <c r="K41" s="10"/>
      <c r="AD41" s="24">
        <f t="shared" si="3"/>
        <v>2012</v>
      </c>
      <c r="AE41" s="18">
        <v>2.1561027500000001</v>
      </c>
      <c r="AF41" s="9">
        <f t="shared" si="1"/>
        <v>1426.1899410000001</v>
      </c>
      <c r="AG41" s="10"/>
      <c r="AH41" s="27">
        <f t="shared" si="8"/>
        <v>0.18582492508855797</v>
      </c>
      <c r="AI41" s="29">
        <v>0.1341</v>
      </c>
      <c r="AJ41" s="29">
        <v>0</v>
      </c>
      <c r="AK41" s="28">
        <f t="shared" si="4"/>
        <v>-5.1724925088557971E-2</v>
      </c>
      <c r="AL41" s="45"/>
      <c r="BE41" s="32"/>
      <c r="BF41" s="35"/>
    </row>
    <row r="42" spans="1:58" s="8" customFormat="1" x14ac:dyDescent="0.35">
      <c r="A42" s="26"/>
      <c r="B42" s="6">
        <v>30164</v>
      </c>
      <c r="C42" s="15">
        <v>109.7</v>
      </c>
      <c r="D42" s="5">
        <v>8.8133999999999997</v>
      </c>
      <c r="E42" s="5">
        <v>8.8133999999999997</v>
      </c>
      <c r="F42" s="10">
        <f t="shared" si="5"/>
        <v>19.11825</v>
      </c>
      <c r="G42" s="41">
        <f t="shared" si="6"/>
        <v>11.1</v>
      </c>
      <c r="H42" s="41">
        <f t="shared" si="7"/>
        <v>27.1</v>
      </c>
      <c r="I42" s="10"/>
      <c r="J42" s="10"/>
      <c r="K42" s="10"/>
      <c r="AD42" s="24">
        <f t="shared" si="3"/>
        <v>2013</v>
      </c>
      <c r="AE42" s="18">
        <v>2.1515225</v>
      </c>
      <c r="AF42" s="9">
        <f t="shared" si="1"/>
        <v>1848.3599850000001</v>
      </c>
      <c r="AG42" s="10"/>
      <c r="AH42" s="27">
        <f t="shared" si="8"/>
        <v>-2.124318982479001E-3</v>
      </c>
      <c r="AI42" s="29">
        <v>0.29600000000000004</v>
      </c>
      <c r="AJ42" s="29">
        <v>0</v>
      </c>
      <c r="AK42" s="28">
        <f t="shared" si="4"/>
        <v>0.29812431898247904</v>
      </c>
      <c r="AL42" s="45"/>
      <c r="BE42" s="32"/>
      <c r="BF42" s="35"/>
    </row>
    <row r="43" spans="1:58" s="8" customFormat="1" x14ac:dyDescent="0.35">
      <c r="A43" s="26"/>
      <c r="B43" s="6">
        <v>30195</v>
      </c>
      <c r="C43" s="15">
        <v>122.4</v>
      </c>
      <c r="D43" s="5">
        <v>8.8804999999999996</v>
      </c>
      <c r="E43" s="5">
        <v>8.8804999999999996</v>
      </c>
      <c r="F43" s="10">
        <f t="shared" si="5"/>
        <v>19.11825</v>
      </c>
      <c r="G43" s="41">
        <f t="shared" si="6"/>
        <v>11.1</v>
      </c>
      <c r="H43" s="41">
        <f t="shared" si="7"/>
        <v>27.1</v>
      </c>
      <c r="I43" s="10"/>
      <c r="J43" s="10"/>
      <c r="K43" s="10"/>
      <c r="AD43" s="24">
        <f t="shared" si="3"/>
        <v>2014</v>
      </c>
      <c r="AE43" s="18">
        <v>2.2644722499999999</v>
      </c>
      <c r="AF43" s="9">
        <f t="shared" si="1"/>
        <v>2058.8999020000001</v>
      </c>
      <c r="AG43" s="10"/>
      <c r="AH43" s="27">
        <f t="shared" si="8"/>
        <v>5.2497591821605294E-2</v>
      </c>
      <c r="AI43" s="29">
        <v>0.1139</v>
      </c>
      <c r="AJ43" s="29">
        <v>0</v>
      </c>
      <c r="AK43" s="28">
        <f t="shared" si="4"/>
        <v>6.1402408178394707E-2</v>
      </c>
      <c r="AL43" s="45"/>
      <c r="BE43" s="32"/>
      <c r="BF43" s="1"/>
    </row>
    <row r="44" spans="1:58" s="8" customFormat="1" x14ac:dyDescent="0.35">
      <c r="A44" s="26"/>
      <c r="B44" s="6">
        <v>30225</v>
      </c>
      <c r="C44" s="15">
        <v>132.69999999999999</v>
      </c>
      <c r="D44" s="5">
        <v>10.5791</v>
      </c>
      <c r="E44" s="5">
        <v>10.5791</v>
      </c>
      <c r="F44" s="10">
        <f t="shared" si="5"/>
        <v>19.11825</v>
      </c>
      <c r="G44" s="41">
        <f t="shared" si="6"/>
        <v>11.1</v>
      </c>
      <c r="H44" s="41">
        <f t="shared" si="7"/>
        <v>27.1</v>
      </c>
      <c r="I44" s="10"/>
      <c r="J44" s="10"/>
      <c r="K44" s="10"/>
      <c r="AD44" s="24">
        <f t="shared" si="3"/>
        <v>2015</v>
      </c>
      <c r="AE44" s="18">
        <v>2.1282639999999997</v>
      </c>
      <c r="AF44" s="9">
        <f t="shared" si="1"/>
        <v>2043.9399410000001</v>
      </c>
      <c r="AG44" s="10"/>
      <c r="AH44" s="27">
        <f t="shared" si="8"/>
        <v>-6.0150107823136345E-2</v>
      </c>
      <c r="AI44" s="29">
        <v>-7.2999999999999992E-3</v>
      </c>
      <c r="AJ44" s="29">
        <v>0</v>
      </c>
      <c r="AK44" s="28">
        <f t="shared" si="4"/>
        <v>5.2850107823136344E-2</v>
      </c>
      <c r="AL44" s="45"/>
      <c r="BE44" s="32"/>
      <c r="BF44" s="1"/>
    </row>
    <row r="45" spans="1:58" s="8" customFormat="1" x14ac:dyDescent="0.35">
      <c r="A45" s="26"/>
      <c r="B45" s="6">
        <v>30256</v>
      </c>
      <c r="C45" s="15">
        <v>138.1</v>
      </c>
      <c r="D45" s="5">
        <v>10.9597</v>
      </c>
      <c r="E45" s="5">
        <v>10.9597</v>
      </c>
      <c r="F45" s="10">
        <f t="shared" si="5"/>
        <v>19.11825</v>
      </c>
      <c r="G45" s="41">
        <f t="shared" si="6"/>
        <v>11.1</v>
      </c>
      <c r="H45" s="41">
        <f t="shared" si="7"/>
        <v>27.1</v>
      </c>
      <c r="I45" s="10"/>
      <c r="J45" s="10"/>
      <c r="K45" s="10"/>
      <c r="AD45" s="24">
        <f t="shared" si="3"/>
        <v>2016</v>
      </c>
      <c r="AE45" s="18">
        <v>2.1250174999999998</v>
      </c>
      <c r="AF45" s="9">
        <f t="shared" si="1"/>
        <v>2238.830078</v>
      </c>
      <c r="AG45" s="10"/>
      <c r="AH45" s="27">
        <f t="shared" si="8"/>
        <v>-1.5254216582153424E-3</v>
      </c>
      <c r="AI45" s="29">
        <v>9.5399999999999999E-2</v>
      </c>
      <c r="AJ45" s="29">
        <v>0</v>
      </c>
      <c r="AK45" s="28">
        <f t="shared" si="4"/>
        <v>9.6925421658215341E-2</v>
      </c>
      <c r="AL45" s="45"/>
      <c r="BE45" s="32"/>
      <c r="BF45" s="1"/>
    </row>
    <row r="46" spans="1:58" s="8" customFormat="1" x14ac:dyDescent="0.35">
      <c r="A46" s="26">
        <f t="shared" si="9"/>
        <v>1982</v>
      </c>
      <c r="B46" s="6">
        <v>30286</v>
      </c>
      <c r="C46" s="15">
        <v>139.4</v>
      </c>
      <c r="D46" s="5">
        <v>11.1266</v>
      </c>
      <c r="E46" s="5">
        <v>11.1266</v>
      </c>
      <c r="F46" s="10">
        <f t="shared" si="5"/>
        <v>19.11825</v>
      </c>
      <c r="G46" s="41">
        <f t="shared" si="6"/>
        <v>11.1</v>
      </c>
      <c r="H46" s="41">
        <f t="shared" si="7"/>
        <v>27.1</v>
      </c>
      <c r="I46" s="10"/>
      <c r="J46" s="10"/>
      <c r="K46" s="10"/>
      <c r="AD46" s="24">
        <f t="shared" si="3"/>
        <v>2017</v>
      </c>
      <c r="AE46" s="18">
        <v>2.1832055000000001</v>
      </c>
      <c r="AF46" s="9">
        <f t="shared" si="1"/>
        <v>2673.610107</v>
      </c>
      <c r="AG46" s="10"/>
      <c r="AH46" s="27">
        <f t="shared" si="8"/>
        <v>2.738236273348349E-2</v>
      </c>
      <c r="AI46" s="29">
        <v>0.19420000000000004</v>
      </c>
      <c r="AJ46" s="29">
        <v>0</v>
      </c>
      <c r="AK46" s="28">
        <f t="shared" si="4"/>
        <v>0.16681763726651655</v>
      </c>
      <c r="AL46" s="45"/>
      <c r="BE46" s="32"/>
      <c r="BF46" s="1"/>
    </row>
    <row r="47" spans="1:58" s="8" customFormat="1" x14ac:dyDescent="0.35">
      <c r="A47" s="26"/>
      <c r="B47" s="6">
        <v>30317</v>
      </c>
      <c r="C47" s="15">
        <v>144.30000000000001</v>
      </c>
      <c r="D47" s="5">
        <v>11.6989</v>
      </c>
      <c r="E47" s="5">
        <v>11.6989</v>
      </c>
      <c r="F47" s="10">
        <f t="shared" si="5"/>
        <v>19.11825</v>
      </c>
      <c r="G47" s="41">
        <f t="shared" si="6"/>
        <v>11.1</v>
      </c>
      <c r="H47" s="41">
        <f t="shared" si="7"/>
        <v>27.1</v>
      </c>
      <c r="I47" s="10"/>
      <c r="J47" s="10"/>
      <c r="K47" s="10"/>
      <c r="AA47" s="2">
        <v>30103</v>
      </c>
      <c r="AD47" s="24">
        <f t="shared" si="3"/>
        <v>2018</v>
      </c>
      <c r="AE47" s="18">
        <v>2.1866677499999998</v>
      </c>
      <c r="AF47" s="9">
        <f t="shared" si="1"/>
        <v>2506.8500979999999</v>
      </c>
      <c r="AG47" s="10"/>
      <c r="AH47" s="27">
        <f t="shared" si="8"/>
        <v>1.5858562100543594E-3</v>
      </c>
      <c r="AI47" s="29">
        <v>-6.2399999999999997E-2</v>
      </c>
      <c r="AJ47" s="29">
        <v>0</v>
      </c>
      <c r="AK47" s="28">
        <f t="shared" si="4"/>
        <v>-6.3985856210054357E-2</v>
      </c>
      <c r="AL47" s="45"/>
      <c r="BE47" s="32"/>
      <c r="BF47" s="1"/>
    </row>
    <row r="48" spans="1:58" s="8" customFormat="1" x14ac:dyDescent="0.35">
      <c r="A48" s="26"/>
      <c r="B48" s="6">
        <v>30348</v>
      </c>
      <c r="C48" s="15">
        <v>146.80000000000001</v>
      </c>
      <c r="D48" s="5">
        <v>11.921099999999999</v>
      </c>
      <c r="E48" s="5">
        <v>11.921099999999999</v>
      </c>
      <c r="F48" s="10">
        <f t="shared" si="5"/>
        <v>19.11825</v>
      </c>
      <c r="G48" s="41">
        <f t="shared" si="6"/>
        <v>11.1</v>
      </c>
      <c r="H48" s="41">
        <f t="shared" si="7"/>
        <v>27.1</v>
      </c>
      <c r="I48" s="10"/>
      <c r="J48" s="10"/>
      <c r="K48" s="10"/>
      <c r="AA48" s="2">
        <v>30437</v>
      </c>
      <c r="AB48" s="5">
        <f>(AA48-AA47)/365</f>
        <v>0.91506849315068495</v>
      </c>
      <c r="AD48" s="24">
        <f t="shared" si="3"/>
        <v>2019</v>
      </c>
      <c r="AE48" s="18">
        <v>2.2372937499999996</v>
      </c>
      <c r="AF48" s="9">
        <f t="shared" si="1"/>
        <v>3230.780029</v>
      </c>
      <c r="AG48" s="10"/>
      <c r="AH48" s="27">
        <f t="shared" si="8"/>
        <v>2.3152122676158626E-2</v>
      </c>
      <c r="AI48" s="29">
        <v>0.2888</v>
      </c>
      <c r="AJ48" s="29">
        <v>0</v>
      </c>
      <c r="AK48" s="28">
        <f t="shared" si="4"/>
        <v>0.26564787732384137</v>
      </c>
      <c r="AL48" s="45"/>
      <c r="BE48" s="32"/>
      <c r="BF48" s="1"/>
    </row>
    <row r="49" spans="1:58" s="8" customFormat="1" x14ac:dyDescent="0.35">
      <c r="A49" s="26"/>
      <c r="B49" s="6">
        <v>30376</v>
      </c>
      <c r="C49" s="15">
        <v>151.9</v>
      </c>
      <c r="D49" s="5">
        <v>12.3156</v>
      </c>
      <c r="E49" s="5">
        <v>12.3156</v>
      </c>
      <c r="F49" s="10">
        <f t="shared" si="5"/>
        <v>19.11825</v>
      </c>
      <c r="G49" s="41">
        <f t="shared" si="6"/>
        <v>11.1</v>
      </c>
      <c r="H49" s="41">
        <f t="shared" si="7"/>
        <v>27.1</v>
      </c>
      <c r="I49" s="10"/>
      <c r="J49" s="10"/>
      <c r="K49" s="10"/>
      <c r="AD49" s="24">
        <f t="shared" si="3"/>
        <v>2020</v>
      </c>
      <c r="AE49" s="18">
        <v>2.0715333333333334</v>
      </c>
      <c r="AF49" s="9">
        <f t="shared" si="1"/>
        <v>3756.070068</v>
      </c>
      <c r="AG49" s="10"/>
      <c r="AH49" s="27">
        <f t="shared" si="8"/>
        <v>-7.4089697281220279E-2</v>
      </c>
      <c r="AI49" s="29">
        <v>0.16259999999999999</v>
      </c>
      <c r="AJ49" s="29">
        <v>0</v>
      </c>
      <c r="AK49" s="28">
        <f t="shared" si="4"/>
        <v>0.23668969728122027</v>
      </c>
      <c r="AL49" s="45"/>
      <c r="BE49" s="32"/>
      <c r="BF49" s="1"/>
    </row>
    <row r="50" spans="1:58" s="8" customFormat="1" x14ac:dyDescent="0.35">
      <c r="A50" s="26"/>
      <c r="B50" s="6">
        <v>30407</v>
      </c>
      <c r="C50" s="15">
        <v>157.69999999999999</v>
      </c>
      <c r="D50" s="5">
        <v>13.0604</v>
      </c>
      <c r="E50" s="5">
        <v>13.0604</v>
      </c>
      <c r="F50" s="10">
        <f t="shared" si="5"/>
        <v>19.11825</v>
      </c>
      <c r="G50" s="41">
        <f t="shared" si="6"/>
        <v>11.1</v>
      </c>
      <c r="H50" s="41">
        <f t="shared" si="7"/>
        <v>27.1</v>
      </c>
      <c r="I50" s="10"/>
      <c r="J50" s="10"/>
      <c r="K50" s="10"/>
      <c r="AA50" s="2">
        <v>30864</v>
      </c>
      <c r="AJ50" s="24"/>
      <c r="BE50" s="32"/>
      <c r="BF50" s="1"/>
    </row>
    <row r="51" spans="1:58" s="8" customFormat="1" x14ac:dyDescent="0.35">
      <c r="A51" s="26"/>
      <c r="B51" s="6">
        <v>30437</v>
      </c>
      <c r="C51" s="15">
        <v>164.1</v>
      </c>
      <c r="D51" s="5">
        <v>12.898300000000001</v>
      </c>
      <c r="E51" s="5">
        <v>12.898300000000001</v>
      </c>
      <c r="F51" s="10">
        <f t="shared" si="5"/>
        <v>19.11825</v>
      </c>
      <c r="G51" s="41">
        <f t="shared" si="6"/>
        <v>11.1</v>
      </c>
      <c r="H51" s="41">
        <f t="shared" si="7"/>
        <v>27.1</v>
      </c>
      <c r="I51" s="10"/>
      <c r="J51" s="10"/>
      <c r="K51" s="10"/>
      <c r="AA51" s="2">
        <v>31990</v>
      </c>
      <c r="AB51" s="5">
        <f>(AA51-AA50)/365</f>
        <v>3.0849315068493151</v>
      </c>
      <c r="AD51" s="8" t="s">
        <v>57</v>
      </c>
      <c r="AE51" s="46">
        <f>(AE30/AE9)^(1/21)-1</f>
        <v>4.3327296108492064E-2</v>
      </c>
      <c r="AG51" s="10"/>
      <c r="AH51" s="51">
        <v>1</v>
      </c>
      <c r="AI51" s="51">
        <v>1</v>
      </c>
      <c r="AJ51" s="24" t="s">
        <v>53</v>
      </c>
      <c r="BE51" s="32"/>
      <c r="BF51" s="1"/>
    </row>
    <row r="52" spans="1:58" s="8" customFormat="1" x14ac:dyDescent="0.35">
      <c r="A52" s="26"/>
      <c r="B52" s="6">
        <v>30468</v>
      </c>
      <c r="C52" s="15">
        <v>166.4</v>
      </c>
      <c r="D52" s="5">
        <v>13.315300000000001</v>
      </c>
      <c r="E52" s="5">
        <v>13.315300000000001</v>
      </c>
      <c r="F52" s="10">
        <f t="shared" si="5"/>
        <v>19.11825</v>
      </c>
      <c r="G52" s="41">
        <f t="shared" si="6"/>
        <v>11.1</v>
      </c>
      <c r="H52" s="41">
        <f t="shared" si="7"/>
        <v>27.1</v>
      </c>
      <c r="I52" s="10"/>
      <c r="J52" s="10"/>
      <c r="K52" s="10"/>
      <c r="AD52" s="45" t="s">
        <v>58</v>
      </c>
      <c r="AE52" s="46">
        <f>(AE49/AE31)^(1/18)-1</f>
        <v>5.5124195676140797E-2</v>
      </c>
      <c r="AF52" s="47">
        <f>(AF49/AF41)^(1/8)-1</f>
        <v>0.12867664753866048</v>
      </c>
      <c r="AH52" s="47">
        <f>((1+AH42)*(1+AH43)*(1+AH44)*(1+AH45)*(1+AH46)*(1+AH47)*(1+AH48)/AH51)^(1/7)-1</f>
        <v>5.2946356662915139E-3</v>
      </c>
      <c r="AI52" s="47">
        <f>((1+AI42)*(1+AI43)*(1+AI44)*(1+AI45)*(1+AI46)*(1+AI47)*(1+AI48)*(1+AI49)/AI51)^(1/8)-1</f>
        <v>0.12867539983984599</v>
      </c>
      <c r="AJ52" s="24" t="s">
        <v>54</v>
      </c>
      <c r="BE52" s="32"/>
      <c r="BF52" s="1"/>
    </row>
    <row r="53" spans="1:58" s="8" customFormat="1" x14ac:dyDescent="0.35">
      <c r="A53" s="26"/>
      <c r="B53" s="6">
        <v>30498</v>
      </c>
      <c r="C53" s="15">
        <v>167</v>
      </c>
      <c r="D53" s="5">
        <v>12.2226</v>
      </c>
      <c r="E53" s="5">
        <v>12.2226</v>
      </c>
      <c r="F53" s="10">
        <f t="shared" si="5"/>
        <v>19.11825</v>
      </c>
      <c r="G53" s="41">
        <f t="shared" si="6"/>
        <v>11.1</v>
      </c>
      <c r="H53" s="41">
        <f t="shared" si="7"/>
        <v>27.1</v>
      </c>
      <c r="I53" s="10"/>
      <c r="J53" s="10"/>
      <c r="K53" s="10"/>
      <c r="AA53" s="2">
        <v>32568</v>
      </c>
      <c r="AD53" s="45" t="s">
        <v>43</v>
      </c>
      <c r="AE53" s="46">
        <f>(AE49/AE9)^(1/40)-1</f>
        <v>5.1046511799275551E-2</v>
      </c>
      <c r="AJ53" s="24"/>
      <c r="BE53" s="32"/>
      <c r="BF53" s="1"/>
    </row>
    <row r="54" spans="1:58" s="8" customFormat="1" x14ac:dyDescent="0.35">
      <c r="A54" s="26"/>
      <c r="B54" s="6">
        <v>30529</v>
      </c>
      <c r="C54" s="15">
        <v>162.4</v>
      </c>
      <c r="D54" s="5">
        <v>12.360900000000001</v>
      </c>
      <c r="E54" s="5">
        <v>12.360900000000001</v>
      </c>
      <c r="F54" s="10">
        <f t="shared" si="5"/>
        <v>19.11825</v>
      </c>
      <c r="G54" s="41">
        <f t="shared" si="6"/>
        <v>11.1</v>
      </c>
      <c r="H54" s="41">
        <f t="shared" si="7"/>
        <v>27.1</v>
      </c>
      <c r="I54" s="10"/>
      <c r="J54" s="10"/>
      <c r="K54" s="10"/>
      <c r="AA54" s="2">
        <v>33635</v>
      </c>
      <c r="AB54" s="5">
        <f>(AA54-AA53)/365</f>
        <v>2.9232876712328766</v>
      </c>
      <c r="AJ54" s="24"/>
      <c r="BE54" s="32"/>
      <c r="BF54" s="1"/>
    </row>
    <row r="55" spans="1:58" s="8" customFormat="1" x14ac:dyDescent="0.35">
      <c r="A55" s="26"/>
      <c r="B55" s="6">
        <v>30560</v>
      </c>
      <c r="C55" s="15">
        <v>167.2</v>
      </c>
      <c r="D55" s="5">
        <v>12.486499999999999</v>
      </c>
      <c r="E55" s="5">
        <v>12.486499999999999</v>
      </c>
      <c r="F55" s="10">
        <f t="shared" si="5"/>
        <v>19.11825</v>
      </c>
      <c r="G55" s="41">
        <f t="shared" si="6"/>
        <v>11.1</v>
      </c>
      <c r="H55" s="41">
        <f t="shared" si="7"/>
        <v>27.1</v>
      </c>
      <c r="I55" s="10"/>
      <c r="J55" s="10"/>
      <c r="K55" s="10"/>
      <c r="AJ55" s="24"/>
      <c r="BE55" s="32"/>
      <c r="BF55" s="1"/>
    </row>
    <row r="56" spans="1:58" s="8" customFormat="1" x14ac:dyDescent="0.35">
      <c r="A56" s="26"/>
      <c r="B56" s="6">
        <v>30590</v>
      </c>
      <c r="C56" s="15">
        <v>167.7</v>
      </c>
      <c r="D56" s="5">
        <v>11.6572</v>
      </c>
      <c r="E56" s="5">
        <v>11.6572</v>
      </c>
      <c r="F56" s="10">
        <f t="shared" si="5"/>
        <v>19.11825</v>
      </c>
      <c r="G56" s="41">
        <f t="shared" si="6"/>
        <v>11.1</v>
      </c>
      <c r="H56" s="41">
        <f t="shared" si="7"/>
        <v>27.1</v>
      </c>
      <c r="I56" s="10"/>
      <c r="J56" s="10"/>
      <c r="K56" s="10"/>
      <c r="AA56" s="2">
        <v>34731</v>
      </c>
      <c r="AJ56" s="24"/>
      <c r="BE56" s="32"/>
      <c r="BF56" s="1"/>
    </row>
    <row r="57" spans="1:58" s="8" customFormat="1" x14ac:dyDescent="0.35">
      <c r="A57" s="26"/>
      <c r="B57" s="6">
        <v>30621</v>
      </c>
      <c r="C57" s="15">
        <v>165.2</v>
      </c>
      <c r="D57" s="5">
        <v>11.860300000000001</v>
      </c>
      <c r="E57" s="5">
        <v>11.860300000000001</v>
      </c>
      <c r="F57" s="10">
        <f t="shared" si="5"/>
        <v>19.11825</v>
      </c>
      <c r="G57" s="41">
        <f t="shared" si="6"/>
        <v>11.1</v>
      </c>
      <c r="H57" s="41">
        <f t="shared" si="7"/>
        <v>27.1</v>
      </c>
      <c r="I57" s="10"/>
      <c r="J57" s="10"/>
      <c r="K57" s="10"/>
      <c r="AA57" s="2">
        <v>36312</v>
      </c>
      <c r="AB57" s="5">
        <f>(AA57-AA56)/365</f>
        <v>4.3315068493150681</v>
      </c>
      <c r="AE57" s="45"/>
      <c r="AF57" s="45"/>
      <c r="AG57" s="45"/>
      <c r="AH57" s="45"/>
      <c r="AI57" s="45"/>
      <c r="AJ57" s="45"/>
      <c r="AK57" s="45"/>
      <c r="AL57" s="45"/>
      <c r="BE57" s="32"/>
      <c r="BF57" s="1"/>
    </row>
    <row r="58" spans="1:58" s="8" customFormat="1" x14ac:dyDescent="0.35">
      <c r="A58" s="26">
        <f t="shared" si="9"/>
        <v>1983</v>
      </c>
      <c r="B58" s="6">
        <v>30651</v>
      </c>
      <c r="C58" s="15">
        <v>164.4</v>
      </c>
      <c r="D58" s="5">
        <v>11.7555</v>
      </c>
      <c r="E58" s="5">
        <v>11.7555</v>
      </c>
      <c r="F58" s="10">
        <f t="shared" si="5"/>
        <v>19.11825</v>
      </c>
      <c r="G58" s="41">
        <f t="shared" si="6"/>
        <v>11.1</v>
      </c>
      <c r="H58" s="41">
        <f t="shared" si="7"/>
        <v>27.1</v>
      </c>
      <c r="I58" s="10"/>
      <c r="J58" s="10"/>
      <c r="K58" s="10"/>
      <c r="AE58" s="45"/>
      <c r="AF58" s="45"/>
      <c r="AG58" s="45"/>
      <c r="AH58" s="45"/>
      <c r="AI58" s="45"/>
      <c r="AJ58" s="45"/>
      <c r="AK58" s="45"/>
      <c r="AL58" s="45"/>
      <c r="BE58" s="32"/>
      <c r="BF58" s="1"/>
    </row>
    <row r="59" spans="1:58" s="8" customFormat="1" x14ac:dyDescent="0.35">
      <c r="A59" s="26"/>
      <c r="B59" s="6">
        <v>30682</v>
      </c>
      <c r="C59" s="15">
        <v>166.4</v>
      </c>
      <c r="D59" s="5">
        <v>10.708399999999999</v>
      </c>
      <c r="E59" s="5">
        <v>10.708399999999999</v>
      </c>
      <c r="F59" s="10">
        <f t="shared" si="5"/>
        <v>19.11825</v>
      </c>
      <c r="G59" s="41">
        <f t="shared" si="6"/>
        <v>11.1</v>
      </c>
      <c r="H59" s="41">
        <f t="shared" si="7"/>
        <v>27.1</v>
      </c>
      <c r="I59" s="10"/>
      <c r="J59" s="10"/>
      <c r="K59" s="10"/>
      <c r="AA59" s="2">
        <v>36951</v>
      </c>
      <c r="AE59" s="45"/>
      <c r="AF59" s="45"/>
      <c r="AG59" s="45"/>
      <c r="AH59" s="45"/>
      <c r="AI59" s="45"/>
      <c r="AJ59" s="45"/>
      <c r="AK59" s="45"/>
      <c r="AL59" s="45"/>
      <c r="BE59" s="32"/>
      <c r="BF59" s="1"/>
    </row>
    <row r="60" spans="1:58" s="8" customFormat="1" x14ac:dyDescent="0.35">
      <c r="A60" s="26"/>
      <c r="B60" s="6">
        <v>30713</v>
      </c>
      <c r="C60" s="15">
        <v>157.30000000000001</v>
      </c>
      <c r="D60" s="5">
        <v>10.292299999999999</v>
      </c>
      <c r="E60" s="5">
        <v>10.292299999999999</v>
      </c>
      <c r="F60" s="10">
        <f t="shared" si="5"/>
        <v>19.11825</v>
      </c>
      <c r="G60" s="41">
        <f t="shared" si="6"/>
        <v>11.1</v>
      </c>
      <c r="H60" s="41">
        <f t="shared" si="7"/>
        <v>27.1</v>
      </c>
      <c r="I60" s="10"/>
      <c r="J60" s="10"/>
      <c r="K60" s="10"/>
      <c r="AA60" s="2">
        <v>37316</v>
      </c>
      <c r="AB60" s="5">
        <f>(AA60-AA59)/365</f>
        <v>1</v>
      </c>
      <c r="AJ60" s="24"/>
      <c r="BE60" s="32"/>
      <c r="BF60" s="1"/>
    </row>
    <row r="61" spans="1:58" s="8" customFormat="1" x14ac:dyDescent="0.35">
      <c r="A61" s="26"/>
      <c r="B61" s="6">
        <v>30742</v>
      </c>
      <c r="C61" s="15">
        <v>157.4</v>
      </c>
      <c r="D61" s="5">
        <v>10.4312</v>
      </c>
      <c r="E61" s="5">
        <v>10.4312</v>
      </c>
      <c r="F61" s="10">
        <f t="shared" si="5"/>
        <v>19.11825</v>
      </c>
      <c r="G61" s="41">
        <f t="shared" si="6"/>
        <v>11.1</v>
      </c>
      <c r="H61" s="41">
        <f t="shared" si="7"/>
        <v>27.1</v>
      </c>
      <c r="I61" s="10"/>
      <c r="J61" s="10"/>
      <c r="K61" s="10"/>
      <c r="AJ61" s="24"/>
      <c r="BE61" s="32"/>
      <c r="BF61" s="1"/>
    </row>
    <row r="62" spans="1:58" s="8" customFormat="1" x14ac:dyDescent="0.35">
      <c r="A62" s="26"/>
      <c r="B62" s="6">
        <v>30773</v>
      </c>
      <c r="C62" s="15">
        <v>157.6</v>
      </c>
      <c r="D62" s="5">
        <v>9.8795999999999999</v>
      </c>
      <c r="E62" s="5">
        <v>9.8795999999999999</v>
      </c>
      <c r="F62" s="10">
        <f t="shared" si="5"/>
        <v>19.11825</v>
      </c>
      <c r="G62" s="41">
        <f t="shared" si="6"/>
        <v>11.1</v>
      </c>
      <c r="H62" s="41">
        <f t="shared" si="7"/>
        <v>27.1</v>
      </c>
      <c r="I62" s="10"/>
      <c r="J62" s="10"/>
      <c r="K62" s="10"/>
      <c r="AJ62" s="24"/>
      <c r="BE62" s="32"/>
      <c r="BF62" s="1"/>
    </row>
    <row r="63" spans="1:58" s="8" customFormat="1" x14ac:dyDescent="0.35">
      <c r="A63" s="26"/>
      <c r="B63" s="6">
        <v>30803</v>
      </c>
      <c r="C63" s="15">
        <v>156.6</v>
      </c>
      <c r="D63" s="5">
        <v>9.2932000000000006</v>
      </c>
      <c r="E63" s="5">
        <v>9.2932000000000006</v>
      </c>
      <c r="F63" s="10">
        <f t="shared" si="5"/>
        <v>19.11825</v>
      </c>
      <c r="G63" s="41">
        <f t="shared" si="6"/>
        <v>11.1</v>
      </c>
      <c r="H63" s="41">
        <f t="shared" si="7"/>
        <v>27.1</v>
      </c>
      <c r="I63" s="10"/>
      <c r="J63" s="10"/>
      <c r="K63" s="10"/>
      <c r="AJ63" s="24"/>
      <c r="BE63" s="32"/>
      <c r="BF63" s="1"/>
    </row>
    <row r="64" spans="1:58" s="8" customFormat="1" x14ac:dyDescent="0.35">
      <c r="A64" s="26"/>
      <c r="B64" s="6">
        <v>30834</v>
      </c>
      <c r="C64" s="15">
        <v>153.1</v>
      </c>
      <c r="D64" s="5">
        <v>9.4556000000000004</v>
      </c>
      <c r="E64" s="5">
        <v>9.4556000000000004</v>
      </c>
      <c r="F64" s="10">
        <f t="shared" si="5"/>
        <v>19.11825</v>
      </c>
      <c r="G64" s="41">
        <f t="shared" si="6"/>
        <v>11.1</v>
      </c>
      <c r="H64" s="41">
        <f t="shared" si="7"/>
        <v>27.1</v>
      </c>
      <c r="I64" s="10"/>
      <c r="J64" s="10"/>
      <c r="K64" s="10"/>
      <c r="AJ64" s="24"/>
      <c r="BE64" s="32"/>
      <c r="BF64" s="1"/>
    </row>
    <row r="65" spans="1:58" s="8" customFormat="1" x14ac:dyDescent="0.35">
      <c r="A65" s="26"/>
      <c r="B65" s="6">
        <v>30864</v>
      </c>
      <c r="C65" s="15">
        <v>151.1</v>
      </c>
      <c r="D65" s="5">
        <v>9.0977999999999994</v>
      </c>
      <c r="E65" s="5">
        <v>9.0977999999999994</v>
      </c>
      <c r="F65" s="10">
        <f t="shared" si="5"/>
        <v>19.11825</v>
      </c>
      <c r="G65" s="41">
        <f t="shared" si="6"/>
        <v>11.1</v>
      </c>
      <c r="H65" s="41">
        <f t="shared" si="7"/>
        <v>27.1</v>
      </c>
      <c r="I65" s="10"/>
      <c r="J65" s="10"/>
      <c r="K65" s="10"/>
      <c r="AJ65" s="24"/>
      <c r="BE65" s="32"/>
      <c r="BF65" s="1"/>
    </row>
    <row r="66" spans="1:58" s="8" customFormat="1" x14ac:dyDescent="0.35">
      <c r="A66" s="26"/>
      <c r="B66" s="6">
        <v>30895</v>
      </c>
      <c r="C66" s="15">
        <v>164.4</v>
      </c>
      <c r="D66" s="5">
        <v>10.065200000000001</v>
      </c>
      <c r="E66" s="5">
        <v>10.065200000000001</v>
      </c>
      <c r="F66" s="10">
        <f t="shared" si="5"/>
        <v>19.11825</v>
      </c>
      <c r="G66" s="41">
        <f t="shared" si="6"/>
        <v>11.1</v>
      </c>
      <c r="H66" s="41">
        <f t="shared" si="7"/>
        <v>27.1</v>
      </c>
      <c r="I66" s="10"/>
      <c r="J66" s="10"/>
      <c r="K66" s="10"/>
      <c r="AJ66" s="24"/>
      <c r="BE66" s="32"/>
      <c r="BF66" s="1"/>
    </row>
    <row r="67" spans="1:58" s="8" customFormat="1" x14ac:dyDescent="0.35">
      <c r="A67" s="26"/>
      <c r="B67" s="6">
        <v>30926</v>
      </c>
      <c r="C67" s="15">
        <v>166.1</v>
      </c>
      <c r="D67" s="5">
        <v>10.030200000000001</v>
      </c>
      <c r="E67" s="5">
        <v>10.030200000000001</v>
      </c>
      <c r="F67" s="10">
        <f t="shared" si="5"/>
        <v>19.11825</v>
      </c>
      <c r="G67" s="41">
        <f t="shared" si="6"/>
        <v>11.1</v>
      </c>
      <c r="H67" s="41">
        <f t="shared" si="7"/>
        <v>27.1</v>
      </c>
      <c r="I67" s="10"/>
      <c r="J67" s="10"/>
      <c r="K67" s="10"/>
      <c r="AJ67" s="24"/>
      <c r="BE67" s="32"/>
      <c r="BF67" s="1"/>
    </row>
    <row r="68" spans="1:58" s="8" customFormat="1" x14ac:dyDescent="0.35">
      <c r="A68" s="26"/>
      <c r="B68" s="6">
        <v>30956</v>
      </c>
      <c r="C68" s="15">
        <v>164.8</v>
      </c>
      <c r="D68" s="5">
        <v>9.9814000000000007</v>
      </c>
      <c r="E68" s="5">
        <v>9.9814000000000007</v>
      </c>
      <c r="F68" s="10">
        <f t="shared" si="5"/>
        <v>19.11825</v>
      </c>
      <c r="G68" s="41">
        <f t="shared" si="6"/>
        <v>11.1</v>
      </c>
      <c r="H68" s="41">
        <f t="shared" si="7"/>
        <v>27.1</v>
      </c>
      <c r="I68" s="10"/>
      <c r="J68" s="10"/>
      <c r="K68" s="10"/>
      <c r="AJ68" s="24"/>
      <c r="BE68" s="32"/>
      <c r="BF68" s="1"/>
    </row>
    <row r="69" spans="1:58" s="8" customFormat="1" x14ac:dyDescent="0.35">
      <c r="A69" s="26"/>
      <c r="B69" s="6">
        <v>30987</v>
      </c>
      <c r="C69" s="15">
        <v>166.3</v>
      </c>
      <c r="D69" s="5">
        <v>9.8305000000000007</v>
      </c>
      <c r="E69" s="5">
        <v>9.8305000000000007</v>
      </c>
      <c r="F69" s="10">
        <f t="shared" si="5"/>
        <v>19.11825</v>
      </c>
      <c r="G69" s="41">
        <f t="shared" si="6"/>
        <v>11.1</v>
      </c>
      <c r="H69" s="41">
        <f t="shared" si="7"/>
        <v>27.1</v>
      </c>
      <c r="I69" s="10"/>
      <c r="J69" s="10"/>
      <c r="K69" s="10"/>
      <c r="AJ69" s="24"/>
      <c r="BE69" s="32"/>
      <c r="BF69" s="1"/>
    </row>
    <row r="70" spans="1:58" s="8" customFormat="1" x14ac:dyDescent="0.35">
      <c r="A70" s="26">
        <f t="shared" si="9"/>
        <v>1984</v>
      </c>
      <c r="B70" s="6">
        <v>31017</v>
      </c>
      <c r="C70" s="15">
        <v>164.5</v>
      </c>
      <c r="D70" s="5">
        <v>10.0505</v>
      </c>
      <c r="E70" s="5">
        <v>10.0505</v>
      </c>
      <c r="F70" s="10">
        <f t="shared" si="5"/>
        <v>19.11825</v>
      </c>
      <c r="G70" s="41">
        <f t="shared" si="6"/>
        <v>11.1</v>
      </c>
      <c r="H70" s="41">
        <f t="shared" si="7"/>
        <v>27.1</v>
      </c>
      <c r="I70" s="10"/>
      <c r="J70" s="10"/>
      <c r="K70" s="10"/>
      <c r="AJ70" s="24"/>
      <c r="BE70" s="32"/>
      <c r="BF70" s="1"/>
    </row>
    <row r="71" spans="1:58" s="8" customFormat="1" x14ac:dyDescent="0.35">
      <c r="A71" s="26"/>
      <c r="B71" s="6">
        <v>31048</v>
      </c>
      <c r="C71" s="15">
        <v>179.63000500000001</v>
      </c>
      <c r="D71" s="5">
        <v>10.9597</v>
      </c>
      <c r="E71" s="5">
        <v>10.9597</v>
      </c>
      <c r="F71" s="10">
        <f t="shared" si="5"/>
        <v>19.11825</v>
      </c>
      <c r="G71" s="41">
        <f t="shared" si="6"/>
        <v>11.1</v>
      </c>
      <c r="H71" s="41">
        <f t="shared" si="7"/>
        <v>27.1</v>
      </c>
      <c r="I71" s="10"/>
      <c r="J71" s="10"/>
      <c r="K71" s="10"/>
      <c r="AJ71" s="24"/>
      <c r="BE71" s="32"/>
      <c r="BF71" s="1"/>
    </row>
    <row r="72" spans="1:58" s="8" customFormat="1" x14ac:dyDescent="0.35">
      <c r="A72" s="26"/>
      <c r="B72" s="6">
        <v>31079</v>
      </c>
      <c r="C72" s="15">
        <v>181.179993</v>
      </c>
      <c r="D72" s="5">
        <v>11.0543</v>
      </c>
      <c r="E72" s="5">
        <v>11.0543</v>
      </c>
      <c r="F72" s="10">
        <f t="shared" si="5"/>
        <v>19.11825</v>
      </c>
      <c r="G72" s="41">
        <f t="shared" si="6"/>
        <v>11.1</v>
      </c>
      <c r="H72" s="41">
        <f t="shared" si="7"/>
        <v>27.1</v>
      </c>
      <c r="I72" s="10"/>
      <c r="J72" s="10"/>
      <c r="K72" s="10"/>
      <c r="AJ72" s="24"/>
      <c r="BE72" s="32"/>
      <c r="BF72" s="1"/>
    </row>
    <row r="73" spans="1:58" s="8" customFormat="1" x14ac:dyDescent="0.35">
      <c r="A73" s="26"/>
      <c r="B73" s="6">
        <v>31107</v>
      </c>
      <c r="C73" s="15">
        <v>180.66000399999999</v>
      </c>
      <c r="D73" s="5">
        <v>11.022600000000001</v>
      </c>
      <c r="E73" s="5">
        <v>11.022600000000001</v>
      </c>
      <c r="F73" s="10">
        <f t="shared" si="5"/>
        <v>19.11825</v>
      </c>
      <c r="G73" s="41">
        <f t="shared" si="6"/>
        <v>11.1</v>
      </c>
      <c r="H73" s="41">
        <f t="shared" si="7"/>
        <v>27.1</v>
      </c>
      <c r="I73" s="10"/>
      <c r="J73" s="10"/>
      <c r="K73" s="10"/>
      <c r="AJ73" s="24"/>
      <c r="BE73" s="32"/>
      <c r="BF73" s="1"/>
    </row>
    <row r="74" spans="1:58" s="8" customFormat="1" x14ac:dyDescent="0.35">
      <c r="A74" s="26"/>
      <c r="B74" s="6">
        <v>31138</v>
      </c>
      <c r="C74" s="15">
        <v>179.83000200000001</v>
      </c>
      <c r="D74" s="5">
        <v>11.520200000000001</v>
      </c>
      <c r="E74" s="5">
        <v>11.520200000000001</v>
      </c>
      <c r="F74" s="10">
        <f t="shared" si="5"/>
        <v>19.11825</v>
      </c>
      <c r="G74" s="41">
        <f t="shared" si="6"/>
        <v>11.1</v>
      </c>
      <c r="H74" s="41">
        <f t="shared" si="7"/>
        <v>27.1</v>
      </c>
      <c r="I74" s="10"/>
      <c r="J74" s="10"/>
      <c r="K74" s="10"/>
      <c r="AJ74" s="24"/>
      <c r="BE74" s="32"/>
      <c r="BF74" s="1"/>
    </row>
    <row r="75" spans="1:58" x14ac:dyDescent="0.35">
      <c r="A75" s="26"/>
      <c r="B75" s="6">
        <v>31168</v>
      </c>
      <c r="C75" s="15">
        <v>189.550003</v>
      </c>
      <c r="D75" s="5">
        <v>12.142899999999999</v>
      </c>
      <c r="E75" s="5">
        <v>12.142899999999999</v>
      </c>
      <c r="F75" s="10">
        <f t="shared" si="5"/>
        <v>19.11825</v>
      </c>
      <c r="G75" s="41">
        <f t="shared" si="6"/>
        <v>11.1</v>
      </c>
      <c r="H75" s="41">
        <f t="shared" si="7"/>
        <v>27.1</v>
      </c>
      <c r="I75" s="10"/>
      <c r="J75" s="10"/>
      <c r="K75" s="10"/>
    </row>
    <row r="76" spans="1:58" x14ac:dyDescent="0.35">
      <c r="A76" s="26"/>
      <c r="B76" s="6">
        <v>31199</v>
      </c>
      <c r="C76" s="15">
        <v>191.85000600000001</v>
      </c>
      <c r="D76" s="5">
        <v>12.2902</v>
      </c>
      <c r="E76" s="5">
        <v>12.2902</v>
      </c>
      <c r="F76" s="10">
        <f t="shared" ref="F76:F139" si="10">MEDIAN($D$11:$D$502)</f>
        <v>19.11825</v>
      </c>
      <c r="G76" s="41">
        <f t="shared" si="6"/>
        <v>11.1</v>
      </c>
      <c r="H76" s="41">
        <f t="shared" si="7"/>
        <v>27.1</v>
      </c>
      <c r="I76" s="10"/>
      <c r="J76" s="10"/>
      <c r="K76" s="10"/>
    </row>
    <row r="77" spans="1:58" x14ac:dyDescent="0.35">
      <c r="A77" s="26"/>
      <c r="B77" s="6">
        <v>31229</v>
      </c>
      <c r="C77" s="15">
        <v>190.91999799999999</v>
      </c>
      <c r="D77" s="5">
        <v>12.5358</v>
      </c>
      <c r="E77" s="5">
        <v>12.5358</v>
      </c>
      <c r="F77" s="10">
        <f t="shared" si="10"/>
        <v>19.11825</v>
      </c>
      <c r="G77" s="41">
        <f t="shared" ref="G77:G140" si="11">G76</f>
        <v>11.1</v>
      </c>
      <c r="H77" s="41">
        <f t="shared" ref="H77:H140" si="12">H76</f>
        <v>27.1</v>
      </c>
      <c r="I77" s="10"/>
      <c r="J77" s="10"/>
      <c r="K77" s="10"/>
    </row>
    <row r="78" spans="1:58" x14ac:dyDescent="0.35">
      <c r="A78" s="26"/>
      <c r="B78" s="6">
        <v>31260</v>
      </c>
      <c r="C78" s="15">
        <v>188.63000500000001</v>
      </c>
      <c r="D78" s="5">
        <v>12.385400000000001</v>
      </c>
      <c r="E78" s="5">
        <v>12.385400000000001</v>
      </c>
      <c r="F78" s="10">
        <f t="shared" si="10"/>
        <v>19.11825</v>
      </c>
      <c r="G78" s="41">
        <f t="shared" si="11"/>
        <v>11.1</v>
      </c>
      <c r="H78" s="41">
        <f t="shared" si="12"/>
        <v>27.1</v>
      </c>
      <c r="I78" s="10"/>
      <c r="J78" s="10"/>
      <c r="K78" s="10"/>
    </row>
    <row r="79" spans="1:58" x14ac:dyDescent="0.35">
      <c r="A79" s="26"/>
      <c r="B79" s="6">
        <v>31291</v>
      </c>
      <c r="C79" s="15">
        <v>182.08000200000001</v>
      </c>
      <c r="D79" s="5">
        <v>11.955399999999999</v>
      </c>
      <c r="E79" s="5">
        <v>11.955399999999999</v>
      </c>
      <c r="F79" s="10">
        <f t="shared" si="10"/>
        <v>19.11825</v>
      </c>
      <c r="G79" s="41">
        <f t="shared" si="11"/>
        <v>11.1</v>
      </c>
      <c r="H79" s="41">
        <f t="shared" si="12"/>
        <v>27.1</v>
      </c>
      <c r="I79" s="10"/>
      <c r="J79" s="10"/>
      <c r="K79" s="10"/>
    </row>
    <row r="80" spans="1:58" x14ac:dyDescent="0.35">
      <c r="A80" s="26"/>
      <c r="B80" s="6">
        <v>31321</v>
      </c>
      <c r="C80" s="15">
        <v>189.820007</v>
      </c>
      <c r="D80" s="5">
        <v>12.9925</v>
      </c>
      <c r="E80" s="5">
        <v>12.9925</v>
      </c>
      <c r="F80" s="10">
        <f t="shared" si="10"/>
        <v>19.11825</v>
      </c>
      <c r="G80" s="41">
        <f t="shared" si="11"/>
        <v>11.1</v>
      </c>
      <c r="H80" s="41">
        <f t="shared" si="12"/>
        <v>27.1</v>
      </c>
      <c r="I80" s="10"/>
      <c r="J80" s="10"/>
      <c r="K80" s="10"/>
    </row>
    <row r="81" spans="1:11" x14ac:dyDescent="0.35">
      <c r="A81" s="26"/>
      <c r="B81" s="6">
        <v>31352</v>
      </c>
      <c r="C81" s="15">
        <v>202.16999799999999</v>
      </c>
      <c r="D81" s="5">
        <v>13.8378</v>
      </c>
      <c r="E81" s="5">
        <v>13.8378</v>
      </c>
      <c r="F81" s="10">
        <f t="shared" si="10"/>
        <v>19.11825</v>
      </c>
      <c r="G81" s="41">
        <f t="shared" si="11"/>
        <v>11.1</v>
      </c>
      <c r="H81" s="41">
        <f t="shared" si="12"/>
        <v>27.1</v>
      </c>
      <c r="I81" s="10"/>
      <c r="J81" s="10"/>
      <c r="K81" s="10"/>
    </row>
    <row r="82" spans="1:11" x14ac:dyDescent="0.35">
      <c r="A82" s="26">
        <f t="shared" ref="A82" si="13">YEAR(B82)</f>
        <v>1985</v>
      </c>
      <c r="B82" s="6">
        <v>31382</v>
      </c>
      <c r="C82" s="15">
        <v>211.279999</v>
      </c>
      <c r="D82" s="5">
        <v>14.4613</v>
      </c>
      <c r="E82" s="5">
        <v>14.4613</v>
      </c>
      <c r="F82" s="10">
        <f t="shared" si="10"/>
        <v>19.11825</v>
      </c>
      <c r="G82" s="41">
        <f t="shared" si="11"/>
        <v>11.1</v>
      </c>
      <c r="H82" s="41">
        <f t="shared" si="12"/>
        <v>27.1</v>
      </c>
      <c r="I82" s="10"/>
      <c r="J82" s="10"/>
      <c r="K82" s="10"/>
    </row>
    <row r="83" spans="1:11" x14ac:dyDescent="0.35">
      <c r="A83" s="26"/>
      <c r="B83" s="6">
        <v>31413</v>
      </c>
      <c r="C83" s="15">
        <v>211.779999</v>
      </c>
      <c r="D83" s="5">
        <v>14.5854</v>
      </c>
      <c r="E83" s="5">
        <v>14.5854</v>
      </c>
      <c r="F83" s="10">
        <f t="shared" si="10"/>
        <v>19.11825</v>
      </c>
      <c r="G83" s="41">
        <f t="shared" si="11"/>
        <v>11.1</v>
      </c>
      <c r="H83" s="41">
        <f t="shared" si="12"/>
        <v>27.1</v>
      </c>
      <c r="I83" s="10"/>
      <c r="J83" s="10"/>
      <c r="K83" s="10"/>
    </row>
    <row r="84" spans="1:11" x14ac:dyDescent="0.35">
      <c r="A84" s="26"/>
      <c r="B84" s="6">
        <v>31444</v>
      </c>
      <c r="C84" s="15">
        <v>226.91999799999999</v>
      </c>
      <c r="D84" s="5">
        <v>15.6281</v>
      </c>
      <c r="E84" s="5">
        <v>15.6281</v>
      </c>
      <c r="F84" s="10">
        <f t="shared" si="10"/>
        <v>19.11825</v>
      </c>
      <c r="G84" s="41">
        <f t="shared" si="11"/>
        <v>11.1</v>
      </c>
      <c r="H84" s="41">
        <f t="shared" si="12"/>
        <v>27.1</v>
      </c>
      <c r="I84" s="10"/>
      <c r="J84" s="10"/>
      <c r="K84" s="10"/>
    </row>
    <row r="85" spans="1:11" x14ac:dyDescent="0.35">
      <c r="A85" s="26"/>
      <c r="B85" s="6">
        <v>31472</v>
      </c>
      <c r="C85" s="15">
        <v>238.89999399999999</v>
      </c>
      <c r="D85" s="5">
        <v>16.453199999999999</v>
      </c>
      <c r="E85" s="5">
        <v>16.453199999999999</v>
      </c>
      <c r="F85" s="10">
        <f t="shared" si="10"/>
        <v>19.11825</v>
      </c>
      <c r="G85" s="41">
        <f t="shared" si="11"/>
        <v>11.1</v>
      </c>
      <c r="H85" s="41">
        <f t="shared" si="12"/>
        <v>27.1</v>
      </c>
      <c r="I85" s="10"/>
      <c r="J85" s="10"/>
      <c r="K85" s="10"/>
    </row>
    <row r="86" spans="1:11" x14ac:dyDescent="0.35">
      <c r="A86" s="26"/>
      <c r="B86" s="6">
        <v>31503</v>
      </c>
      <c r="C86" s="15">
        <v>235.520004</v>
      </c>
      <c r="D86" s="5">
        <v>16.010899999999999</v>
      </c>
      <c r="E86" s="5">
        <v>16.010899999999999</v>
      </c>
      <c r="F86" s="10">
        <f t="shared" si="10"/>
        <v>19.11825</v>
      </c>
      <c r="G86" s="41">
        <f t="shared" si="11"/>
        <v>11.1</v>
      </c>
      <c r="H86" s="41">
        <f t="shared" si="12"/>
        <v>27.1</v>
      </c>
      <c r="I86" s="10"/>
      <c r="J86" s="10"/>
      <c r="K86" s="10"/>
    </row>
    <row r="87" spans="1:11" x14ac:dyDescent="0.35">
      <c r="A87" s="26"/>
      <c r="B87" s="6">
        <v>31533</v>
      </c>
      <c r="C87" s="15">
        <v>247.35000600000001</v>
      </c>
      <c r="D87" s="5">
        <v>16.815100000000001</v>
      </c>
      <c r="E87" s="5">
        <v>16.815100000000001</v>
      </c>
      <c r="F87" s="10">
        <f t="shared" si="10"/>
        <v>19.11825</v>
      </c>
      <c r="G87" s="41">
        <f t="shared" si="11"/>
        <v>11.1</v>
      </c>
      <c r="H87" s="41">
        <f t="shared" si="12"/>
        <v>27.1</v>
      </c>
      <c r="I87" s="10"/>
      <c r="J87" s="10"/>
      <c r="K87" s="10"/>
    </row>
    <row r="88" spans="1:11" x14ac:dyDescent="0.35">
      <c r="A88" s="26"/>
      <c r="B88" s="6">
        <v>31564</v>
      </c>
      <c r="C88" s="15">
        <v>250.83999600000001</v>
      </c>
      <c r="D88" s="5">
        <v>17.052299999999999</v>
      </c>
      <c r="E88" s="5">
        <v>17.052299999999999</v>
      </c>
      <c r="F88" s="10">
        <f t="shared" si="10"/>
        <v>19.11825</v>
      </c>
      <c r="G88" s="41">
        <f t="shared" si="11"/>
        <v>11.1</v>
      </c>
      <c r="H88" s="41">
        <f t="shared" si="12"/>
        <v>27.1</v>
      </c>
      <c r="I88" s="10"/>
      <c r="J88" s="10"/>
      <c r="K88" s="10"/>
    </row>
    <row r="89" spans="1:11" x14ac:dyDescent="0.35">
      <c r="A89" s="26"/>
      <c r="B89" s="6">
        <v>31594</v>
      </c>
      <c r="C89" s="15">
        <v>236.11999499999999</v>
      </c>
      <c r="D89" s="5">
        <v>15.9003</v>
      </c>
      <c r="E89" s="5">
        <v>15.9003</v>
      </c>
      <c r="F89" s="10">
        <f t="shared" si="10"/>
        <v>19.11825</v>
      </c>
      <c r="G89" s="41">
        <f t="shared" si="11"/>
        <v>11.1</v>
      </c>
      <c r="H89" s="41">
        <f t="shared" si="12"/>
        <v>27.1</v>
      </c>
      <c r="I89" s="10"/>
      <c r="J89" s="10"/>
      <c r="K89" s="10"/>
    </row>
    <row r="90" spans="1:11" x14ac:dyDescent="0.35">
      <c r="A90" s="26"/>
      <c r="B90" s="6">
        <v>31625</v>
      </c>
      <c r="C90" s="15">
        <v>252.929993</v>
      </c>
      <c r="D90" s="5">
        <v>17.032299999999999</v>
      </c>
      <c r="E90" s="5">
        <v>17.032299999999999</v>
      </c>
      <c r="F90" s="10">
        <f t="shared" si="10"/>
        <v>19.11825</v>
      </c>
      <c r="G90" s="41">
        <f t="shared" si="11"/>
        <v>11.1</v>
      </c>
      <c r="H90" s="41">
        <f t="shared" si="12"/>
        <v>27.1</v>
      </c>
      <c r="I90" s="10"/>
      <c r="J90" s="10"/>
      <c r="K90" s="10"/>
    </row>
    <row r="91" spans="1:11" x14ac:dyDescent="0.35">
      <c r="A91" s="26"/>
      <c r="B91" s="6">
        <v>31656</v>
      </c>
      <c r="C91" s="15">
        <v>231.320007</v>
      </c>
      <c r="D91" s="5">
        <v>15.5771</v>
      </c>
      <c r="E91" s="5">
        <v>15.5771</v>
      </c>
      <c r="F91" s="10">
        <f t="shared" si="10"/>
        <v>19.11825</v>
      </c>
      <c r="G91" s="41">
        <f t="shared" si="11"/>
        <v>11.1</v>
      </c>
      <c r="H91" s="41">
        <f t="shared" si="12"/>
        <v>27.1</v>
      </c>
      <c r="I91" s="10"/>
      <c r="J91" s="10"/>
      <c r="K91" s="10"/>
    </row>
    <row r="92" spans="1:11" x14ac:dyDescent="0.35">
      <c r="A92" s="26"/>
      <c r="B92" s="6">
        <v>31686</v>
      </c>
      <c r="C92" s="15">
        <v>243.979996</v>
      </c>
      <c r="D92" s="5">
        <v>16.849399999999999</v>
      </c>
      <c r="E92" s="5">
        <v>16.849399999999999</v>
      </c>
      <c r="F92" s="10">
        <f t="shared" si="10"/>
        <v>19.11825</v>
      </c>
      <c r="G92" s="41">
        <f t="shared" si="11"/>
        <v>11.1</v>
      </c>
      <c r="H92" s="41">
        <f t="shared" si="12"/>
        <v>27.1</v>
      </c>
      <c r="I92" s="10"/>
      <c r="J92" s="10"/>
      <c r="K92" s="10"/>
    </row>
    <row r="93" spans="1:11" x14ac:dyDescent="0.35">
      <c r="A93" s="26"/>
      <c r="B93" s="6">
        <v>31717</v>
      </c>
      <c r="C93" s="15">
        <v>249.220001</v>
      </c>
      <c r="D93" s="5">
        <v>17.211300000000001</v>
      </c>
      <c r="E93" s="5">
        <v>17.211300000000001</v>
      </c>
      <c r="F93" s="10">
        <f t="shared" si="10"/>
        <v>19.11825</v>
      </c>
      <c r="G93" s="41">
        <f t="shared" si="11"/>
        <v>11.1</v>
      </c>
      <c r="H93" s="41">
        <f t="shared" si="12"/>
        <v>27.1</v>
      </c>
      <c r="I93" s="10"/>
      <c r="J93" s="10"/>
      <c r="K93" s="10"/>
    </row>
    <row r="94" spans="1:11" x14ac:dyDescent="0.35">
      <c r="A94" s="26">
        <f t="shared" ref="A94" si="14">YEAR(B94)</f>
        <v>1986</v>
      </c>
      <c r="B94" s="6">
        <v>31747</v>
      </c>
      <c r="C94" s="15">
        <v>242.16999799999999</v>
      </c>
      <c r="D94" s="5">
        <v>16.724399999999999</v>
      </c>
      <c r="E94" s="5">
        <v>16.724399999999999</v>
      </c>
      <c r="F94" s="10">
        <f t="shared" si="10"/>
        <v>19.11825</v>
      </c>
      <c r="G94" s="41">
        <f t="shared" si="11"/>
        <v>11.1</v>
      </c>
      <c r="H94" s="41">
        <f t="shared" si="12"/>
        <v>27.1</v>
      </c>
      <c r="I94" s="10"/>
      <c r="J94" s="10"/>
      <c r="K94" s="10"/>
    </row>
    <row r="95" spans="1:11" x14ac:dyDescent="0.35">
      <c r="A95" s="26"/>
      <c r="B95" s="6">
        <v>31778</v>
      </c>
      <c r="C95" s="15">
        <v>274.07998700000002</v>
      </c>
      <c r="D95" s="5">
        <v>18.151</v>
      </c>
      <c r="E95" s="5">
        <v>18.151</v>
      </c>
      <c r="F95" s="10">
        <f t="shared" si="10"/>
        <v>19.11825</v>
      </c>
      <c r="G95" s="41">
        <f t="shared" si="11"/>
        <v>11.1</v>
      </c>
      <c r="H95" s="41">
        <f t="shared" si="12"/>
        <v>27.1</v>
      </c>
      <c r="I95" s="10"/>
      <c r="J95" s="10"/>
      <c r="K95" s="10"/>
    </row>
    <row r="96" spans="1:11" x14ac:dyDescent="0.35">
      <c r="A96" s="26"/>
      <c r="B96" s="6">
        <v>31809</v>
      </c>
      <c r="C96" s="15">
        <v>284.20001200000002</v>
      </c>
      <c r="D96" s="5">
        <v>18.821200000000001</v>
      </c>
      <c r="E96" s="5">
        <v>18.821200000000001</v>
      </c>
      <c r="F96" s="10">
        <f t="shared" si="10"/>
        <v>19.11825</v>
      </c>
      <c r="G96" s="41">
        <f t="shared" si="11"/>
        <v>11.1</v>
      </c>
      <c r="H96" s="41">
        <f t="shared" si="12"/>
        <v>27.1</v>
      </c>
      <c r="I96" s="10"/>
      <c r="J96" s="10"/>
      <c r="K96" s="10"/>
    </row>
    <row r="97" spans="1:11" x14ac:dyDescent="0.35">
      <c r="A97" s="26"/>
      <c r="B97" s="6">
        <v>31837</v>
      </c>
      <c r="C97" s="15">
        <v>291.70001200000002</v>
      </c>
      <c r="D97" s="5">
        <v>19.317900000000002</v>
      </c>
      <c r="E97" s="5">
        <v>19.317900000000002</v>
      </c>
      <c r="F97" s="10">
        <f t="shared" si="10"/>
        <v>19.11825</v>
      </c>
      <c r="G97" s="41">
        <f t="shared" si="11"/>
        <v>11.1</v>
      </c>
      <c r="H97" s="41">
        <f t="shared" si="12"/>
        <v>27.1</v>
      </c>
      <c r="I97" s="10"/>
      <c r="J97" s="10"/>
      <c r="K97" s="10"/>
    </row>
    <row r="98" spans="1:11" x14ac:dyDescent="0.35">
      <c r="A98" s="26"/>
      <c r="B98" s="6">
        <v>31868</v>
      </c>
      <c r="C98" s="15">
        <v>288.35998499999999</v>
      </c>
      <c r="D98" s="5">
        <v>19.997199999999999</v>
      </c>
      <c r="E98" s="5">
        <v>19.997199999999999</v>
      </c>
      <c r="F98" s="10">
        <f t="shared" si="10"/>
        <v>19.11825</v>
      </c>
      <c r="G98" s="41">
        <f t="shared" si="11"/>
        <v>11.1</v>
      </c>
      <c r="H98" s="41">
        <f t="shared" si="12"/>
        <v>27.1</v>
      </c>
      <c r="I98" s="10"/>
      <c r="J98" s="10"/>
      <c r="K98" s="10"/>
    </row>
    <row r="99" spans="1:11" x14ac:dyDescent="0.35">
      <c r="A99" s="26"/>
      <c r="B99" s="6">
        <v>31898</v>
      </c>
      <c r="C99" s="15">
        <v>290.10000600000001</v>
      </c>
      <c r="D99" s="5">
        <v>20.117899999999999</v>
      </c>
      <c r="E99" s="5">
        <v>20.117899999999999</v>
      </c>
      <c r="F99" s="10">
        <f t="shared" si="10"/>
        <v>19.11825</v>
      </c>
      <c r="G99" s="41">
        <f t="shared" si="11"/>
        <v>11.1</v>
      </c>
      <c r="H99" s="41">
        <f t="shared" si="12"/>
        <v>27.1</v>
      </c>
      <c r="I99" s="10"/>
      <c r="J99" s="10"/>
      <c r="K99" s="10"/>
    </row>
    <row r="100" spans="1:11" x14ac:dyDescent="0.35">
      <c r="A100" s="26"/>
      <c r="B100" s="6">
        <v>31929</v>
      </c>
      <c r="C100" s="15">
        <v>304</v>
      </c>
      <c r="D100" s="5">
        <v>21.081800000000001</v>
      </c>
      <c r="E100" s="5">
        <v>21.081800000000001</v>
      </c>
      <c r="F100" s="10">
        <f t="shared" si="10"/>
        <v>19.11825</v>
      </c>
      <c r="G100" s="41">
        <f t="shared" si="11"/>
        <v>11.1</v>
      </c>
      <c r="H100" s="41">
        <f t="shared" si="12"/>
        <v>27.1</v>
      </c>
      <c r="I100" s="10"/>
      <c r="J100" s="10"/>
      <c r="K100" s="10"/>
    </row>
    <row r="101" spans="1:11" x14ac:dyDescent="0.35">
      <c r="A101" s="26"/>
      <c r="B101" s="6">
        <v>31959</v>
      </c>
      <c r="C101" s="15">
        <v>318.66000400000001</v>
      </c>
      <c r="D101" s="5">
        <v>20.092099999999999</v>
      </c>
      <c r="E101" s="5">
        <v>20.092099999999999</v>
      </c>
      <c r="F101" s="10">
        <f t="shared" si="10"/>
        <v>19.11825</v>
      </c>
      <c r="G101" s="41">
        <f t="shared" si="11"/>
        <v>11.1</v>
      </c>
      <c r="H101" s="41">
        <f t="shared" si="12"/>
        <v>27.1</v>
      </c>
      <c r="I101" s="10"/>
      <c r="J101" s="10"/>
      <c r="K101" s="10"/>
    </row>
    <row r="102" spans="1:11" x14ac:dyDescent="0.35">
      <c r="A102" s="26"/>
      <c r="B102" s="6">
        <v>31990</v>
      </c>
      <c r="C102" s="15">
        <v>329.79998799999998</v>
      </c>
      <c r="D102" s="5">
        <v>20.794499999999999</v>
      </c>
      <c r="E102" s="5">
        <v>20.794499999999999</v>
      </c>
      <c r="F102" s="10">
        <f t="shared" si="10"/>
        <v>19.11825</v>
      </c>
      <c r="G102" s="41">
        <f t="shared" si="11"/>
        <v>11.1</v>
      </c>
      <c r="H102" s="41">
        <f t="shared" si="12"/>
        <v>27.1</v>
      </c>
      <c r="I102" s="10"/>
      <c r="J102" s="10"/>
      <c r="K102" s="10"/>
    </row>
    <row r="103" spans="1:11" x14ac:dyDescent="0.35">
      <c r="A103" s="26"/>
      <c r="B103" s="6">
        <v>32021</v>
      </c>
      <c r="C103" s="15">
        <v>321.82998700000002</v>
      </c>
      <c r="D103" s="5">
        <v>20.291899999999998</v>
      </c>
      <c r="E103" s="5">
        <v>20.291899999999998</v>
      </c>
      <c r="F103" s="10">
        <f t="shared" si="10"/>
        <v>19.11825</v>
      </c>
      <c r="G103" s="41">
        <f t="shared" si="11"/>
        <v>11.1</v>
      </c>
      <c r="H103" s="41">
        <f t="shared" si="12"/>
        <v>27.1</v>
      </c>
      <c r="I103" s="10"/>
      <c r="J103" s="10"/>
      <c r="K103" s="10"/>
    </row>
    <row r="104" spans="1:11" x14ac:dyDescent="0.35">
      <c r="A104" s="26"/>
      <c r="B104" s="6">
        <v>32051</v>
      </c>
      <c r="C104" s="15">
        <v>251.78999300000001</v>
      </c>
      <c r="D104" s="5">
        <v>14.388</v>
      </c>
      <c r="E104" s="5">
        <v>14.388</v>
      </c>
      <c r="F104" s="10">
        <f t="shared" si="10"/>
        <v>19.11825</v>
      </c>
      <c r="G104" s="41">
        <f t="shared" si="11"/>
        <v>11.1</v>
      </c>
      <c r="H104" s="41">
        <f t="shared" si="12"/>
        <v>27.1</v>
      </c>
      <c r="I104" s="10"/>
      <c r="J104" s="10"/>
      <c r="K104" s="10"/>
    </row>
    <row r="105" spans="1:11" x14ac:dyDescent="0.35">
      <c r="A105" s="26"/>
      <c r="B105" s="6">
        <v>32082</v>
      </c>
      <c r="C105" s="15">
        <v>230.300003</v>
      </c>
      <c r="D105" s="5">
        <v>13.16</v>
      </c>
      <c r="E105" s="5">
        <v>13.16</v>
      </c>
      <c r="F105" s="10">
        <f t="shared" si="10"/>
        <v>19.11825</v>
      </c>
      <c r="G105" s="41">
        <f t="shared" si="11"/>
        <v>11.1</v>
      </c>
      <c r="H105" s="41">
        <f t="shared" si="12"/>
        <v>27.1</v>
      </c>
      <c r="I105" s="10"/>
      <c r="J105" s="10"/>
      <c r="K105" s="10"/>
    </row>
    <row r="106" spans="1:11" x14ac:dyDescent="0.35">
      <c r="A106" s="26">
        <f t="shared" ref="A106" si="15">YEAR(B106)</f>
        <v>1987</v>
      </c>
      <c r="B106" s="6">
        <v>32112</v>
      </c>
      <c r="C106" s="15">
        <v>247.08000200000001</v>
      </c>
      <c r="D106" s="5">
        <v>14.1189</v>
      </c>
      <c r="E106" s="5">
        <v>14.1189</v>
      </c>
      <c r="F106" s="10">
        <f t="shared" si="10"/>
        <v>19.11825</v>
      </c>
      <c r="G106" s="41">
        <f t="shared" si="11"/>
        <v>11.1</v>
      </c>
      <c r="H106" s="41">
        <f t="shared" si="12"/>
        <v>27.1</v>
      </c>
      <c r="I106" s="10"/>
      <c r="J106" s="10"/>
      <c r="K106" s="10"/>
    </row>
    <row r="107" spans="1:11" x14ac:dyDescent="0.35">
      <c r="A107" s="26"/>
      <c r="B107" s="6">
        <v>32143</v>
      </c>
      <c r="C107" s="15">
        <v>257.07000699999998</v>
      </c>
      <c r="D107" s="5">
        <v>13.8284</v>
      </c>
      <c r="E107" s="5">
        <v>13.8284</v>
      </c>
      <c r="F107" s="10">
        <f t="shared" si="10"/>
        <v>19.11825</v>
      </c>
      <c r="G107" s="41">
        <f t="shared" si="11"/>
        <v>11.1</v>
      </c>
      <c r="H107" s="41">
        <f t="shared" si="12"/>
        <v>27.1</v>
      </c>
      <c r="I107" s="10"/>
      <c r="J107" s="10"/>
      <c r="K107" s="10"/>
    </row>
    <row r="108" spans="1:11" x14ac:dyDescent="0.35">
      <c r="A108" s="26"/>
      <c r="B108" s="6">
        <v>32174</v>
      </c>
      <c r="C108" s="15">
        <v>267.82000699999998</v>
      </c>
      <c r="D108" s="5">
        <v>14.406700000000001</v>
      </c>
      <c r="E108" s="5">
        <v>14.406700000000001</v>
      </c>
      <c r="F108" s="10">
        <f t="shared" si="10"/>
        <v>19.11825</v>
      </c>
      <c r="G108" s="41">
        <f t="shared" si="11"/>
        <v>11.1</v>
      </c>
      <c r="H108" s="41">
        <f t="shared" si="12"/>
        <v>27.1</v>
      </c>
      <c r="I108" s="10"/>
      <c r="J108" s="10"/>
      <c r="K108" s="10"/>
    </row>
    <row r="109" spans="1:11" x14ac:dyDescent="0.35">
      <c r="A109" s="26"/>
      <c r="B109" s="6">
        <v>32203</v>
      </c>
      <c r="C109" s="15">
        <v>258.89001500000001</v>
      </c>
      <c r="D109" s="5">
        <v>13.926299999999999</v>
      </c>
      <c r="E109" s="5">
        <v>13.926299999999999</v>
      </c>
      <c r="F109" s="10">
        <f t="shared" si="10"/>
        <v>19.11825</v>
      </c>
      <c r="G109" s="41">
        <f t="shared" si="11"/>
        <v>11.1</v>
      </c>
      <c r="H109" s="41">
        <f t="shared" si="12"/>
        <v>27.1</v>
      </c>
      <c r="I109" s="10"/>
      <c r="J109" s="10"/>
      <c r="K109" s="10"/>
    </row>
    <row r="110" spans="1:11" x14ac:dyDescent="0.35">
      <c r="A110" s="26"/>
      <c r="B110" s="6">
        <v>32234</v>
      </c>
      <c r="C110" s="15">
        <v>261.32998700000002</v>
      </c>
      <c r="D110" s="5">
        <v>12.0595</v>
      </c>
      <c r="E110" s="5">
        <v>12.0595</v>
      </c>
      <c r="F110" s="10">
        <f t="shared" si="10"/>
        <v>19.11825</v>
      </c>
      <c r="G110" s="41">
        <f t="shared" si="11"/>
        <v>11.1</v>
      </c>
      <c r="H110" s="41">
        <f t="shared" si="12"/>
        <v>27.1</v>
      </c>
      <c r="I110" s="10"/>
      <c r="J110" s="10"/>
      <c r="K110" s="10"/>
    </row>
    <row r="111" spans="1:11" x14ac:dyDescent="0.35">
      <c r="A111" s="26"/>
      <c r="B111" s="6">
        <v>32264</v>
      </c>
      <c r="C111" s="15">
        <v>262.16000400000001</v>
      </c>
      <c r="D111" s="5">
        <v>12.097799999999999</v>
      </c>
      <c r="E111" s="5">
        <v>12.097799999999999</v>
      </c>
      <c r="F111" s="10">
        <f t="shared" si="10"/>
        <v>19.11825</v>
      </c>
      <c r="G111" s="41">
        <f t="shared" si="11"/>
        <v>11.1</v>
      </c>
      <c r="H111" s="41">
        <f t="shared" si="12"/>
        <v>27.1</v>
      </c>
      <c r="I111" s="10"/>
      <c r="J111" s="10"/>
      <c r="K111" s="10"/>
    </row>
    <row r="112" spans="1:11" x14ac:dyDescent="0.35">
      <c r="A112" s="26"/>
      <c r="B112" s="6">
        <v>32295</v>
      </c>
      <c r="C112" s="15">
        <v>273.5</v>
      </c>
      <c r="D112" s="5">
        <v>12.6211</v>
      </c>
      <c r="E112" s="5">
        <v>12.6211</v>
      </c>
      <c r="F112" s="10">
        <f t="shared" si="10"/>
        <v>19.11825</v>
      </c>
      <c r="G112" s="41">
        <f t="shared" si="11"/>
        <v>11.1</v>
      </c>
      <c r="H112" s="41">
        <f t="shared" si="12"/>
        <v>27.1</v>
      </c>
      <c r="I112" s="10"/>
      <c r="J112" s="10"/>
      <c r="K112" s="10"/>
    </row>
    <row r="113" spans="1:11" x14ac:dyDescent="0.35">
      <c r="A113" s="26"/>
      <c r="B113" s="6">
        <v>32325</v>
      </c>
      <c r="C113" s="15">
        <v>272.01998900000001</v>
      </c>
      <c r="D113" s="5">
        <v>11.9674</v>
      </c>
      <c r="E113" s="5">
        <v>11.9674</v>
      </c>
      <c r="F113" s="10">
        <f t="shared" si="10"/>
        <v>19.11825</v>
      </c>
      <c r="G113" s="41">
        <f t="shared" si="11"/>
        <v>11.1</v>
      </c>
      <c r="H113" s="41">
        <f t="shared" si="12"/>
        <v>27.1</v>
      </c>
      <c r="I113" s="10"/>
      <c r="J113" s="10"/>
      <c r="K113" s="10"/>
    </row>
    <row r="114" spans="1:11" x14ac:dyDescent="0.35">
      <c r="A114" s="26"/>
      <c r="B114" s="6">
        <v>32356</v>
      </c>
      <c r="C114" s="15">
        <v>261.51998900000001</v>
      </c>
      <c r="D114" s="5">
        <v>11.5055</v>
      </c>
      <c r="E114" s="5">
        <v>11.5055</v>
      </c>
      <c r="F114" s="10">
        <f t="shared" si="10"/>
        <v>19.11825</v>
      </c>
      <c r="G114" s="41">
        <f t="shared" si="11"/>
        <v>11.1</v>
      </c>
      <c r="H114" s="41">
        <f t="shared" si="12"/>
        <v>27.1</v>
      </c>
      <c r="I114" s="10"/>
      <c r="J114" s="10"/>
      <c r="K114" s="10"/>
    </row>
    <row r="115" spans="1:11" x14ac:dyDescent="0.35">
      <c r="A115" s="26"/>
      <c r="B115" s="6">
        <v>32387</v>
      </c>
      <c r="C115" s="15">
        <v>271.91000400000001</v>
      </c>
      <c r="D115" s="5">
        <v>11.9626</v>
      </c>
      <c r="E115" s="5">
        <v>11.9626</v>
      </c>
      <c r="F115" s="10">
        <f t="shared" si="10"/>
        <v>19.11825</v>
      </c>
      <c r="G115" s="41">
        <f t="shared" si="11"/>
        <v>11.1</v>
      </c>
      <c r="H115" s="41">
        <f t="shared" si="12"/>
        <v>27.1</v>
      </c>
      <c r="I115" s="10"/>
      <c r="J115" s="10"/>
      <c r="K115" s="10"/>
    </row>
    <row r="116" spans="1:11" x14ac:dyDescent="0.35">
      <c r="A116" s="26"/>
      <c r="B116" s="6">
        <v>32417</v>
      </c>
      <c r="C116" s="15">
        <v>278.97000100000002</v>
      </c>
      <c r="D116" s="5">
        <v>11.7461</v>
      </c>
      <c r="E116" s="5">
        <v>11.7461</v>
      </c>
      <c r="F116" s="10">
        <f t="shared" si="10"/>
        <v>19.11825</v>
      </c>
      <c r="G116" s="41">
        <f t="shared" si="11"/>
        <v>11.1</v>
      </c>
      <c r="H116" s="41">
        <f t="shared" si="12"/>
        <v>27.1</v>
      </c>
      <c r="I116" s="10"/>
      <c r="J116" s="10"/>
      <c r="K116" s="10"/>
    </row>
    <row r="117" spans="1:11" x14ac:dyDescent="0.35">
      <c r="A117" s="26"/>
      <c r="B117" s="6">
        <v>32448</v>
      </c>
      <c r="C117" s="15">
        <v>273.70001200000002</v>
      </c>
      <c r="D117" s="5">
        <v>11.5242</v>
      </c>
      <c r="E117" s="5">
        <v>11.5242</v>
      </c>
      <c r="F117" s="10">
        <f t="shared" si="10"/>
        <v>19.11825</v>
      </c>
      <c r="G117" s="41">
        <f t="shared" si="11"/>
        <v>11.1</v>
      </c>
      <c r="H117" s="41">
        <f t="shared" si="12"/>
        <v>27.1</v>
      </c>
      <c r="I117" s="10"/>
      <c r="J117" s="10"/>
      <c r="K117" s="10"/>
    </row>
    <row r="118" spans="1:11" x14ac:dyDescent="0.35">
      <c r="A118" s="26">
        <f t="shared" ref="A118" si="16">YEAR(B118)</f>
        <v>1988</v>
      </c>
      <c r="B118" s="6">
        <v>32478</v>
      </c>
      <c r="C118" s="15">
        <v>277.72000100000002</v>
      </c>
      <c r="D118" s="5">
        <v>11.6935</v>
      </c>
      <c r="E118" s="5">
        <v>11.6935</v>
      </c>
      <c r="F118" s="10">
        <f t="shared" si="10"/>
        <v>19.11825</v>
      </c>
      <c r="G118" s="41">
        <f t="shared" si="11"/>
        <v>11.1</v>
      </c>
      <c r="H118" s="41">
        <f t="shared" si="12"/>
        <v>27.1</v>
      </c>
      <c r="I118" s="10"/>
      <c r="J118" s="10"/>
      <c r="K118" s="10"/>
    </row>
    <row r="119" spans="1:11" x14ac:dyDescent="0.35">
      <c r="A119" s="26"/>
      <c r="B119" s="6">
        <v>32509</v>
      </c>
      <c r="C119" s="15">
        <v>297.47000100000002</v>
      </c>
      <c r="D119" s="5">
        <v>11.917899999999999</v>
      </c>
      <c r="E119" s="5">
        <v>11.917899999999999</v>
      </c>
      <c r="F119" s="10">
        <f t="shared" si="10"/>
        <v>19.11825</v>
      </c>
      <c r="G119" s="41">
        <f t="shared" si="11"/>
        <v>11.1</v>
      </c>
      <c r="H119" s="41">
        <f t="shared" si="12"/>
        <v>27.1</v>
      </c>
      <c r="I119" s="10"/>
      <c r="J119" s="10"/>
      <c r="K119" s="10"/>
    </row>
    <row r="120" spans="1:11" x14ac:dyDescent="0.35">
      <c r="A120" s="26"/>
      <c r="B120" s="6">
        <v>32540</v>
      </c>
      <c r="C120" s="15">
        <v>288.85998499999999</v>
      </c>
      <c r="D120" s="5">
        <v>11.572900000000001</v>
      </c>
      <c r="E120" s="5">
        <v>11.572900000000001</v>
      </c>
      <c r="F120" s="10">
        <f t="shared" si="10"/>
        <v>19.11825</v>
      </c>
      <c r="G120" s="41">
        <f t="shared" si="11"/>
        <v>11.1</v>
      </c>
      <c r="H120" s="41">
        <f t="shared" si="12"/>
        <v>27.1</v>
      </c>
      <c r="I120" s="10"/>
      <c r="J120" s="10"/>
      <c r="K120" s="10"/>
    </row>
    <row r="121" spans="1:11" x14ac:dyDescent="0.35">
      <c r="A121" s="26"/>
      <c r="B121" s="6">
        <v>32568</v>
      </c>
      <c r="C121" s="15">
        <v>294.86999500000002</v>
      </c>
      <c r="D121" s="5">
        <v>11.813700000000001</v>
      </c>
      <c r="E121" s="5">
        <v>11.813700000000001</v>
      </c>
      <c r="F121" s="10">
        <f t="shared" si="10"/>
        <v>19.11825</v>
      </c>
      <c r="G121" s="41">
        <f t="shared" si="11"/>
        <v>11.1</v>
      </c>
      <c r="H121" s="41">
        <f t="shared" si="12"/>
        <v>27.1</v>
      </c>
      <c r="I121" s="10"/>
      <c r="J121" s="10"/>
      <c r="K121" s="10"/>
    </row>
    <row r="122" spans="1:11" x14ac:dyDescent="0.35">
      <c r="A122" s="26"/>
      <c r="B122" s="6">
        <v>32599</v>
      </c>
      <c r="C122" s="15">
        <v>309.64001500000001</v>
      </c>
      <c r="D122" s="5">
        <v>12.2776</v>
      </c>
      <c r="E122" s="5">
        <v>12.2776</v>
      </c>
      <c r="F122" s="10">
        <f t="shared" si="10"/>
        <v>19.11825</v>
      </c>
      <c r="G122" s="41">
        <f t="shared" si="11"/>
        <v>11.1</v>
      </c>
      <c r="H122" s="41">
        <f t="shared" si="12"/>
        <v>27.1</v>
      </c>
      <c r="I122" s="10"/>
      <c r="J122" s="10"/>
      <c r="K122" s="10"/>
    </row>
    <row r="123" spans="1:11" x14ac:dyDescent="0.35">
      <c r="A123" s="26"/>
      <c r="B123" s="6">
        <v>32629</v>
      </c>
      <c r="C123" s="15">
        <v>320.51998900000001</v>
      </c>
      <c r="D123" s="5">
        <v>12.709</v>
      </c>
      <c r="E123" s="5">
        <v>12.709</v>
      </c>
      <c r="F123" s="10">
        <f t="shared" si="10"/>
        <v>19.11825</v>
      </c>
      <c r="G123" s="41">
        <f t="shared" si="11"/>
        <v>11.1</v>
      </c>
      <c r="H123" s="41">
        <f t="shared" si="12"/>
        <v>27.1</v>
      </c>
      <c r="I123" s="10"/>
      <c r="J123" s="10"/>
      <c r="K123" s="10"/>
    </row>
    <row r="124" spans="1:11" x14ac:dyDescent="0.35">
      <c r="A124" s="26"/>
      <c r="B124" s="6">
        <v>32660</v>
      </c>
      <c r="C124" s="15">
        <v>317.98001099999999</v>
      </c>
      <c r="D124" s="5">
        <v>12.6082</v>
      </c>
      <c r="E124" s="5">
        <v>12.6082</v>
      </c>
      <c r="F124" s="10">
        <f t="shared" si="10"/>
        <v>19.11825</v>
      </c>
      <c r="G124" s="41">
        <f t="shared" si="11"/>
        <v>11.1</v>
      </c>
      <c r="H124" s="41">
        <f t="shared" si="12"/>
        <v>27.1</v>
      </c>
      <c r="I124" s="10"/>
      <c r="J124" s="10"/>
      <c r="K124" s="10"/>
    </row>
    <row r="125" spans="1:11" x14ac:dyDescent="0.35">
      <c r="A125" s="26"/>
      <c r="B125" s="6">
        <v>32690</v>
      </c>
      <c r="C125" s="15">
        <v>346.07998700000002</v>
      </c>
      <c r="D125" s="5">
        <v>14.608700000000001</v>
      </c>
      <c r="E125" s="5">
        <v>14.608700000000001</v>
      </c>
      <c r="F125" s="10">
        <f t="shared" si="10"/>
        <v>19.11825</v>
      </c>
      <c r="G125" s="41">
        <f t="shared" si="11"/>
        <v>11.1</v>
      </c>
      <c r="H125" s="41">
        <f t="shared" si="12"/>
        <v>27.1</v>
      </c>
      <c r="I125" s="10"/>
      <c r="J125" s="10"/>
      <c r="K125" s="10"/>
    </row>
    <row r="126" spans="1:11" x14ac:dyDescent="0.35">
      <c r="A126" s="26"/>
      <c r="B126" s="6">
        <v>32721</v>
      </c>
      <c r="C126" s="15">
        <v>351.45001200000002</v>
      </c>
      <c r="D126" s="5">
        <v>14.8354</v>
      </c>
      <c r="E126" s="5">
        <v>14.8354</v>
      </c>
      <c r="F126" s="10">
        <f t="shared" si="10"/>
        <v>19.11825</v>
      </c>
      <c r="G126" s="41">
        <f t="shared" si="11"/>
        <v>11.1</v>
      </c>
      <c r="H126" s="41">
        <f t="shared" si="12"/>
        <v>27.1</v>
      </c>
      <c r="I126" s="10"/>
      <c r="J126" s="10"/>
      <c r="K126" s="10"/>
    </row>
    <row r="127" spans="1:11" x14ac:dyDescent="0.35">
      <c r="A127" s="26"/>
      <c r="B127" s="6">
        <v>32752</v>
      </c>
      <c r="C127" s="15">
        <v>349.14999399999999</v>
      </c>
      <c r="D127" s="5">
        <v>14.738300000000001</v>
      </c>
      <c r="E127" s="5">
        <v>14.738300000000001</v>
      </c>
      <c r="F127" s="10">
        <f t="shared" si="10"/>
        <v>19.11825</v>
      </c>
      <c r="G127" s="41">
        <f t="shared" si="11"/>
        <v>11.1</v>
      </c>
      <c r="H127" s="41">
        <f t="shared" si="12"/>
        <v>27.1</v>
      </c>
      <c r="I127" s="10"/>
      <c r="J127" s="10"/>
      <c r="K127" s="10"/>
    </row>
    <row r="128" spans="1:11" x14ac:dyDescent="0.35">
      <c r="A128" s="26"/>
      <c r="B128" s="6">
        <v>32782</v>
      </c>
      <c r="C128" s="15">
        <v>340.35998499999999</v>
      </c>
      <c r="D128" s="5">
        <v>14.882400000000001</v>
      </c>
      <c r="E128" s="5">
        <v>14.882400000000001</v>
      </c>
      <c r="F128" s="10">
        <f t="shared" si="10"/>
        <v>19.11825</v>
      </c>
      <c r="G128" s="41">
        <f t="shared" si="11"/>
        <v>11.1</v>
      </c>
      <c r="H128" s="41">
        <f t="shared" si="12"/>
        <v>27.1</v>
      </c>
      <c r="I128" s="10"/>
      <c r="J128" s="10"/>
      <c r="K128" s="10"/>
    </row>
    <row r="129" spans="1:11" x14ac:dyDescent="0.35">
      <c r="A129" s="26"/>
      <c r="B129" s="6">
        <v>32813</v>
      </c>
      <c r="C129" s="15">
        <v>345.98998999999998</v>
      </c>
      <c r="D129" s="5">
        <v>15.1286</v>
      </c>
      <c r="E129" s="5">
        <v>15.1286</v>
      </c>
      <c r="F129" s="10">
        <f t="shared" si="10"/>
        <v>19.11825</v>
      </c>
      <c r="G129" s="41">
        <f t="shared" si="11"/>
        <v>11.1</v>
      </c>
      <c r="H129" s="41">
        <f t="shared" si="12"/>
        <v>27.1</v>
      </c>
      <c r="I129" s="10"/>
      <c r="J129" s="10"/>
      <c r="K129" s="10"/>
    </row>
    <row r="130" spans="1:11" x14ac:dyDescent="0.35">
      <c r="A130" s="26">
        <f t="shared" ref="A130" si="17">YEAR(B130)</f>
        <v>1989</v>
      </c>
      <c r="B130" s="6">
        <v>32843</v>
      </c>
      <c r="C130" s="15">
        <v>353.39999399999999</v>
      </c>
      <c r="D130" s="5">
        <v>15.4526</v>
      </c>
      <c r="E130" s="5">
        <v>15.4526</v>
      </c>
      <c r="F130" s="10">
        <f t="shared" si="10"/>
        <v>19.11825</v>
      </c>
      <c r="G130" s="41">
        <f t="shared" si="11"/>
        <v>11.1</v>
      </c>
      <c r="H130" s="41">
        <f t="shared" si="12"/>
        <v>27.1</v>
      </c>
      <c r="I130" s="10"/>
      <c r="J130" s="10"/>
      <c r="K130" s="10"/>
    </row>
    <row r="131" spans="1:11" x14ac:dyDescent="0.35">
      <c r="A131" s="26"/>
      <c r="B131" s="6">
        <v>32874</v>
      </c>
      <c r="C131" s="18">
        <v>329.07998700000002</v>
      </c>
      <c r="D131" s="5">
        <v>15.186</v>
      </c>
      <c r="E131" s="5">
        <v>15.186</v>
      </c>
      <c r="F131" s="10">
        <f t="shared" si="10"/>
        <v>19.11825</v>
      </c>
      <c r="G131" s="41">
        <f t="shared" si="11"/>
        <v>11.1</v>
      </c>
      <c r="H131" s="41">
        <f t="shared" si="12"/>
        <v>27.1</v>
      </c>
      <c r="I131" s="10"/>
      <c r="J131" s="10"/>
      <c r="K131" s="10"/>
    </row>
    <row r="132" spans="1:11" x14ac:dyDescent="0.35">
      <c r="A132" s="26"/>
      <c r="B132" s="6">
        <v>32905</v>
      </c>
      <c r="C132" s="18">
        <v>331.89001500000001</v>
      </c>
      <c r="D132" s="5">
        <v>15.3156</v>
      </c>
      <c r="E132" s="5">
        <v>15.3156</v>
      </c>
      <c r="F132" s="10">
        <f t="shared" si="10"/>
        <v>19.11825</v>
      </c>
      <c r="G132" s="41">
        <f t="shared" si="11"/>
        <v>11.1</v>
      </c>
      <c r="H132" s="41">
        <f t="shared" si="12"/>
        <v>27.1</v>
      </c>
      <c r="I132" s="10"/>
      <c r="J132" s="10"/>
      <c r="K132" s="10"/>
    </row>
    <row r="133" spans="1:11" x14ac:dyDescent="0.35">
      <c r="A133" s="26"/>
      <c r="B133" s="6">
        <v>32933</v>
      </c>
      <c r="C133" s="18">
        <v>339.94000199999999</v>
      </c>
      <c r="D133" s="5">
        <v>15.687099999999999</v>
      </c>
      <c r="E133" s="5">
        <v>15.687099999999999</v>
      </c>
      <c r="F133" s="10">
        <f t="shared" si="10"/>
        <v>19.11825</v>
      </c>
      <c r="G133" s="41">
        <f t="shared" si="11"/>
        <v>11.1</v>
      </c>
      <c r="H133" s="41">
        <f t="shared" si="12"/>
        <v>27.1</v>
      </c>
      <c r="I133" s="10"/>
      <c r="J133" s="10"/>
      <c r="K133" s="10"/>
    </row>
    <row r="134" spans="1:11" x14ac:dyDescent="0.35">
      <c r="A134" s="26"/>
      <c r="B134" s="6">
        <v>32964</v>
      </c>
      <c r="C134" s="18">
        <v>330.79998799999998</v>
      </c>
      <c r="D134" s="5">
        <v>15.559699999999999</v>
      </c>
      <c r="E134" s="5">
        <v>15.559699999999999</v>
      </c>
      <c r="F134" s="10">
        <f t="shared" si="10"/>
        <v>19.11825</v>
      </c>
      <c r="G134" s="41">
        <f t="shared" si="11"/>
        <v>11.1</v>
      </c>
      <c r="H134" s="41">
        <f t="shared" si="12"/>
        <v>27.1</v>
      </c>
      <c r="I134" s="10"/>
      <c r="J134" s="10"/>
      <c r="K134" s="10"/>
    </row>
    <row r="135" spans="1:11" x14ac:dyDescent="0.35">
      <c r="A135" s="26"/>
      <c r="B135" s="6">
        <v>32994</v>
      </c>
      <c r="C135" s="18">
        <v>361.23001099999999</v>
      </c>
      <c r="D135" s="5">
        <v>16.991099999999999</v>
      </c>
      <c r="E135" s="5">
        <v>16.991099999999999</v>
      </c>
      <c r="F135" s="10">
        <f t="shared" si="10"/>
        <v>19.11825</v>
      </c>
      <c r="G135" s="41">
        <f t="shared" si="11"/>
        <v>11.1</v>
      </c>
      <c r="H135" s="41">
        <f t="shared" si="12"/>
        <v>27.1</v>
      </c>
      <c r="I135" s="10"/>
      <c r="J135" s="10"/>
      <c r="K135" s="10"/>
    </row>
    <row r="136" spans="1:11" x14ac:dyDescent="0.35">
      <c r="A136" s="26"/>
      <c r="B136" s="6">
        <v>33025</v>
      </c>
      <c r="C136" s="18">
        <v>358.01998900000001</v>
      </c>
      <c r="D136" s="5">
        <v>16.8401</v>
      </c>
      <c r="E136" s="5">
        <v>16.8401</v>
      </c>
      <c r="F136" s="10">
        <f t="shared" si="10"/>
        <v>19.11825</v>
      </c>
      <c r="G136" s="41">
        <f t="shared" si="11"/>
        <v>11.1</v>
      </c>
      <c r="H136" s="41">
        <f t="shared" si="12"/>
        <v>27.1</v>
      </c>
      <c r="I136" s="10"/>
      <c r="J136" s="10"/>
      <c r="K136" s="10"/>
    </row>
    <row r="137" spans="1:11" x14ac:dyDescent="0.35">
      <c r="A137" s="26"/>
      <c r="B137" s="6">
        <v>33055</v>
      </c>
      <c r="C137" s="18">
        <v>356.14999399999999</v>
      </c>
      <c r="D137" s="5">
        <v>16.382200000000001</v>
      </c>
      <c r="E137" s="5">
        <v>16.382200000000001</v>
      </c>
      <c r="F137" s="10">
        <f t="shared" si="10"/>
        <v>19.11825</v>
      </c>
      <c r="G137" s="41">
        <f t="shared" si="11"/>
        <v>11.1</v>
      </c>
      <c r="H137" s="41">
        <f t="shared" si="12"/>
        <v>27.1</v>
      </c>
      <c r="I137" s="10"/>
      <c r="J137" s="10"/>
      <c r="K137" s="10"/>
    </row>
    <row r="138" spans="1:11" x14ac:dyDescent="0.35">
      <c r="A138" s="26"/>
      <c r="B138" s="6">
        <v>33086</v>
      </c>
      <c r="C138" s="18">
        <v>322.55999800000001</v>
      </c>
      <c r="D138" s="5">
        <v>14.837199999999999</v>
      </c>
      <c r="E138" s="5">
        <v>14.837199999999999</v>
      </c>
      <c r="F138" s="10">
        <f t="shared" si="10"/>
        <v>19.11825</v>
      </c>
      <c r="G138" s="41">
        <f t="shared" si="11"/>
        <v>11.1</v>
      </c>
      <c r="H138" s="41">
        <f t="shared" si="12"/>
        <v>27.1</v>
      </c>
      <c r="I138" s="10"/>
      <c r="J138" s="10"/>
      <c r="K138" s="10"/>
    </row>
    <row r="139" spans="1:11" x14ac:dyDescent="0.35">
      <c r="A139" s="26"/>
      <c r="B139" s="6">
        <v>33117</v>
      </c>
      <c r="C139" s="18">
        <v>306.04998799999998</v>
      </c>
      <c r="D139" s="5">
        <v>14.0777</v>
      </c>
      <c r="E139" s="5">
        <v>14.0777</v>
      </c>
      <c r="F139" s="10">
        <f t="shared" si="10"/>
        <v>19.11825</v>
      </c>
      <c r="G139" s="41">
        <f t="shared" si="11"/>
        <v>11.1</v>
      </c>
      <c r="H139" s="41">
        <f t="shared" si="12"/>
        <v>27.1</v>
      </c>
      <c r="I139" s="10"/>
      <c r="J139" s="10"/>
      <c r="K139" s="10"/>
    </row>
    <row r="140" spans="1:11" x14ac:dyDescent="0.35">
      <c r="A140" s="26"/>
      <c r="B140" s="6">
        <v>33147</v>
      </c>
      <c r="C140" s="18">
        <v>304</v>
      </c>
      <c r="D140" s="5">
        <v>14.2455</v>
      </c>
      <c r="E140" s="5">
        <v>14.2455</v>
      </c>
      <c r="F140" s="10">
        <f t="shared" ref="F140:F203" si="18">MEDIAN($D$11:$D$502)</f>
        <v>19.11825</v>
      </c>
      <c r="G140" s="41">
        <f t="shared" si="11"/>
        <v>11.1</v>
      </c>
      <c r="H140" s="41">
        <f t="shared" si="12"/>
        <v>27.1</v>
      </c>
      <c r="I140" s="10"/>
      <c r="J140" s="10"/>
      <c r="K140" s="10"/>
    </row>
    <row r="141" spans="1:11" x14ac:dyDescent="0.35">
      <c r="A141" s="26"/>
      <c r="B141" s="6">
        <v>33178</v>
      </c>
      <c r="C141" s="18">
        <v>322.22000100000002</v>
      </c>
      <c r="D141" s="5">
        <v>15.099299999999999</v>
      </c>
      <c r="E141" s="5">
        <v>15.099299999999999</v>
      </c>
      <c r="F141" s="10">
        <f t="shared" si="18"/>
        <v>19.11825</v>
      </c>
      <c r="G141" s="41">
        <f t="shared" ref="G141:G204" si="19">G140</f>
        <v>11.1</v>
      </c>
      <c r="H141" s="41">
        <f t="shared" ref="H141:H204" si="20">H140</f>
        <v>27.1</v>
      </c>
      <c r="I141" s="10"/>
      <c r="J141" s="10"/>
      <c r="K141" s="10"/>
    </row>
    <row r="142" spans="1:11" x14ac:dyDescent="0.35">
      <c r="A142" s="26">
        <f t="shared" ref="A142" si="21">YEAR(B142)</f>
        <v>1990</v>
      </c>
      <c r="B142" s="6">
        <v>33208</v>
      </c>
      <c r="C142" s="18">
        <v>330.22000100000002</v>
      </c>
      <c r="D142" s="5">
        <v>15.4742</v>
      </c>
      <c r="E142" s="5">
        <v>15.4742</v>
      </c>
      <c r="F142" s="10">
        <f t="shared" si="18"/>
        <v>19.11825</v>
      </c>
      <c r="G142" s="41">
        <f t="shared" si="19"/>
        <v>11.1</v>
      </c>
      <c r="H142" s="41">
        <f t="shared" si="20"/>
        <v>27.1</v>
      </c>
      <c r="I142" s="10"/>
      <c r="J142" s="10"/>
      <c r="K142" s="10"/>
    </row>
    <row r="143" spans="1:11" x14ac:dyDescent="0.35">
      <c r="A143" s="26"/>
      <c r="B143" s="6">
        <v>33239</v>
      </c>
      <c r="C143" s="18">
        <v>343.92999300000002</v>
      </c>
      <c r="D143" s="5">
        <v>16.424499999999998</v>
      </c>
      <c r="E143" s="5">
        <v>16.424499999999998</v>
      </c>
      <c r="F143" s="10">
        <f t="shared" si="18"/>
        <v>19.11825</v>
      </c>
      <c r="G143" s="41">
        <f t="shared" si="19"/>
        <v>11.1</v>
      </c>
      <c r="H143" s="41">
        <f t="shared" si="20"/>
        <v>27.1</v>
      </c>
      <c r="I143" s="10"/>
      <c r="J143" s="10"/>
      <c r="K143" s="10"/>
    </row>
    <row r="144" spans="1:11" x14ac:dyDescent="0.35">
      <c r="A144" s="26"/>
      <c r="B144" s="6">
        <v>33270</v>
      </c>
      <c r="C144" s="18">
        <v>367.07000699999998</v>
      </c>
      <c r="D144" s="5">
        <v>17.529599999999999</v>
      </c>
      <c r="E144" s="5">
        <v>17.529599999999999</v>
      </c>
      <c r="F144" s="10">
        <f t="shared" si="18"/>
        <v>19.11825</v>
      </c>
      <c r="G144" s="41">
        <f t="shared" si="19"/>
        <v>11.1</v>
      </c>
      <c r="H144" s="41">
        <f t="shared" si="20"/>
        <v>27.1</v>
      </c>
      <c r="I144" s="10"/>
      <c r="J144" s="10"/>
      <c r="K144" s="10"/>
    </row>
    <row r="145" spans="1:11" x14ac:dyDescent="0.35">
      <c r="A145" s="26"/>
      <c r="B145" s="6">
        <v>33298</v>
      </c>
      <c r="C145" s="18">
        <v>375.22000100000002</v>
      </c>
      <c r="D145" s="5">
        <v>17.918800000000001</v>
      </c>
      <c r="E145" s="5">
        <v>17.918800000000001</v>
      </c>
      <c r="F145" s="10">
        <f t="shared" si="18"/>
        <v>19.11825</v>
      </c>
      <c r="G145" s="41">
        <f t="shared" si="19"/>
        <v>11.1</v>
      </c>
      <c r="H145" s="41">
        <f t="shared" si="20"/>
        <v>27.1</v>
      </c>
      <c r="I145" s="10"/>
      <c r="J145" s="10"/>
      <c r="K145" s="10"/>
    </row>
    <row r="146" spans="1:11" x14ac:dyDescent="0.35">
      <c r="A146" s="26"/>
      <c r="B146" s="6">
        <v>33329</v>
      </c>
      <c r="C146" s="18">
        <v>375.33999599999999</v>
      </c>
      <c r="D146" s="5">
        <v>19.337499999999999</v>
      </c>
      <c r="E146" s="5">
        <v>19.337499999999999</v>
      </c>
      <c r="F146" s="10">
        <f t="shared" si="18"/>
        <v>19.11825</v>
      </c>
      <c r="G146" s="41">
        <f t="shared" si="19"/>
        <v>11.1</v>
      </c>
      <c r="H146" s="41">
        <f t="shared" si="20"/>
        <v>27.1</v>
      </c>
      <c r="I146" s="10"/>
      <c r="J146" s="10"/>
      <c r="K146" s="10"/>
    </row>
    <row r="147" spans="1:11" x14ac:dyDescent="0.35">
      <c r="A147" s="26"/>
      <c r="B147" s="6">
        <v>33359</v>
      </c>
      <c r="C147" s="18">
        <v>389.82998700000002</v>
      </c>
      <c r="D147" s="5">
        <v>20.084</v>
      </c>
      <c r="E147" s="5">
        <v>20.084</v>
      </c>
      <c r="F147" s="10">
        <f t="shared" si="18"/>
        <v>19.11825</v>
      </c>
      <c r="G147" s="41">
        <f t="shared" si="19"/>
        <v>11.1</v>
      </c>
      <c r="H147" s="41">
        <f t="shared" si="20"/>
        <v>27.1</v>
      </c>
      <c r="I147" s="10"/>
      <c r="J147" s="10"/>
      <c r="K147" s="10"/>
    </row>
    <row r="148" spans="1:11" x14ac:dyDescent="0.35">
      <c r="A148" s="26"/>
      <c r="B148" s="6">
        <v>33390</v>
      </c>
      <c r="C148" s="18">
        <v>371.16000400000001</v>
      </c>
      <c r="D148" s="5">
        <v>19.1221</v>
      </c>
      <c r="E148" s="5">
        <v>19.1221</v>
      </c>
      <c r="F148" s="10">
        <f t="shared" si="18"/>
        <v>19.11825</v>
      </c>
      <c r="G148" s="41">
        <f t="shared" si="19"/>
        <v>11.1</v>
      </c>
      <c r="H148" s="41">
        <f t="shared" si="20"/>
        <v>27.1</v>
      </c>
      <c r="I148" s="10"/>
      <c r="J148" s="10"/>
      <c r="K148" s="10"/>
    </row>
    <row r="149" spans="1:11" x14ac:dyDescent="0.35">
      <c r="A149" s="26"/>
      <c r="B149" s="6">
        <v>33420</v>
      </c>
      <c r="C149" s="18">
        <v>387.80999800000001</v>
      </c>
      <c r="D149" s="5">
        <v>21.762599999999999</v>
      </c>
      <c r="E149" s="5">
        <v>21.762599999999999</v>
      </c>
      <c r="F149" s="10">
        <f t="shared" si="18"/>
        <v>19.11825</v>
      </c>
      <c r="G149" s="41">
        <f t="shared" si="19"/>
        <v>11.1</v>
      </c>
      <c r="H149" s="41">
        <f t="shared" si="20"/>
        <v>27.1</v>
      </c>
      <c r="I149" s="10"/>
      <c r="J149" s="10"/>
      <c r="K149" s="10"/>
    </row>
    <row r="150" spans="1:11" x14ac:dyDescent="0.35">
      <c r="A150" s="26"/>
      <c r="B150" s="6">
        <v>33451</v>
      </c>
      <c r="C150" s="18">
        <v>395.42999300000002</v>
      </c>
      <c r="D150" s="5">
        <v>22.190200000000001</v>
      </c>
      <c r="E150" s="5">
        <v>22.190200000000001</v>
      </c>
      <c r="F150" s="10">
        <f t="shared" si="18"/>
        <v>19.11825</v>
      </c>
      <c r="G150" s="41">
        <f t="shared" si="19"/>
        <v>11.1</v>
      </c>
      <c r="H150" s="41">
        <f t="shared" si="20"/>
        <v>27.1</v>
      </c>
      <c r="I150" s="10"/>
      <c r="J150" s="10"/>
      <c r="K150" s="10"/>
    </row>
    <row r="151" spans="1:11" x14ac:dyDescent="0.35">
      <c r="A151" s="26"/>
      <c r="B151" s="6">
        <v>33482</v>
      </c>
      <c r="C151" s="18">
        <v>387.85998499999999</v>
      </c>
      <c r="D151" s="5">
        <v>21.7654</v>
      </c>
      <c r="E151" s="5">
        <v>21.7654</v>
      </c>
      <c r="F151" s="10">
        <f t="shared" si="18"/>
        <v>19.11825</v>
      </c>
      <c r="G151" s="41">
        <f t="shared" si="19"/>
        <v>11.1</v>
      </c>
      <c r="H151" s="41">
        <f t="shared" si="20"/>
        <v>27.1</v>
      </c>
      <c r="I151" s="10"/>
      <c r="J151" s="10"/>
      <c r="K151" s="10"/>
    </row>
    <row r="152" spans="1:11" x14ac:dyDescent="0.35">
      <c r="A152" s="26"/>
      <c r="B152" s="6">
        <v>33512</v>
      </c>
      <c r="C152" s="18">
        <v>392.45001200000002</v>
      </c>
      <c r="D152" s="5">
        <v>24.574200000000001</v>
      </c>
      <c r="E152" s="5">
        <v>24.574200000000001</v>
      </c>
      <c r="F152" s="10">
        <f t="shared" si="18"/>
        <v>19.11825</v>
      </c>
      <c r="G152" s="41">
        <f t="shared" si="19"/>
        <v>11.1</v>
      </c>
      <c r="H152" s="41">
        <f t="shared" si="20"/>
        <v>27.1</v>
      </c>
      <c r="I152" s="10"/>
      <c r="J152" s="10"/>
      <c r="K152" s="10"/>
    </row>
    <row r="153" spans="1:11" x14ac:dyDescent="0.35">
      <c r="A153" s="26"/>
      <c r="B153" s="6">
        <v>33543</v>
      </c>
      <c r="C153" s="18">
        <v>375.22000100000002</v>
      </c>
      <c r="D153" s="5">
        <v>23.4953</v>
      </c>
      <c r="E153" s="5">
        <v>23.4953</v>
      </c>
      <c r="F153" s="10">
        <f t="shared" si="18"/>
        <v>19.11825</v>
      </c>
      <c r="G153" s="41">
        <f t="shared" si="19"/>
        <v>11.1</v>
      </c>
      <c r="H153" s="41">
        <f t="shared" si="20"/>
        <v>27.1</v>
      </c>
      <c r="I153" s="10"/>
      <c r="J153" s="10"/>
      <c r="K153" s="10"/>
    </row>
    <row r="154" spans="1:11" x14ac:dyDescent="0.35">
      <c r="A154" s="26">
        <f t="shared" ref="A154" si="22">YEAR(B154)</f>
        <v>1991</v>
      </c>
      <c r="B154" s="6">
        <v>33573</v>
      </c>
      <c r="C154" s="18">
        <v>417.08999599999999</v>
      </c>
      <c r="D154" s="5">
        <v>26.117100000000001</v>
      </c>
      <c r="E154" s="5">
        <v>26.117100000000001</v>
      </c>
      <c r="F154" s="10">
        <f t="shared" si="18"/>
        <v>19.11825</v>
      </c>
      <c r="G154" s="41">
        <f t="shared" si="19"/>
        <v>11.1</v>
      </c>
      <c r="H154" s="41">
        <f t="shared" si="20"/>
        <v>27.1</v>
      </c>
      <c r="I154" s="10"/>
      <c r="J154" s="10"/>
      <c r="K154" s="10"/>
    </row>
    <row r="155" spans="1:11" x14ac:dyDescent="0.35">
      <c r="A155" s="26"/>
      <c r="B155" s="6">
        <v>33604</v>
      </c>
      <c r="C155" s="18">
        <v>408.77999899999998</v>
      </c>
      <c r="D155" s="5">
        <v>25.248899999999999</v>
      </c>
      <c r="E155" s="5">
        <v>25.248899999999999</v>
      </c>
      <c r="F155" s="10">
        <f t="shared" si="18"/>
        <v>19.11825</v>
      </c>
      <c r="G155" s="41">
        <f t="shared" si="19"/>
        <v>11.1</v>
      </c>
      <c r="H155" s="41">
        <f t="shared" si="20"/>
        <v>27.1</v>
      </c>
      <c r="I155" s="10"/>
      <c r="J155" s="10"/>
      <c r="K155" s="10"/>
    </row>
    <row r="156" spans="1:11" x14ac:dyDescent="0.35">
      <c r="A156" s="26"/>
      <c r="B156" s="6">
        <v>33635</v>
      </c>
      <c r="C156" s="18">
        <v>412.70001200000002</v>
      </c>
      <c r="D156" s="5">
        <v>25.491</v>
      </c>
      <c r="E156" s="5">
        <v>25.491</v>
      </c>
      <c r="F156" s="10">
        <f t="shared" si="18"/>
        <v>19.11825</v>
      </c>
      <c r="G156" s="41">
        <f t="shared" si="19"/>
        <v>11.1</v>
      </c>
      <c r="H156" s="41">
        <f t="shared" si="20"/>
        <v>27.1</v>
      </c>
      <c r="I156" s="10"/>
      <c r="J156" s="10"/>
      <c r="K156" s="10"/>
    </row>
    <row r="157" spans="1:11" x14ac:dyDescent="0.35">
      <c r="A157" s="26"/>
      <c r="B157" s="6">
        <v>33664</v>
      </c>
      <c r="C157" s="18">
        <v>403.69000199999999</v>
      </c>
      <c r="D157" s="5">
        <v>24.9345</v>
      </c>
      <c r="E157" s="5">
        <v>24.9345</v>
      </c>
      <c r="F157" s="10">
        <f t="shared" si="18"/>
        <v>19.11825</v>
      </c>
      <c r="G157" s="41">
        <f t="shared" si="19"/>
        <v>11.1</v>
      </c>
      <c r="H157" s="41">
        <f t="shared" si="20"/>
        <v>27.1</v>
      </c>
      <c r="I157" s="10"/>
      <c r="J157" s="10"/>
      <c r="K157" s="10"/>
    </row>
    <row r="158" spans="1:11" x14ac:dyDescent="0.35">
      <c r="A158" s="26"/>
      <c r="B158" s="6">
        <v>33695</v>
      </c>
      <c r="C158" s="18">
        <v>414.95001200000002</v>
      </c>
      <c r="D158" s="5">
        <v>24.337199999999999</v>
      </c>
      <c r="E158" s="5">
        <v>24.337199999999999</v>
      </c>
      <c r="F158" s="10">
        <f t="shared" si="18"/>
        <v>19.11825</v>
      </c>
      <c r="G158" s="41">
        <f t="shared" si="19"/>
        <v>11.1</v>
      </c>
      <c r="H158" s="41">
        <f t="shared" si="20"/>
        <v>27.1</v>
      </c>
      <c r="I158" s="10"/>
      <c r="J158" s="10"/>
      <c r="K158" s="10"/>
    </row>
    <row r="159" spans="1:11" x14ac:dyDescent="0.35">
      <c r="A159" s="26"/>
      <c r="B159" s="6">
        <v>33725</v>
      </c>
      <c r="C159" s="18">
        <v>415.35000600000001</v>
      </c>
      <c r="D159" s="5">
        <v>24.360700000000001</v>
      </c>
      <c r="E159" s="5">
        <v>24.360700000000001</v>
      </c>
      <c r="F159" s="10">
        <f t="shared" si="18"/>
        <v>19.11825</v>
      </c>
      <c r="G159" s="41">
        <f t="shared" si="19"/>
        <v>11.1</v>
      </c>
      <c r="H159" s="41">
        <f t="shared" si="20"/>
        <v>27.1</v>
      </c>
      <c r="I159" s="10"/>
      <c r="J159" s="10"/>
      <c r="K159" s="10"/>
    </row>
    <row r="160" spans="1:11" x14ac:dyDescent="0.35">
      <c r="A160" s="26"/>
      <c r="B160" s="6">
        <v>33756</v>
      </c>
      <c r="C160" s="18">
        <v>408.14001500000001</v>
      </c>
      <c r="D160" s="5">
        <v>23.937799999999999</v>
      </c>
      <c r="E160" s="5">
        <v>23.937799999999999</v>
      </c>
      <c r="F160" s="10">
        <f t="shared" si="18"/>
        <v>19.11825</v>
      </c>
      <c r="G160" s="41">
        <f t="shared" si="19"/>
        <v>11.1</v>
      </c>
      <c r="H160" s="41">
        <f t="shared" si="20"/>
        <v>27.1</v>
      </c>
      <c r="I160" s="10"/>
      <c r="J160" s="10"/>
      <c r="K160" s="10"/>
    </row>
    <row r="161" spans="1:11" x14ac:dyDescent="0.35">
      <c r="A161" s="26"/>
      <c r="B161" s="6">
        <v>33786</v>
      </c>
      <c r="C161" s="18">
        <v>424.209991</v>
      </c>
      <c r="D161" s="5">
        <v>23.515000000000001</v>
      </c>
      <c r="E161" s="5">
        <v>23.515000000000001</v>
      </c>
      <c r="F161" s="10">
        <f t="shared" si="18"/>
        <v>19.11825</v>
      </c>
      <c r="G161" s="41">
        <f t="shared" si="19"/>
        <v>11.1</v>
      </c>
      <c r="H161" s="41">
        <f t="shared" si="20"/>
        <v>27.1</v>
      </c>
      <c r="I161" s="10"/>
      <c r="J161" s="10"/>
      <c r="K161" s="10"/>
    </row>
    <row r="162" spans="1:11" x14ac:dyDescent="0.35">
      <c r="A162" s="26"/>
      <c r="B162" s="6">
        <v>33817</v>
      </c>
      <c r="C162" s="18">
        <v>414.02999899999998</v>
      </c>
      <c r="D162" s="5">
        <v>22.950700000000001</v>
      </c>
      <c r="E162" s="5">
        <v>22.950700000000001</v>
      </c>
      <c r="F162" s="10">
        <f t="shared" si="18"/>
        <v>19.11825</v>
      </c>
      <c r="G162" s="41">
        <f t="shared" si="19"/>
        <v>11.1</v>
      </c>
      <c r="H162" s="41">
        <f t="shared" si="20"/>
        <v>27.1</v>
      </c>
      <c r="I162" s="10"/>
      <c r="J162" s="10"/>
      <c r="K162" s="10"/>
    </row>
    <row r="163" spans="1:11" x14ac:dyDescent="0.35">
      <c r="A163" s="26"/>
      <c r="B163" s="6">
        <v>33848</v>
      </c>
      <c r="C163" s="18">
        <v>417.79998799999998</v>
      </c>
      <c r="D163" s="5">
        <v>23.159600000000001</v>
      </c>
      <c r="E163" s="5">
        <v>23.159600000000001</v>
      </c>
      <c r="F163" s="10">
        <f t="shared" si="18"/>
        <v>19.11825</v>
      </c>
      <c r="G163" s="41">
        <f t="shared" si="19"/>
        <v>11.1</v>
      </c>
      <c r="H163" s="41">
        <f t="shared" si="20"/>
        <v>27.1</v>
      </c>
      <c r="I163" s="10"/>
      <c r="J163" s="10"/>
      <c r="K163" s="10"/>
    </row>
    <row r="164" spans="1:11" x14ac:dyDescent="0.35">
      <c r="A164" s="26"/>
      <c r="B164" s="6">
        <v>33878</v>
      </c>
      <c r="C164" s="18">
        <v>418.67999300000002</v>
      </c>
      <c r="D164" s="5">
        <v>21.931899999999999</v>
      </c>
      <c r="E164" s="5">
        <v>21.931899999999999</v>
      </c>
      <c r="F164" s="10">
        <f t="shared" si="18"/>
        <v>19.11825</v>
      </c>
      <c r="G164" s="41">
        <f t="shared" si="19"/>
        <v>11.1</v>
      </c>
      <c r="H164" s="41">
        <f t="shared" si="20"/>
        <v>27.1</v>
      </c>
      <c r="I164" s="10"/>
      <c r="J164" s="10"/>
      <c r="K164" s="10"/>
    </row>
    <row r="165" spans="1:11" x14ac:dyDescent="0.35">
      <c r="A165" s="26"/>
      <c r="B165" s="6">
        <v>33909</v>
      </c>
      <c r="C165" s="18">
        <v>431.35000600000001</v>
      </c>
      <c r="D165" s="5">
        <v>22.595600000000001</v>
      </c>
      <c r="E165" s="5">
        <v>22.595600000000001</v>
      </c>
      <c r="F165" s="10">
        <f t="shared" si="18"/>
        <v>19.11825</v>
      </c>
      <c r="G165" s="41">
        <f t="shared" si="19"/>
        <v>11.1</v>
      </c>
      <c r="H165" s="41">
        <f t="shared" si="20"/>
        <v>27.1</v>
      </c>
      <c r="I165" s="10"/>
      <c r="J165" s="10"/>
      <c r="K165" s="10"/>
    </row>
    <row r="166" spans="1:11" x14ac:dyDescent="0.35">
      <c r="A166" s="26">
        <f t="shared" ref="A166" si="23">YEAR(B166)</f>
        <v>1992</v>
      </c>
      <c r="B166" s="6">
        <v>33939</v>
      </c>
      <c r="C166" s="18">
        <v>435.709991</v>
      </c>
      <c r="D166" s="5">
        <v>22.824000000000002</v>
      </c>
      <c r="E166" s="5">
        <v>22.824000000000002</v>
      </c>
      <c r="F166" s="10">
        <f t="shared" si="18"/>
        <v>19.11825</v>
      </c>
      <c r="G166" s="41">
        <f t="shared" si="19"/>
        <v>11.1</v>
      </c>
      <c r="H166" s="41">
        <f t="shared" si="20"/>
        <v>27.1</v>
      </c>
      <c r="I166" s="10"/>
      <c r="J166" s="10"/>
      <c r="K166" s="10"/>
    </row>
    <row r="167" spans="1:11" x14ac:dyDescent="0.35">
      <c r="A167" s="26"/>
      <c r="B167" s="6">
        <v>33970</v>
      </c>
      <c r="C167" s="18">
        <v>438.77999899999998</v>
      </c>
      <c r="D167" s="5">
        <v>22.1159</v>
      </c>
      <c r="E167" s="5">
        <v>22.1159</v>
      </c>
      <c r="F167" s="10">
        <f t="shared" si="18"/>
        <v>19.11825</v>
      </c>
      <c r="G167" s="41">
        <f t="shared" si="19"/>
        <v>11.1</v>
      </c>
      <c r="H167" s="41">
        <f t="shared" si="20"/>
        <v>27.1</v>
      </c>
      <c r="I167" s="10"/>
      <c r="J167" s="10"/>
      <c r="K167" s="10"/>
    </row>
    <row r="168" spans="1:11" x14ac:dyDescent="0.35">
      <c r="A168" s="26"/>
      <c r="B168" s="6">
        <v>34001</v>
      </c>
      <c r="C168" s="18">
        <v>443.38000499999998</v>
      </c>
      <c r="D168" s="5">
        <v>22.347799999999999</v>
      </c>
      <c r="E168" s="5">
        <v>22.347799999999999</v>
      </c>
      <c r="F168" s="10">
        <f t="shared" si="18"/>
        <v>19.11825</v>
      </c>
      <c r="G168" s="41">
        <f t="shared" si="19"/>
        <v>11.1</v>
      </c>
      <c r="H168" s="41">
        <f t="shared" si="20"/>
        <v>27.1</v>
      </c>
      <c r="I168" s="10"/>
      <c r="J168" s="10"/>
      <c r="K168" s="10"/>
    </row>
    <row r="169" spans="1:11" x14ac:dyDescent="0.35">
      <c r="A169" s="26"/>
      <c r="B169" s="6">
        <v>34029</v>
      </c>
      <c r="C169" s="18">
        <v>451.67001299999998</v>
      </c>
      <c r="D169" s="5">
        <v>22.765599999999999</v>
      </c>
      <c r="E169" s="5">
        <v>22.765599999999999</v>
      </c>
      <c r="F169" s="10">
        <f t="shared" si="18"/>
        <v>19.11825</v>
      </c>
      <c r="G169" s="41">
        <f t="shared" si="19"/>
        <v>11.1</v>
      </c>
      <c r="H169" s="41">
        <f t="shared" si="20"/>
        <v>27.1</v>
      </c>
      <c r="I169" s="10"/>
      <c r="J169" s="10"/>
      <c r="K169" s="10"/>
    </row>
    <row r="170" spans="1:11" x14ac:dyDescent="0.35">
      <c r="A170" s="26"/>
      <c r="B170" s="6">
        <v>34060</v>
      </c>
      <c r="C170" s="18">
        <v>440.19000199999999</v>
      </c>
      <c r="D170" s="5">
        <v>22.772400000000001</v>
      </c>
      <c r="E170" s="5">
        <v>22.772400000000001</v>
      </c>
      <c r="F170" s="10">
        <f t="shared" si="18"/>
        <v>19.11825</v>
      </c>
      <c r="G170" s="41">
        <f t="shared" si="19"/>
        <v>11.1</v>
      </c>
      <c r="H170" s="41">
        <f t="shared" si="20"/>
        <v>27.1</v>
      </c>
      <c r="I170" s="10"/>
      <c r="J170" s="10"/>
      <c r="K170" s="10"/>
    </row>
    <row r="171" spans="1:11" x14ac:dyDescent="0.35">
      <c r="A171" s="26"/>
      <c r="B171" s="6">
        <v>34090</v>
      </c>
      <c r="C171" s="18">
        <v>450.19000199999999</v>
      </c>
      <c r="D171" s="5">
        <v>23.2897</v>
      </c>
      <c r="E171" s="5">
        <v>23.2897</v>
      </c>
      <c r="F171" s="10">
        <f t="shared" si="18"/>
        <v>19.11825</v>
      </c>
      <c r="G171" s="41">
        <f t="shared" si="19"/>
        <v>11.1</v>
      </c>
      <c r="H171" s="41">
        <f t="shared" si="20"/>
        <v>27.1</v>
      </c>
      <c r="I171" s="10"/>
      <c r="J171" s="10"/>
      <c r="K171" s="10"/>
    </row>
    <row r="172" spans="1:11" x14ac:dyDescent="0.35">
      <c r="A172" s="26"/>
      <c r="B172" s="6">
        <v>34121</v>
      </c>
      <c r="C172" s="18">
        <v>450.52999899999998</v>
      </c>
      <c r="D172" s="5">
        <v>23.307300000000001</v>
      </c>
      <c r="E172" s="5">
        <v>23.307300000000001</v>
      </c>
      <c r="F172" s="10">
        <f t="shared" si="18"/>
        <v>19.11825</v>
      </c>
      <c r="G172" s="41">
        <f t="shared" si="19"/>
        <v>11.1</v>
      </c>
      <c r="H172" s="41">
        <f t="shared" si="20"/>
        <v>27.1</v>
      </c>
      <c r="I172" s="10"/>
      <c r="J172" s="10"/>
      <c r="K172" s="10"/>
    </row>
    <row r="173" spans="1:11" x14ac:dyDescent="0.35">
      <c r="A173" s="26"/>
      <c r="B173" s="6">
        <v>34151</v>
      </c>
      <c r="C173" s="18">
        <v>448.13000499999998</v>
      </c>
      <c r="D173" s="5">
        <v>21.956399999999999</v>
      </c>
      <c r="E173" s="5">
        <v>21.956399999999999</v>
      </c>
      <c r="F173" s="10">
        <f t="shared" si="18"/>
        <v>19.11825</v>
      </c>
      <c r="G173" s="41">
        <f t="shared" si="19"/>
        <v>11.1</v>
      </c>
      <c r="H173" s="41">
        <f t="shared" si="20"/>
        <v>27.1</v>
      </c>
      <c r="I173" s="10"/>
      <c r="J173" s="10"/>
      <c r="K173" s="10"/>
    </row>
    <row r="174" spans="1:11" x14ac:dyDescent="0.35">
      <c r="A174" s="26"/>
      <c r="B174" s="6">
        <v>34182</v>
      </c>
      <c r="C174" s="18">
        <v>463.55999800000001</v>
      </c>
      <c r="D174" s="5">
        <v>22.712399999999999</v>
      </c>
      <c r="E174" s="5">
        <v>22.712399999999999</v>
      </c>
      <c r="F174" s="10">
        <f t="shared" si="18"/>
        <v>19.11825</v>
      </c>
      <c r="G174" s="41">
        <f t="shared" si="19"/>
        <v>11.1</v>
      </c>
      <c r="H174" s="41">
        <f t="shared" si="20"/>
        <v>27.1</v>
      </c>
      <c r="I174" s="10"/>
      <c r="J174" s="10"/>
      <c r="K174" s="10"/>
    </row>
    <row r="175" spans="1:11" x14ac:dyDescent="0.35">
      <c r="A175" s="26"/>
      <c r="B175" s="6">
        <v>34213</v>
      </c>
      <c r="C175" s="18">
        <v>458.92999300000002</v>
      </c>
      <c r="D175" s="5">
        <v>22.485499999999998</v>
      </c>
      <c r="E175" s="5">
        <v>22.485499999999998</v>
      </c>
      <c r="F175" s="10">
        <f t="shared" si="18"/>
        <v>19.11825</v>
      </c>
      <c r="G175" s="41">
        <f t="shared" si="19"/>
        <v>11.1</v>
      </c>
      <c r="H175" s="41">
        <f t="shared" si="20"/>
        <v>27.1</v>
      </c>
      <c r="I175" s="10"/>
      <c r="J175" s="10"/>
      <c r="K175" s="10"/>
    </row>
    <row r="176" spans="1:11" x14ac:dyDescent="0.35">
      <c r="A176" s="26"/>
      <c r="B176" s="6">
        <v>34243</v>
      </c>
      <c r="C176" s="18">
        <v>467.82998700000002</v>
      </c>
      <c r="D176" s="5">
        <v>21.3719</v>
      </c>
      <c r="E176" s="5">
        <v>21.3719</v>
      </c>
      <c r="F176" s="10">
        <f t="shared" si="18"/>
        <v>19.11825</v>
      </c>
      <c r="G176" s="41">
        <f t="shared" si="19"/>
        <v>11.1</v>
      </c>
      <c r="H176" s="41">
        <f t="shared" si="20"/>
        <v>27.1</v>
      </c>
      <c r="I176" s="10"/>
      <c r="J176" s="10"/>
      <c r="K176" s="10"/>
    </row>
    <row r="177" spans="1:11" x14ac:dyDescent="0.35">
      <c r="A177" s="26"/>
      <c r="B177" s="6">
        <v>34274</v>
      </c>
      <c r="C177" s="18">
        <v>461.790009</v>
      </c>
      <c r="D177" s="5">
        <v>21.0959</v>
      </c>
      <c r="E177" s="5">
        <v>21.0959</v>
      </c>
      <c r="F177" s="10">
        <f t="shared" si="18"/>
        <v>19.11825</v>
      </c>
      <c r="G177" s="41">
        <f t="shared" si="19"/>
        <v>11.1</v>
      </c>
      <c r="H177" s="41">
        <f t="shared" si="20"/>
        <v>27.1</v>
      </c>
      <c r="I177" s="10"/>
      <c r="J177" s="10"/>
      <c r="K177" s="10"/>
    </row>
    <row r="178" spans="1:11" x14ac:dyDescent="0.35">
      <c r="A178" s="26">
        <f t="shared" ref="A178" si="24">YEAR(B178)</f>
        <v>1993</v>
      </c>
      <c r="B178" s="6">
        <v>34304</v>
      </c>
      <c r="C178" s="18">
        <v>466.45001200000002</v>
      </c>
      <c r="D178" s="5">
        <v>21.308800000000002</v>
      </c>
      <c r="E178" s="5">
        <v>21.308800000000002</v>
      </c>
      <c r="F178" s="10">
        <f t="shared" si="18"/>
        <v>19.11825</v>
      </c>
      <c r="G178" s="41">
        <f t="shared" si="19"/>
        <v>11.1</v>
      </c>
      <c r="H178" s="41">
        <f t="shared" si="20"/>
        <v>27.1</v>
      </c>
      <c r="I178" s="10"/>
      <c r="J178" s="10"/>
      <c r="K178" s="10"/>
    </row>
    <row r="179" spans="1:11" x14ac:dyDescent="0.35">
      <c r="A179" s="26"/>
      <c r="B179" s="6">
        <v>34335</v>
      </c>
      <c r="C179" s="18">
        <v>481.60998499999999</v>
      </c>
      <c r="D179" s="5">
        <v>21.207000000000001</v>
      </c>
      <c r="E179" s="5">
        <v>21.207000000000001</v>
      </c>
      <c r="F179" s="10">
        <f t="shared" si="18"/>
        <v>19.11825</v>
      </c>
      <c r="G179" s="41">
        <f t="shared" si="19"/>
        <v>11.1</v>
      </c>
      <c r="H179" s="41">
        <f t="shared" si="20"/>
        <v>27.1</v>
      </c>
      <c r="I179" s="10"/>
      <c r="J179" s="10"/>
      <c r="K179" s="10"/>
    </row>
    <row r="180" spans="1:11" x14ac:dyDescent="0.35">
      <c r="A180" s="26"/>
      <c r="B180" s="6">
        <v>34366</v>
      </c>
      <c r="C180" s="18">
        <v>467.14001500000001</v>
      </c>
      <c r="D180" s="5">
        <v>20.569800000000001</v>
      </c>
      <c r="E180" s="5">
        <v>20.569800000000001</v>
      </c>
      <c r="F180" s="10">
        <f t="shared" si="18"/>
        <v>19.11825</v>
      </c>
      <c r="G180" s="41">
        <f t="shared" si="19"/>
        <v>11.1</v>
      </c>
      <c r="H180" s="41">
        <f t="shared" si="20"/>
        <v>27.1</v>
      </c>
      <c r="I180" s="10"/>
      <c r="J180" s="10"/>
      <c r="K180" s="10"/>
    </row>
    <row r="181" spans="1:11" x14ac:dyDescent="0.35">
      <c r="A181" s="26"/>
      <c r="B181" s="6">
        <v>34394</v>
      </c>
      <c r="C181" s="18">
        <v>445.76998900000001</v>
      </c>
      <c r="D181" s="5">
        <v>19.628799999999998</v>
      </c>
      <c r="E181" s="5">
        <v>19.628799999999998</v>
      </c>
      <c r="F181" s="10">
        <f t="shared" si="18"/>
        <v>19.11825</v>
      </c>
      <c r="G181" s="41">
        <f t="shared" si="19"/>
        <v>11.1</v>
      </c>
      <c r="H181" s="41">
        <f t="shared" si="20"/>
        <v>27.1</v>
      </c>
      <c r="I181" s="10"/>
      <c r="J181" s="10"/>
      <c r="K181" s="10"/>
    </row>
    <row r="182" spans="1:11" x14ac:dyDescent="0.35">
      <c r="A182" s="26"/>
      <c r="B182" s="6">
        <v>34425</v>
      </c>
      <c r="C182" s="18">
        <v>450.91000400000001</v>
      </c>
      <c r="D182" s="5">
        <v>17.8933</v>
      </c>
      <c r="E182" s="5">
        <v>17.8933</v>
      </c>
      <c r="F182" s="10">
        <f t="shared" si="18"/>
        <v>19.11825</v>
      </c>
      <c r="G182" s="41">
        <f t="shared" si="19"/>
        <v>11.1</v>
      </c>
      <c r="H182" s="41">
        <f t="shared" si="20"/>
        <v>27.1</v>
      </c>
      <c r="I182" s="10"/>
      <c r="J182" s="10"/>
      <c r="K182" s="10"/>
    </row>
    <row r="183" spans="1:11" x14ac:dyDescent="0.35">
      <c r="A183" s="26"/>
      <c r="B183" s="6">
        <v>34455</v>
      </c>
      <c r="C183" s="18">
        <v>456.5</v>
      </c>
      <c r="D183" s="5">
        <v>18.115100000000002</v>
      </c>
      <c r="E183" s="5">
        <v>18.115100000000002</v>
      </c>
      <c r="F183" s="10">
        <f t="shared" si="18"/>
        <v>19.11825</v>
      </c>
      <c r="G183" s="41">
        <f t="shared" si="19"/>
        <v>11.1</v>
      </c>
      <c r="H183" s="41">
        <f t="shared" si="20"/>
        <v>27.1</v>
      </c>
      <c r="I183" s="10"/>
      <c r="J183" s="10"/>
      <c r="K183" s="10"/>
    </row>
    <row r="184" spans="1:11" x14ac:dyDescent="0.35">
      <c r="A184" s="26"/>
      <c r="B184" s="6">
        <v>34486</v>
      </c>
      <c r="C184" s="18">
        <v>444.26998900000001</v>
      </c>
      <c r="D184" s="5">
        <v>17.629799999999999</v>
      </c>
      <c r="E184" s="5">
        <v>17.629799999999999</v>
      </c>
      <c r="F184" s="10">
        <f t="shared" si="18"/>
        <v>19.11825</v>
      </c>
      <c r="G184" s="41">
        <f t="shared" si="19"/>
        <v>11.1</v>
      </c>
      <c r="H184" s="41">
        <f t="shared" si="20"/>
        <v>27.1</v>
      </c>
      <c r="I184" s="10"/>
      <c r="J184" s="10"/>
      <c r="K184" s="10"/>
    </row>
    <row r="185" spans="1:11" x14ac:dyDescent="0.35">
      <c r="A185" s="26"/>
      <c r="B185" s="6">
        <v>34516</v>
      </c>
      <c r="C185" s="18">
        <v>458.26001000000002</v>
      </c>
      <c r="D185" s="5">
        <v>16.767700000000001</v>
      </c>
      <c r="E185" s="5">
        <v>16.767700000000001</v>
      </c>
      <c r="F185" s="10">
        <f t="shared" si="18"/>
        <v>19.11825</v>
      </c>
      <c r="G185" s="41">
        <f t="shared" si="19"/>
        <v>11.1</v>
      </c>
      <c r="H185" s="41">
        <f t="shared" si="20"/>
        <v>27.1</v>
      </c>
      <c r="I185" s="10"/>
      <c r="J185" s="10"/>
      <c r="K185" s="10"/>
    </row>
    <row r="186" spans="1:11" x14ac:dyDescent="0.35">
      <c r="A186" s="26"/>
      <c r="B186" s="6">
        <v>34547</v>
      </c>
      <c r="C186" s="18">
        <v>475.48998999999998</v>
      </c>
      <c r="D186" s="5">
        <v>17.398099999999999</v>
      </c>
      <c r="E186" s="5">
        <v>17.398099999999999</v>
      </c>
      <c r="F186" s="10">
        <f t="shared" si="18"/>
        <v>19.11825</v>
      </c>
      <c r="G186" s="41">
        <f t="shared" si="19"/>
        <v>11.1</v>
      </c>
      <c r="H186" s="41">
        <f t="shared" si="20"/>
        <v>27.1</v>
      </c>
      <c r="I186" s="10"/>
      <c r="J186" s="10"/>
      <c r="K186" s="10"/>
    </row>
    <row r="187" spans="1:11" x14ac:dyDescent="0.35">
      <c r="A187" s="26"/>
      <c r="B187" s="6">
        <v>34578</v>
      </c>
      <c r="C187" s="18">
        <v>462.709991</v>
      </c>
      <c r="D187" s="5">
        <v>16.930499999999999</v>
      </c>
      <c r="E187" s="5">
        <v>16.930499999999999</v>
      </c>
      <c r="F187" s="10">
        <f t="shared" si="18"/>
        <v>19.11825</v>
      </c>
      <c r="G187" s="41">
        <f t="shared" si="19"/>
        <v>11.1</v>
      </c>
      <c r="H187" s="41">
        <f t="shared" si="20"/>
        <v>27.1</v>
      </c>
      <c r="I187" s="10"/>
      <c r="J187" s="10"/>
      <c r="K187" s="10"/>
    </row>
    <row r="188" spans="1:11" x14ac:dyDescent="0.35">
      <c r="A188" s="26"/>
      <c r="B188" s="6">
        <v>34608</v>
      </c>
      <c r="C188" s="18">
        <v>472.35000600000001</v>
      </c>
      <c r="D188" s="5">
        <v>15.436299999999999</v>
      </c>
      <c r="E188" s="5">
        <v>15.436299999999999</v>
      </c>
      <c r="F188" s="10">
        <f t="shared" si="18"/>
        <v>19.11825</v>
      </c>
      <c r="G188" s="41">
        <f t="shared" si="19"/>
        <v>11.1</v>
      </c>
      <c r="H188" s="41">
        <f t="shared" si="20"/>
        <v>27.1</v>
      </c>
      <c r="I188" s="10"/>
      <c r="J188" s="10"/>
      <c r="K188" s="10"/>
    </row>
    <row r="189" spans="1:11" x14ac:dyDescent="0.35">
      <c r="A189" s="26"/>
      <c r="B189" s="6">
        <v>34639</v>
      </c>
      <c r="C189" s="18">
        <v>453.69000199999999</v>
      </c>
      <c r="D189" s="5">
        <v>14.826499999999999</v>
      </c>
      <c r="E189" s="5">
        <v>14.826499999999999</v>
      </c>
      <c r="F189" s="10">
        <f t="shared" si="18"/>
        <v>19.11825</v>
      </c>
      <c r="G189" s="41">
        <f t="shared" si="19"/>
        <v>11.1</v>
      </c>
      <c r="H189" s="41">
        <f t="shared" si="20"/>
        <v>27.1</v>
      </c>
      <c r="I189" s="10"/>
      <c r="J189" s="10"/>
      <c r="K189" s="10"/>
    </row>
    <row r="190" spans="1:11" x14ac:dyDescent="0.35">
      <c r="A190" s="26">
        <f t="shared" ref="A190" si="25">YEAR(B190)</f>
        <v>1994</v>
      </c>
      <c r="B190" s="6">
        <v>34669</v>
      </c>
      <c r="C190" s="18">
        <v>459.26998900000001</v>
      </c>
      <c r="D190" s="5">
        <v>15.008800000000001</v>
      </c>
      <c r="E190" s="5">
        <v>15.008800000000001</v>
      </c>
      <c r="F190" s="10">
        <f t="shared" si="18"/>
        <v>19.11825</v>
      </c>
      <c r="G190" s="41">
        <f t="shared" si="19"/>
        <v>11.1</v>
      </c>
      <c r="H190" s="41">
        <f t="shared" si="20"/>
        <v>27.1</v>
      </c>
      <c r="I190" s="10"/>
      <c r="J190" s="10"/>
      <c r="K190" s="10"/>
    </row>
    <row r="191" spans="1:11" x14ac:dyDescent="0.35">
      <c r="A191" s="26"/>
      <c r="B191" s="6">
        <v>34700</v>
      </c>
      <c r="C191" s="18">
        <v>470.42001299999998</v>
      </c>
      <c r="D191" s="5">
        <v>14.452199999999999</v>
      </c>
      <c r="E191" s="5">
        <v>14.452199999999999</v>
      </c>
      <c r="F191" s="10">
        <f t="shared" si="18"/>
        <v>19.11825</v>
      </c>
      <c r="G191" s="41">
        <f t="shared" si="19"/>
        <v>11.1</v>
      </c>
      <c r="H191" s="41">
        <f t="shared" si="20"/>
        <v>27.1</v>
      </c>
      <c r="I191" s="10"/>
      <c r="J191" s="10"/>
      <c r="K191" s="10"/>
    </row>
    <row r="192" spans="1:11" x14ac:dyDescent="0.35">
      <c r="A192" s="26"/>
      <c r="B192" s="6">
        <v>34731</v>
      </c>
      <c r="C192" s="18">
        <v>487.39001500000001</v>
      </c>
      <c r="D192" s="5">
        <v>14.973599999999999</v>
      </c>
      <c r="E192" s="5">
        <v>14.973599999999999</v>
      </c>
      <c r="F192" s="10">
        <f t="shared" si="18"/>
        <v>19.11825</v>
      </c>
      <c r="G192" s="41">
        <f t="shared" si="19"/>
        <v>11.1</v>
      </c>
      <c r="H192" s="41">
        <f t="shared" si="20"/>
        <v>27.1</v>
      </c>
      <c r="I192" s="10"/>
      <c r="J192" s="10"/>
      <c r="K192" s="10"/>
    </row>
    <row r="193" spans="1:11" x14ac:dyDescent="0.35">
      <c r="A193" s="26"/>
      <c r="B193" s="6">
        <v>34759</v>
      </c>
      <c r="C193" s="18">
        <v>500.709991</v>
      </c>
      <c r="D193" s="5">
        <v>15.3828</v>
      </c>
      <c r="E193" s="5">
        <v>15.3828</v>
      </c>
      <c r="F193" s="10">
        <f t="shared" si="18"/>
        <v>19.11825</v>
      </c>
      <c r="G193" s="41">
        <f t="shared" si="19"/>
        <v>11.1</v>
      </c>
      <c r="H193" s="41">
        <f t="shared" si="20"/>
        <v>27.1</v>
      </c>
      <c r="I193" s="10"/>
      <c r="J193" s="10"/>
      <c r="K193" s="10"/>
    </row>
    <row r="194" spans="1:11" x14ac:dyDescent="0.35">
      <c r="A194" s="26"/>
      <c r="B194" s="6">
        <v>34790</v>
      </c>
      <c r="C194" s="18">
        <v>514.71002199999998</v>
      </c>
      <c r="D194" s="5">
        <v>14.9495</v>
      </c>
      <c r="E194" s="5">
        <v>14.9495</v>
      </c>
      <c r="F194" s="10">
        <f t="shared" si="18"/>
        <v>19.11825</v>
      </c>
      <c r="G194" s="41">
        <f t="shared" si="19"/>
        <v>11.1</v>
      </c>
      <c r="H194" s="41">
        <f t="shared" si="20"/>
        <v>27.1</v>
      </c>
      <c r="I194" s="10"/>
      <c r="J194" s="10"/>
      <c r="K194" s="10"/>
    </row>
    <row r="195" spans="1:11" x14ac:dyDescent="0.35">
      <c r="A195" s="26"/>
      <c r="B195" s="6">
        <v>34820</v>
      </c>
      <c r="C195" s="18">
        <v>533.40002400000003</v>
      </c>
      <c r="D195" s="5">
        <v>15.4923</v>
      </c>
      <c r="E195" s="5">
        <v>15.4923</v>
      </c>
      <c r="F195" s="10">
        <f t="shared" si="18"/>
        <v>19.11825</v>
      </c>
      <c r="G195" s="41">
        <f t="shared" si="19"/>
        <v>11.1</v>
      </c>
      <c r="H195" s="41">
        <f t="shared" si="20"/>
        <v>27.1</v>
      </c>
      <c r="I195" s="10"/>
      <c r="J195" s="10"/>
      <c r="K195" s="10"/>
    </row>
    <row r="196" spans="1:11" x14ac:dyDescent="0.35">
      <c r="A196" s="26"/>
      <c r="B196" s="6">
        <v>34851</v>
      </c>
      <c r="C196" s="18">
        <v>544.75</v>
      </c>
      <c r="D196" s="5">
        <v>15.821999999999999</v>
      </c>
      <c r="E196" s="5">
        <v>15.821999999999999</v>
      </c>
      <c r="F196" s="10">
        <f t="shared" si="18"/>
        <v>19.11825</v>
      </c>
      <c r="G196" s="41">
        <f t="shared" si="19"/>
        <v>11.1</v>
      </c>
      <c r="H196" s="41">
        <f t="shared" si="20"/>
        <v>27.1</v>
      </c>
      <c r="I196" s="10"/>
      <c r="J196" s="10"/>
      <c r="K196" s="10"/>
    </row>
    <row r="197" spans="1:11" x14ac:dyDescent="0.35">
      <c r="A197" s="26"/>
      <c r="B197" s="6">
        <v>34881</v>
      </c>
      <c r="C197" s="18">
        <v>562.05999799999995</v>
      </c>
      <c r="D197" s="5">
        <v>15.976699999999999</v>
      </c>
      <c r="E197" s="5">
        <v>15.976699999999999</v>
      </c>
      <c r="F197" s="10">
        <f t="shared" si="18"/>
        <v>19.11825</v>
      </c>
      <c r="G197" s="41">
        <f t="shared" si="19"/>
        <v>11.1</v>
      </c>
      <c r="H197" s="41">
        <f t="shared" si="20"/>
        <v>27.1</v>
      </c>
      <c r="I197" s="10"/>
      <c r="J197" s="10"/>
      <c r="K197" s="10"/>
    </row>
    <row r="198" spans="1:11" x14ac:dyDescent="0.35">
      <c r="A198" s="26"/>
      <c r="B198" s="6">
        <v>34912</v>
      </c>
      <c r="C198" s="18">
        <v>561.88000499999998</v>
      </c>
      <c r="D198" s="5">
        <v>15.9716</v>
      </c>
      <c r="E198" s="5">
        <v>15.9716</v>
      </c>
      <c r="F198" s="10">
        <f t="shared" si="18"/>
        <v>19.11825</v>
      </c>
      <c r="G198" s="41">
        <f t="shared" si="19"/>
        <v>11.1</v>
      </c>
      <c r="H198" s="41">
        <f t="shared" si="20"/>
        <v>27.1</v>
      </c>
      <c r="I198" s="10"/>
      <c r="J198" s="10"/>
      <c r="K198" s="10"/>
    </row>
    <row r="199" spans="1:11" x14ac:dyDescent="0.35">
      <c r="A199" s="26"/>
      <c r="B199" s="6">
        <v>34943</v>
      </c>
      <c r="C199" s="18">
        <v>584.40997300000004</v>
      </c>
      <c r="D199" s="5">
        <v>16.611999999999998</v>
      </c>
      <c r="E199" s="5">
        <v>16.611999999999998</v>
      </c>
      <c r="F199" s="10">
        <f t="shared" si="18"/>
        <v>19.11825</v>
      </c>
      <c r="G199" s="41">
        <f t="shared" si="19"/>
        <v>11.1</v>
      </c>
      <c r="H199" s="41">
        <f t="shared" si="20"/>
        <v>27.1</v>
      </c>
      <c r="I199" s="10"/>
      <c r="J199" s="10"/>
      <c r="K199" s="10"/>
    </row>
    <row r="200" spans="1:11" x14ac:dyDescent="0.35">
      <c r="A200" s="26"/>
      <c r="B200" s="6">
        <v>34973</v>
      </c>
      <c r="C200" s="18">
        <v>581.5</v>
      </c>
      <c r="D200" s="5">
        <v>17.123100000000001</v>
      </c>
      <c r="E200" s="5">
        <v>17.123100000000001</v>
      </c>
      <c r="F200" s="10">
        <f t="shared" si="18"/>
        <v>19.11825</v>
      </c>
      <c r="G200" s="41">
        <f t="shared" si="19"/>
        <v>11.1</v>
      </c>
      <c r="H200" s="41">
        <f t="shared" si="20"/>
        <v>27.1</v>
      </c>
      <c r="I200" s="10"/>
      <c r="J200" s="10"/>
      <c r="K200" s="10"/>
    </row>
    <row r="201" spans="1:11" x14ac:dyDescent="0.35">
      <c r="A201" s="26"/>
      <c r="B201" s="6">
        <v>35004</v>
      </c>
      <c r="C201" s="18">
        <v>605.36999500000002</v>
      </c>
      <c r="D201" s="5">
        <v>17.826000000000001</v>
      </c>
      <c r="E201" s="5">
        <v>17.826000000000001</v>
      </c>
      <c r="F201" s="10">
        <f t="shared" si="18"/>
        <v>19.11825</v>
      </c>
      <c r="G201" s="41">
        <f t="shared" si="19"/>
        <v>11.1</v>
      </c>
      <c r="H201" s="41">
        <f t="shared" si="20"/>
        <v>27.1</v>
      </c>
      <c r="I201" s="10"/>
      <c r="J201" s="10"/>
      <c r="K201" s="10"/>
    </row>
    <row r="202" spans="1:11" x14ac:dyDescent="0.35">
      <c r="A202" s="26">
        <f t="shared" ref="A202" si="26">YEAR(B202)</f>
        <v>1995</v>
      </c>
      <c r="B202" s="6">
        <v>35034</v>
      </c>
      <c r="C202" s="18">
        <v>615.92999299999997</v>
      </c>
      <c r="D202" s="5">
        <v>18.136900000000001</v>
      </c>
      <c r="E202" s="5">
        <v>18.136900000000001</v>
      </c>
      <c r="F202" s="10">
        <f t="shared" si="18"/>
        <v>19.11825</v>
      </c>
      <c r="G202" s="41">
        <f t="shared" si="19"/>
        <v>11.1</v>
      </c>
      <c r="H202" s="41">
        <f t="shared" si="20"/>
        <v>27.1</v>
      </c>
      <c r="I202" s="10"/>
      <c r="J202" s="10"/>
      <c r="K202" s="10"/>
    </row>
    <row r="203" spans="1:11" x14ac:dyDescent="0.35">
      <c r="A203" s="26"/>
      <c r="B203" s="6">
        <v>35065</v>
      </c>
      <c r="C203" s="18">
        <v>636.02002000000005</v>
      </c>
      <c r="D203" s="5">
        <v>18.6845</v>
      </c>
      <c r="E203" s="5">
        <v>18.6845</v>
      </c>
      <c r="F203" s="10">
        <f t="shared" si="18"/>
        <v>19.11825</v>
      </c>
      <c r="G203" s="41">
        <f t="shared" si="19"/>
        <v>11.1</v>
      </c>
      <c r="H203" s="41">
        <f t="shared" si="20"/>
        <v>27.1</v>
      </c>
      <c r="I203" s="10"/>
      <c r="J203" s="10"/>
      <c r="K203" s="10"/>
    </row>
    <row r="204" spans="1:11" x14ac:dyDescent="0.35">
      <c r="A204" s="26"/>
      <c r="B204" s="6">
        <v>35096</v>
      </c>
      <c r="C204" s="18">
        <v>640.42999299999997</v>
      </c>
      <c r="D204" s="5">
        <v>18.814</v>
      </c>
      <c r="E204" s="5">
        <v>18.814</v>
      </c>
      <c r="F204" s="10">
        <f t="shared" ref="F204:F267" si="27">MEDIAN($D$11:$D$502)</f>
        <v>19.11825</v>
      </c>
      <c r="G204" s="41">
        <f t="shared" si="19"/>
        <v>11.1</v>
      </c>
      <c r="H204" s="41">
        <f t="shared" si="20"/>
        <v>27.1</v>
      </c>
      <c r="I204" s="10"/>
      <c r="J204" s="10"/>
      <c r="K204" s="10"/>
    </row>
    <row r="205" spans="1:11" x14ac:dyDescent="0.35">
      <c r="A205" s="26"/>
      <c r="B205" s="6">
        <v>35125</v>
      </c>
      <c r="C205" s="18">
        <v>645.5</v>
      </c>
      <c r="D205" s="5">
        <v>18.963000000000001</v>
      </c>
      <c r="E205" s="5">
        <v>18.963000000000001</v>
      </c>
      <c r="F205" s="10">
        <f t="shared" si="27"/>
        <v>19.11825</v>
      </c>
      <c r="G205" s="41">
        <f t="shared" ref="G205:G268" si="28">G204</f>
        <v>11.1</v>
      </c>
      <c r="H205" s="41">
        <f t="shared" ref="H205:H268" si="29">H204</f>
        <v>27.1</v>
      </c>
      <c r="I205" s="10"/>
      <c r="J205" s="10"/>
      <c r="K205" s="10"/>
    </row>
    <row r="206" spans="1:11" x14ac:dyDescent="0.35">
      <c r="A206" s="26"/>
      <c r="B206" s="6">
        <v>35156</v>
      </c>
      <c r="C206" s="18">
        <v>654.169983</v>
      </c>
      <c r="D206" s="5">
        <v>18.738800000000001</v>
      </c>
      <c r="E206" s="5">
        <v>18.738800000000001</v>
      </c>
      <c r="F206" s="10">
        <f t="shared" si="27"/>
        <v>19.11825</v>
      </c>
      <c r="G206" s="41">
        <f t="shared" si="28"/>
        <v>11.1</v>
      </c>
      <c r="H206" s="41">
        <f t="shared" si="29"/>
        <v>27.1</v>
      </c>
      <c r="I206" s="10"/>
      <c r="J206" s="10"/>
      <c r="K206" s="10"/>
    </row>
    <row r="207" spans="1:11" x14ac:dyDescent="0.35">
      <c r="A207" s="26"/>
      <c r="B207" s="6">
        <v>35186</v>
      </c>
      <c r="C207" s="18">
        <v>669.11999500000002</v>
      </c>
      <c r="D207" s="5">
        <v>19.167000000000002</v>
      </c>
      <c r="E207" s="5">
        <v>19.167000000000002</v>
      </c>
      <c r="F207" s="10">
        <f t="shared" si="27"/>
        <v>19.11825</v>
      </c>
      <c r="G207" s="41">
        <f t="shared" si="28"/>
        <v>11.1</v>
      </c>
      <c r="H207" s="41">
        <f t="shared" si="29"/>
        <v>27.1</v>
      </c>
      <c r="I207" s="10"/>
      <c r="J207" s="10"/>
      <c r="K207" s="10"/>
    </row>
    <row r="208" spans="1:11" x14ac:dyDescent="0.35">
      <c r="A208" s="26"/>
      <c r="B208" s="6">
        <v>35217</v>
      </c>
      <c r="C208" s="18">
        <v>670.63000499999998</v>
      </c>
      <c r="D208" s="5">
        <v>19.2103</v>
      </c>
      <c r="E208" s="5">
        <v>19.2103</v>
      </c>
      <c r="F208" s="10">
        <f t="shared" si="27"/>
        <v>19.11825</v>
      </c>
      <c r="G208" s="41">
        <f t="shared" si="28"/>
        <v>11.1</v>
      </c>
      <c r="H208" s="41">
        <f t="shared" si="29"/>
        <v>27.1</v>
      </c>
      <c r="I208" s="10"/>
      <c r="J208" s="10"/>
      <c r="K208" s="10"/>
    </row>
    <row r="209" spans="1:11" x14ac:dyDescent="0.35">
      <c r="A209" s="26"/>
      <c r="B209" s="6">
        <v>35247</v>
      </c>
      <c r="C209" s="18">
        <v>639.95001200000002</v>
      </c>
      <c r="D209" s="5">
        <v>17.776399999999999</v>
      </c>
      <c r="E209" s="5">
        <v>17.776399999999999</v>
      </c>
      <c r="F209" s="10">
        <f t="shared" si="27"/>
        <v>19.11825</v>
      </c>
      <c r="G209" s="41">
        <f t="shared" si="28"/>
        <v>11.1</v>
      </c>
      <c r="H209" s="41">
        <f t="shared" si="29"/>
        <v>27.1</v>
      </c>
      <c r="I209" s="10"/>
      <c r="J209" s="10"/>
      <c r="K209" s="10"/>
    </row>
    <row r="210" spans="1:11" x14ac:dyDescent="0.35">
      <c r="A210" s="26"/>
      <c r="B210" s="6">
        <v>35278</v>
      </c>
      <c r="C210" s="18">
        <v>651.98999000000003</v>
      </c>
      <c r="D210" s="5">
        <v>18.110800000000001</v>
      </c>
      <c r="E210" s="5">
        <v>18.110800000000001</v>
      </c>
      <c r="F210" s="10">
        <f t="shared" si="27"/>
        <v>19.11825</v>
      </c>
      <c r="G210" s="41">
        <f t="shared" si="28"/>
        <v>11.1</v>
      </c>
      <c r="H210" s="41">
        <f t="shared" si="29"/>
        <v>27.1</v>
      </c>
      <c r="I210" s="10"/>
      <c r="J210" s="10"/>
      <c r="K210" s="10"/>
    </row>
    <row r="211" spans="1:11" x14ac:dyDescent="0.35">
      <c r="A211" s="26"/>
      <c r="B211" s="6">
        <v>35309</v>
      </c>
      <c r="C211" s="18">
        <v>687.330017</v>
      </c>
      <c r="D211" s="5">
        <v>19.092500000000001</v>
      </c>
      <c r="E211" s="5">
        <v>19.092500000000001</v>
      </c>
      <c r="F211" s="10">
        <f t="shared" si="27"/>
        <v>19.11825</v>
      </c>
      <c r="G211" s="41">
        <f t="shared" si="28"/>
        <v>11.1</v>
      </c>
      <c r="H211" s="41">
        <f t="shared" si="29"/>
        <v>27.1</v>
      </c>
      <c r="I211" s="10"/>
      <c r="J211" s="10"/>
      <c r="K211" s="10"/>
    </row>
    <row r="212" spans="1:11" x14ac:dyDescent="0.35">
      <c r="A212" s="26"/>
      <c r="B212" s="6">
        <v>35339</v>
      </c>
      <c r="C212" s="18">
        <v>705.27002000000005</v>
      </c>
      <c r="D212" s="5">
        <v>18.209900000000001</v>
      </c>
      <c r="E212" s="5">
        <v>18.209900000000001</v>
      </c>
      <c r="F212" s="10">
        <f t="shared" si="27"/>
        <v>19.11825</v>
      </c>
      <c r="G212" s="41">
        <f t="shared" si="28"/>
        <v>11.1</v>
      </c>
      <c r="H212" s="41">
        <f t="shared" si="29"/>
        <v>27.1</v>
      </c>
      <c r="I212" s="10"/>
      <c r="J212" s="10"/>
      <c r="K212" s="10"/>
    </row>
    <row r="213" spans="1:11" x14ac:dyDescent="0.35">
      <c r="A213" s="26"/>
      <c r="B213" s="6">
        <v>35370</v>
      </c>
      <c r="C213" s="18">
        <v>757.02002000000005</v>
      </c>
      <c r="D213" s="5">
        <v>19.546099999999999</v>
      </c>
      <c r="E213" s="5">
        <v>19.546099999999999</v>
      </c>
      <c r="F213" s="10">
        <f t="shared" si="27"/>
        <v>19.11825</v>
      </c>
      <c r="G213" s="41">
        <f t="shared" si="28"/>
        <v>11.1</v>
      </c>
      <c r="H213" s="41">
        <f t="shared" si="29"/>
        <v>27.1</v>
      </c>
      <c r="I213" s="10"/>
      <c r="J213" s="10"/>
      <c r="K213" s="10"/>
    </row>
    <row r="214" spans="1:11" x14ac:dyDescent="0.35">
      <c r="A214" s="26">
        <f t="shared" ref="A214" si="30">YEAR(B214)</f>
        <v>1996</v>
      </c>
      <c r="B214" s="6">
        <v>35400</v>
      </c>
      <c r="C214" s="18">
        <v>740.73999000000003</v>
      </c>
      <c r="D214" s="5">
        <v>19.125699999999998</v>
      </c>
      <c r="E214" s="5">
        <v>19.125699999999998</v>
      </c>
      <c r="F214" s="10">
        <f t="shared" si="27"/>
        <v>19.11825</v>
      </c>
      <c r="G214" s="41">
        <f t="shared" si="28"/>
        <v>11.1</v>
      </c>
      <c r="H214" s="41">
        <f t="shared" si="29"/>
        <v>27.1</v>
      </c>
      <c r="I214" s="10"/>
      <c r="J214" s="10"/>
      <c r="K214" s="10"/>
    </row>
    <row r="215" spans="1:11" x14ac:dyDescent="0.35">
      <c r="A215" s="26"/>
      <c r="B215" s="6">
        <v>35431</v>
      </c>
      <c r="C215" s="18">
        <v>786.15997300000004</v>
      </c>
      <c r="D215" s="5">
        <v>19.536799999999999</v>
      </c>
      <c r="E215" s="5">
        <v>19.536799999999999</v>
      </c>
      <c r="F215" s="10">
        <f t="shared" si="27"/>
        <v>19.11825</v>
      </c>
      <c r="G215" s="41">
        <f t="shared" si="28"/>
        <v>11.1</v>
      </c>
      <c r="H215" s="41">
        <f t="shared" si="29"/>
        <v>27.1</v>
      </c>
      <c r="I215" s="10"/>
      <c r="J215" s="10"/>
      <c r="K215" s="10"/>
    </row>
    <row r="216" spans="1:11" x14ac:dyDescent="0.35">
      <c r="A216" s="26"/>
      <c r="B216" s="6">
        <v>35462</v>
      </c>
      <c r="C216" s="18">
        <v>790.82000700000003</v>
      </c>
      <c r="D216" s="5">
        <v>19.6526</v>
      </c>
      <c r="E216" s="5">
        <v>19.6526</v>
      </c>
      <c r="F216" s="10">
        <f t="shared" si="27"/>
        <v>19.11825</v>
      </c>
      <c r="G216" s="41">
        <f t="shared" si="28"/>
        <v>11.1</v>
      </c>
      <c r="H216" s="41">
        <f t="shared" si="29"/>
        <v>27.1</v>
      </c>
      <c r="I216" s="10"/>
      <c r="J216" s="10"/>
      <c r="K216" s="10"/>
    </row>
    <row r="217" spans="1:11" x14ac:dyDescent="0.35">
      <c r="A217" s="26"/>
      <c r="B217" s="6">
        <v>35490</v>
      </c>
      <c r="C217" s="18">
        <v>757.11999500000002</v>
      </c>
      <c r="D217" s="5">
        <v>18.815100000000001</v>
      </c>
      <c r="E217" s="5">
        <v>18.815100000000001</v>
      </c>
      <c r="F217" s="10">
        <f t="shared" si="27"/>
        <v>19.11825</v>
      </c>
      <c r="G217" s="41">
        <f t="shared" si="28"/>
        <v>11.1</v>
      </c>
      <c r="H217" s="41">
        <f t="shared" si="29"/>
        <v>27.1</v>
      </c>
      <c r="I217" s="10"/>
      <c r="J217" s="10"/>
      <c r="K217" s="10"/>
    </row>
    <row r="218" spans="1:11" x14ac:dyDescent="0.35">
      <c r="A218" s="26"/>
      <c r="B218" s="6">
        <v>35521</v>
      </c>
      <c r="C218" s="18">
        <v>801.34002699999996</v>
      </c>
      <c r="D218" s="5">
        <v>19.761800000000001</v>
      </c>
      <c r="E218" s="5">
        <v>19.761800000000001</v>
      </c>
      <c r="F218" s="10">
        <f t="shared" si="27"/>
        <v>19.11825</v>
      </c>
      <c r="G218" s="41">
        <f t="shared" si="28"/>
        <v>11.1</v>
      </c>
      <c r="H218" s="41">
        <f t="shared" si="29"/>
        <v>27.1</v>
      </c>
      <c r="I218" s="10"/>
      <c r="J218" s="10"/>
      <c r="K218" s="10"/>
    </row>
    <row r="219" spans="1:11" x14ac:dyDescent="0.35">
      <c r="A219" s="26"/>
      <c r="B219" s="6">
        <v>35551</v>
      </c>
      <c r="C219" s="18">
        <v>848.28002900000001</v>
      </c>
      <c r="D219" s="5">
        <v>20.9194</v>
      </c>
      <c r="E219" s="5">
        <v>20.9194</v>
      </c>
      <c r="F219" s="10">
        <f t="shared" si="27"/>
        <v>19.11825</v>
      </c>
      <c r="G219" s="41">
        <f t="shared" si="28"/>
        <v>11.1</v>
      </c>
      <c r="H219" s="41">
        <f t="shared" si="29"/>
        <v>27.1</v>
      </c>
      <c r="I219" s="10"/>
      <c r="J219" s="10"/>
      <c r="K219" s="10"/>
    </row>
    <row r="220" spans="1:11" x14ac:dyDescent="0.35">
      <c r="A220" s="26"/>
      <c r="B220" s="6">
        <v>35582</v>
      </c>
      <c r="C220" s="18">
        <v>885.14001499999995</v>
      </c>
      <c r="D220" s="5">
        <v>21.828399999999998</v>
      </c>
      <c r="E220" s="5">
        <v>21.828399999999998</v>
      </c>
      <c r="F220" s="10">
        <f t="shared" si="27"/>
        <v>19.11825</v>
      </c>
      <c r="G220" s="41">
        <f t="shared" si="28"/>
        <v>11.1</v>
      </c>
      <c r="H220" s="41">
        <f t="shared" si="29"/>
        <v>27.1</v>
      </c>
      <c r="I220" s="10"/>
      <c r="J220" s="10"/>
      <c r="K220" s="10"/>
    </row>
    <row r="221" spans="1:11" x14ac:dyDescent="0.35">
      <c r="A221" s="26"/>
      <c r="B221" s="6">
        <v>35612</v>
      </c>
      <c r="C221" s="18">
        <v>954.30999799999995</v>
      </c>
      <c r="D221" s="5">
        <v>23.481999999999999</v>
      </c>
      <c r="E221" s="5">
        <v>23.481999999999999</v>
      </c>
      <c r="F221" s="10">
        <f t="shared" si="27"/>
        <v>19.11825</v>
      </c>
      <c r="G221" s="41">
        <f t="shared" si="28"/>
        <v>11.1</v>
      </c>
      <c r="H221" s="41">
        <f t="shared" si="29"/>
        <v>27.1</v>
      </c>
      <c r="I221" s="10"/>
      <c r="J221" s="10"/>
      <c r="K221" s="10"/>
    </row>
    <row r="222" spans="1:11" x14ac:dyDescent="0.35">
      <c r="A222" s="26"/>
      <c r="B222" s="6">
        <v>35643</v>
      </c>
      <c r="C222" s="18">
        <v>899.46997099999999</v>
      </c>
      <c r="D222" s="5">
        <v>22.1326</v>
      </c>
      <c r="E222" s="5">
        <v>22.1326</v>
      </c>
      <c r="F222" s="10">
        <f t="shared" si="27"/>
        <v>19.11825</v>
      </c>
      <c r="G222" s="41">
        <f t="shared" si="28"/>
        <v>11.1</v>
      </c>
      <c r="H222" s="41">
        <f t="shared" si="29"/>
        <v>27.1</v>
      </c>
      <c r="I222" s="10"/>
      <c r="J222" s="10"/>
      <c r="K222" s="10"/>
    </row>
    <row r="223" spans="1:11" x14ac:dyDescent="0.35">
      <c r="A223" s="26"/>
      <c r="B223" s="6">
        <v>35674</v>
      </c>
      <c r="C223" s="18">
        <v>947.28002900000001</v>
      </c>
      <c r="D223" s="5">
        <v>23.309100000000001</v>
      </c>
      <c r="E223" s="5">
        <v>23.309100000000001</v>
      </c>
      <c r="F223" s="10">
        <f t="shared" si="27"/>
        <v>19.11825</v>
      </c>
      <c r="G223" s="41">
        <f t="shared" si="28"/>
        <v>11.1</v>
      </c>
      <c r="H223" s="41">
        <f t="shared" si="29"/>
        <v>27.1</v>
      </c>
      <c r="I223" s="10"/>
      <c r="J223" s="10"/>
      <c r="K223" s="10"/>
    </row>
    <row r="224" spans="1:11" x14ac:dyDescent="0.35">
      <c r="A224" s="26"/>
      <c r="B224" s="6">
        <v>35704</v>
      </c>
      <c r="C224" s="18">
        <v>914.61999500000002</v>
      </c>
      <c r="D224" s="5">
        <v>23.026700000000002</v>
      </c>
      <c r="E224" s="5">
        <v>23.026700000000002</v>
      </c>
      <c r="F224" s="10">
        <f t="shared" si="27"/>
        <v>19.11825</v>
      </c>
      <c r="G224" s="41">
        <f t="shared" si="28"/>
        <v>11.1</v>
      </c>
      <c r="H224" s="41">
        <f t="shared" si="29"/>
        <v>27.1</v>
      </c>
      <c r="I224" s="10"/>
      <c r="J224" s="10"/>
      <c r="K224" s="10"/>
    </row>
    <row r="225" spans="1:11" x14ac:dyDescent="0.35">
      <c r="A225" s="26"/>
      <c r="B225" s="6">
        <v>35735</v>
      </c>
      <c r="C225" s="18">
        <v>955.40002400000003</v>
      </c>
      <c r="D225" s="5">
        <v>24.0534</v>
      </c>
      <c r="E225" s="5">
        <v>24.0534</v>
      </c>
      <c r="F225" s="10">
        <f t="shared" si="27"/>
        <v>19.11825</v>
      </c>
      <c r="G225" s="41">
        <f t="shared" si="28"/>
        <v>11.1</v>
      </c>
      <c r="H225" s="41">
        <f t="shared" si="29"/>
        <v>27.1</v>
      </c>
      <c r="I225" s="10"/>
      <c r="J225" s="10"/>
      <c r="K225" s="10"/>
    </row>
    <row r="226" spans="1:11" x14ac:dyDescent="0.35">
      <c r="A226" s="26">
        <f t="shared" ref="A226" si="31">YEAR(B226)</f>
        <v>1997</v>
      </c>
      <c r="B226" s="6">
        <v>35765</v>
      </c>
      <c r="C226" s="18">
        <v>970.42999299999997</v>
      </c>
      <c r="D226" s="5">
        <v>24.431799999999999</v>
      </c>
      <c r="E226" s="5">
        <v>24.431799999999999</v>
      </c>
      <c r="F226" s="10">
        <f t="shared" si="27"/>
        <v>19.11825</v>
      </c>
      <c r="G226" s="41">
        <f t="shared" si="28"/>
        <v>11.1</v>
      </c>
      <c r="H226" s="41">
        <f t="shared" si="29"/>
        <v>27.1</v>
      </c>
      <c r="I226" s="10"/>
      <c r="J226" s="10"/>
      <c r="K226" s="10"/>
    </row>
    <row r="227" spans="1:11" x14ac:dyDescent="0.35">
      <c r="A227" s="26"/>
      <c r="B227" s="6">
        <v>35796</v>
      </c>
      <c r="C227" s="18">
        <v>980.28002900000001</v>
      </c>
      <c r="D227" s="5">
        <v>24.792100000000001</v>
      </c>
      <c r="E227" s="5">
        <v>24.792100000000001</v>
      </c>
      <c r="F227" s="10">
        <f t="shared" si="27"/>
        <v>19.11825</v>
      </c>
      <c r="G227" s="41">
        <f t="shared" si="28"/>
        <v>11.1</v>
      </c>
      <c r="H227" s="41">
        <f t="shared" si="29"/>
        <v>27.1</v>
      </c>
      <c r="I227" s="10"/>
      <c r="J227" s="10"/>
      <c r="K227" s="10"/>
    </row>
    <row r="228" spans="1:11" x14ac:dyDescent="0.35">
      <c r="A228" s="26"/>
      <c r="B228" s="6">
        <v>35827</v>
      </c>
      <c r="C228" s="18">
        <v>1049.339966</v>
      </c>
      <c r="D228" s="5">
        <v>26.538699999999999</v>
      </c>
      <c r="E228" s="5">
        <v>26.538699999999999</v>
      </c>
      <c r="F228" s="10">
        <f t="shared" si="27"/>
        <v>19.11825</v>
      </c>
      <c r="G228" s="41">
        <f t="shared" si="28"/>
        <v>11.1</v>
      </c>
      <c r="H228" s="41">
        <f t="shared" si="29"/>
        <v>27.1</v>
      </c>
      <c r="I228" s="10"/>
      <c r="J228" s="10"/>
      <c r="K228" s="10"/>
    </row>
    <row r="229" spans="1:11" x14ac:dyDescent="0.35">
      <c r="A229" s="26"/>
      <c r="B229" s="6">
        <v>35855</v>
      </c>
      <c r="C229" s="18">
        <v>1101.75</v>
      </c>
      <c r="D229" s="5">
        <v>27.8642</v>
      </c>
      <c r="E229" s="5">
        <v>27.8642</v>
      </c>
      <c r="F229" s="10">
        <f t="shared" si="27"/>
        <v>19.11825</v>
      </c>
      <c r="G229" s="41">
        <f t="shared" si="28"/>
        <v>11.1</v>
      </c>
      <c r="H229" s="41">
        <f t="shared" si="29"/>
        <v>27.1</v>
      </c>
      <c r="I229" s="10"/>
      <c r="J229" s="10"/>
      <c r="K229" s="10"/>
    </row>
    <row r="230" spans="1:11" x14ac:dyDescent="0.35">
      <c r="A230" s="26"/>
      <c r="B230" s="6">
        <v>35886</v>
      </c>
      <c r="C230" s="18">
        <v>1111.75</v>
      </c>
      <c r="D230" s="5">
        <v>28.528400000000001</v>
      </c>
      <c r="E230" s="5">
        <v>28.528400000000001</v>
      </c>
      <c r="F230" s="10">
        <f t="shared" si="27"/>
        <v>19.11825</v>
      </c>
      <c r="G230" s="41">
        <f t="shared" si="28"/>
        <v>11.1</v>
      </c>
      <c r="H230" s="41">
        <f t="shared" si="29"/>
        <v>27.1</v>
      </c>
      <c r="I230" s="10"/>
      <c r="J230" s="10"/>
      <c r="K230" s="10"/>
    </row>
    <row r="231" spans="1:11" x14ac:dyDescent="0.35">
      <c r="A231" s="26"/>
      <c r="B231" s="6">
        <v>35916</v>
      </c>
      <c r="C231" s="18">
        <v>1090.8199460000001</v>
      </c>
      <c r="D231" s="5">
        <v>27.991299999999999</v>
      </c>
      <c r="E231" s="5">
        <v>27.991299999999999</v>
      </c>
      <c r="F231" s="10">
        <f t="shared" si="27"/>
        <v>19.11825</v>
      </c>
      <c r="G231" s="41">
        <f t="shared" si="28"/>
        <v>11.1</v>
      </c>
      <c r="H231" s="41">
        <f t="shared" si="29"/>
        <v>27.1</v>
      </c>
      <c r="I231" s="10"/>
      <c r="J231" s="10"/>
      <c r="K231" s="10"/>
    </row>
    <row r="232" spans="1:11" x14ac:dyDescent="0.35">
      <c r="A232" s="26"/>
      <c r="B232" s="6">
        <v>35947</v>
      </c>
      <c r="C232" s="18">
        <v>1133.839966</v>
      </c>
      <c r="D232" s="5">
        <v>29.095199999999998</v>
      </c>
      <c r="E232" s="5">
        <v>29.095199999999998</v>
      </c>
      <c r="F232" s="10">
        <f t="shared" si="27"/>
        <v>19.11825</v>
      </c>
      <c r="G232" s="41">
        <f t="shared" si="28"/>
        <v>11.1</v>
      </c>
      <c r="H232" s="41">
        <f t="shared" si="29"/>
        <v>27.1</v>
      </c>
      <c r="I232" s="10"/>
      <c r="J232" s="10"/>
      <c r="K232" s="10"/>
    </row>
    <row r="233" spans="1:11" x14ac:dyDescent="0.35">
      <c r="A233" s="26"/>
      <c r="B233" s="6">
        <v>35977</v>
      </c>
      <c r="C233" s="18">
        <v>1120.670044</v>
      </c>
      <c r="D233" s="5">
        <v>29.421600000000002</v>
      </c>
      <c r="E233" s="5">
        <v>29.421600000000002</v>
      </c>
      <c r="F233" s="10">
        <f t="shared" si="27"/>
        <v>19.11825</v>
      </c>
      <c r="G233" s="41">
        <f t="shared" si="28"/>
        <v>11.1</v>
      </c>
      <c r="H233" s="41">
        <f t="shared" si="29"/>
        <v>27.1</v>
      </c>
      <c r="I233" s="10"/>
      <c r="J233" s="10"/>
      <c r="K233" s="10"/>
    </row>
    <row r="234" spans="1:11" x14ac:dyDescent="0.35">
      <c r="A234" s="26"/>
      <c r="B234" s="6">
        <v>36008</v>
      </c>
      <c r="C234" s="18">
        <v>957.28002900000001</v>
      </c>
      <c r="D234" s="5">
        <v>25.132100000000001</v>
      </c>
      <c r="E234" s="5">
        <v>25.132100000000001</v>
      </c>
      <c r="F234" s="10">
        <f t="shared" si="27"/>
        <v>19.11825</v>
      </c>
      <c r="G234" s="41">
        <f t="shared" si="28"/>
        <v>11.1</v>
      </c>
      <c r="H234" s="41">
        <f t="shared" si="29"/>
        <v>27.1</v>
      </c>
      <c r="I234" s="10"/>
      <c r="J234" s="10"/>
      <c r="K234" s="10"/>
    </row>
    <row r="235" spans="1:11" x14ac:dyDescent="0.35">
      <c r="A235" s="26"/>
      <c r="B235" s="6">
        <v>36039</v>
      </c>
      <c r="C235" s="18">
        <v>1017.01001</v>
      </c>
      <c r="D235" s="5">
        <v>26.700199999999999</v>
      </c>
      <c r="E235" s="5">
        <v>26.700199999999999</v>
      </c>
      <c r="F235" s="10">
        <f t="shared" si="27"/>
        <v>19.11825</v>
      </c>
      <c r="G235" s="41">
        <f t="shared" si="28"/>
        <v>11.1</v>
      </c>
      <c r="H235" s="41">
        <f t="shared" si="29"/>
        <v>27.1</v>
      </c>
      <c r="I235" s="10"/>
      <c r="J235" s="10"/>
      <c r="K235" s="10"/>
    </row>
    <row r="236" spans="1:11" x14ac:dyDescent="0.35">
      <c r="A236" s="26"/>
      <c r="B236" s="6">
        <v>36069</v>
      </c>
      <c r="C236" s="18">
        <v>1098.670044</v>
      </c>
      <c r="D236" s="5">
        <v>29.134699999999999</v>
      </c>
      <c r="E236" s="5">
        <v>29.134699999999999</v>
      </c>
      <c r="F236" s="10">
        <f t="shared" si="27"/>
        <v>19.11825</v>
      </c>
      <c r="G236" s="41">
        <f t="shared" si="28"/>
        <v>11.1</v>
      </c>
      <c r="H236" s="41">
        <f t="shared" si="29"/>
        <v>27.1</v>
      </c>
      <c r="I236" s="10"/>
      <c r="J236" s="10"/>
      <c r="K236" s="10"/>
    </row>
    <row r="237" spans="1:11" x14ac:dyDescent="0.35">
      <c r="A237" s="26"/>
      <c r="B237" s="6">
        <v>36100</v>
      </c>
      <c r="C237" s="18">
        <v>1163.630005</v>
      </c>
      <c r="D237" s="5">
        <v>30.857299999999999</v>
      </c>
      <c r="E237" s="5">
        <v>30.857299999999999</v>
      </c>
      <c r="F237" s="10">
        <f t="shared" si="27"/>
        <v>19.11825</v>
      </c>
      <c r="G237" s="41">
        <f t="shared" si="28"/>
        <v>11.1</v>
      </c>
      <c r="H237" s="41">
        <f t="shared" si="29"/>
        <v>27.1</v>
      </c>
      <c r="I237" s="10"/>
      <c r="J237" s="10"/>
      <c r="K237" s="10"/>
    </row>
    <row r="238" spans="1:11" x14ac:dyDescent="0.35">
      <c r="A238" s="26">
        <f t="shared" ref="A238" si="32">YEAR(B238)</f>
        <v>1998</v>
      </c>
      <c r="B238" s="6">
        <v>36130</v>
      </c>
      <c r="C238" s="18">
        <v>1229.2299800000001</v>
      </c>
      <c r="D238" s="5">
        <v>32.596899999999998</v>
      </c>
      <c r="E238" s="5">
        <v>32.596899999999998</v>
      </c>
      <c r="F238" s="10">
        <f t="shared" si="27"/>
        <v>19.11825</v>
      </c>
      <c r="G238" s="41">
        <f t="shared" si="28"/>
        <v>11.1</v>
      </c>
      <c r="H238" s="41">
        <f t="shared" si="29"/>
        <v>27.1</v>
      </c>
      <c r="I238" s="10"/>
      <c r="J238" s="10"/>
      <c r="K238" s="10"/>
    </row>
    <row r="239" spans="1:11" x14ac:dyDescent="0.35">
      <c r="A239" s="26"/>
      <c r="B239" s="6">
        <v>36161</v>
      </c>
      <c r="C239" s="18">
        <v>1279.6400149999999</v>
      </c>
      <c r="D239" s="5">
        <v>33.341299999999997</v>
      </c>
      <c r="E239" s="5">
        <v>33.341299999999997</v>
      </c>
      <c r="F239" s="10">
        <f t="shared" si="27"/>
        <v>19.11825</v>
      </c>
      <c r="G239" s="41">
        <f t="shared" si="28"/>
        <v>11.1</v>
      </c>
      <c r="H239" s="41">
        <f t="shared" si="29"/>
        <v>27.1</v>
      </c>
      <c r="I239" s="10"/>
      <c r="J239" s="10"/>
      <c r="K239" s="10"/>
    </row>
    <row r="240" spans="1:11" x14ac:dyDescent="0.35">
      <c r="A240" s="26"/>
      <c r="B240" s="6">
        <v>36192</v>
      </c>
      <c r="C240" s="18">
        <v>1238.329956</v>
      </c>
      <c r="D240" s="5">
        <v>32.265000000000001</v>
      </c>
      <c r="E240" s="5">
        <v>32.265000000000001</v>
      </c>
      <c r="F240" s="10">
        <f t="shared" si="27"/>
        <v>19.11825</v>
      </c>
      <c r="G240" s="41">
        <f t="shared" si="28"/>
        <v>11.1</v>
      </c>
      <c r="H240" s="41">
        <f t="shared" si="29"/>
        <v>27.1</v>
      </c>
      <c r="I240" s="10"/>
      <c r="J240" s="10"/>
      <c r="K240" s="10"/>
    </row>
    <row r="241" spans="1:11" x14ac:dyDescent="0.35">
      <c r="A241" s="26"/>
      <c r="B241" s="6">
        <v>36220</v>
      </c>
      <c r="C241" s="18">
        <v>1286.369995</v>
      </c>
      <c r="D241" s="5">
        <v>33.5167</v>
      </c>
      <c r="E241" s="5">
        <v>33.5167</v>
      </c>
      <c r="F241" s="10">
        <f t="shared" si="27"/>
        <v>19.11825</v>
      </c>
      <c r="G241" s="41">
        <f t="shared" si="28"/>
        <v>11.1</v>
      </c>
      <c r="H241" s="41">
        <f t="shared" si="29"/>
        <v>27.1</v>
      </c>
      <c r="I241" s="10"/>
      <c r="J241" s="10"/>
      <c r="K241" s="10"/>
    </row>
    <row r="242" spans="1:11" x14ac:dyDescent="0.35">
      <c r="A242" s="26"/>
      <c r="B242" s="6">
        <v>36251</v>
      </c>
      <c r="C242" s="18">
        <v>1335.1800539999999</v>
      </c>
      <c r="D242" s="5">
        <v>32.549500000000002</v>
      </c>
      <c r="E242" s="5">
        <v>32.549500000000002</v>
      </c>
      <c r="F242" s="10">
        <f t="shared" si="27"/>
        <v>19.11825</v>
      </c>
      <c r="G242" s="41">
        <f t="shared" si="28"/>
        <v>11.1</v>
      </c>
      <c r="H242" s="41">
        <f t="shared" si="29"/>
        <v>27.1</v>
      </c>
      <c r="I242" s="10"/>
      <c r="J242" s="10"/>
      <c r="K242" s="10"/>
    </row>
    <row r="243" spans="1:11" x14ac:dyDescent="0.35">
      <c r="A243" s="26"/>
      <c r="B243" s="6">
        <v>36281</v>
      </c>
      <c r="C243" s="18">
        <v>1301.839966</v>
      </c>
      <c r="D243" s="5">
        <v>31.736699999999999</v>
      </c>
      <c r="E243" s="5">
        <v>31.736699999999999</v>
      </c>
      <c r="F243" s="10">
        <f t="shared" si="27"/>
        <v>19.11825</v>
      </c>
      <c r="G243" s="41">
        <f t="shared" si="28"/>
        <v>11.1</v>
      </c>
      <c r="H243" s="41">
        <f t="shared" si="29"/>
        <v>27.1</v>
      </c>
      <c r="I243" s="10"/>
      <c r="J243" s="10"/>
      <c r="K243" s="10"/>
    </row>
    <row r="244" spans="1:11" x14ac:dyDescent="0.35">
      <c r="A244" s="26"/>
      <c r="B244" s="6">
        <v>36312</v>
      </c>
      <c r="C244" s="18">
        <v>1372.709961</v>
      </c>
      <c r="D244" s="5">
        <v>33.464399999999998</v>
      </c>
      <c r="E244" s="5">
        <v>33.464399999999998</v>
      </c>
      <c r="F244" s="10">
        <f t="shared" si="27"/>
        <v>19.11825</v>
      </c>
      <c r="G244" s="41">
        <f t="shared" si="28"/>
        <v>11.1</v>
      </c>
      <c r="H244" s="41">
        <f t="shared" si="29"/>
        <v>27.1</v>
      </c>
      <c r="I244" s="10"/>
      <c r="J244" s="10"/>
      <c r="K244" s="10"/>
    </row>
    <row r="245" spans="1:11" x14ac:dyDescent="0.35">
      <c r="A245" s="26"/>
      <c r="B245" s="6">
        <v>36342</v>
      </c>
      <c r="C245" s="18">
        <v>1328.719971</v>
      </c>
      <c r="D245" s="5">
        <v>30.2257</v>
      </c>
      <c r="E245" s="5">
        <v>30.2257</v>
      </c>
      <c r="F245" s="10">
        <f t="shared" si="27"/>
        <v>19.11825</v>
      </c>
      <c r="G245" s="41">
        <f t="shared" si="28"/>
        <v>11.1</v>
      </c>
      <c r="H245" s="41">
        <f t="shared" si="29"/>
        <v>27.1</v>
      </c>
      <c r="I245" s="10"/>
      <c r="J245" s="10"/>
      <c r="K245" s="10"/>
    </row>
    <row r="246" spans="1:11" x14ac:dyDescent="0.35">
      <c r="A246" s="26"/>
      <c r="B246" s="6">
        <v>36373</v>
      </c>
      <c r="C246" s="18">
        <v>1320.410034</v>
      </c>
      <c r="D246" s="5">
        <v>30.0366</v>
      </c>
      <c r="E246" s="5">
        <v>30.0366</v>
      </c>
      <c r="F246" s="10">
        <f t="shared" si="27"/>
        <v>19.11825</v>
      </c>
      <c r="G246" s="41">
        <f t="shared" si="28"/>
        <v>11.1</v>
      </c>
      <c r="H246" s="41">
        <f t="shared" si="29"/>
        <v>27.1</v>
      </c>
      <c r="I246" s="10"/>
      <c r="J246" s="10"/>
      <c r="K246" s="10"/>
    </row>
    <row r="247" spans="1:11" x14ac:dyDescent="0.35">
      <c r="A247" s="26"/>
      <c r="B247" s="6">
        <v>36404</v>
      </c>
      <c r="C247" s="18">
        <v>1282.709961</v>
      </c>
      <c r="D247" s="5">
        <v>29.178999999999998</v>
      </c>
      <c r="E247" s="5">
        <v>29.178999999999998</v>
      </c>
      <c r="F247" s="10">
        <f t="shared" si="27"/>
        <v>19.11825</v>
      </c>
      <c r="G247" s="41">
        <f t="shared" si="28"/>
        <v>11.1</v>
      </c>
      <c r="H247" s="41">
        <f t="shared" si="29"/>
        <v>27.1</v>
      </c>
      <c r="I247" s="10"/>
      <c r="J247" s="10"/>
      <c r="K247" s="10"/>
    </row>
    <row r="248" spans="1:11" x14ac:dyDescent="0.35">
      <c r="A248" s="26"/>
      <c r="B248" s="6">
        <v>36434</v>
      </c>
      <c r="C248" s="18">
        <v>1362.9300539999999</v>
      </c>
      <c r="D248" s="5">
        <v>28.2942</v>
      </c>
      <c r="E248" s="5">
        <v>28.2942</v>
      </c>
      <c r="F248" s="10">
        <f t="shared" si="27"/>
        <v>19.11825</v>
      </c>
      <c r="G248" s="41">
        <f t="shared" si="28"/>
        <v>11.1</v>
      </c>
      <c r="H248" s="41">
        <f t="shared" si="29"/>
        <v>27.1</v>
      </c>
      <c r="I248" s="10"/>
      <c r="J248" s="10"/>
      <c r="K248" s="10"/>
    </row>
    <row r="249" spans="1:11" x14ac:dyDescent="0.35">
      <c r="A249" s="26"/>
      <c r="B249" s="6">
        <v>36465</v>
      </c>
      <c r="C249" s="18">
        <v>1388.910034</v>
      </c>
      <c r="D249" s="5">
        <v>28.833500000000001</v>
      </c>
      <c r="E249" s="5">
        <v>28.833500000000001</v>
      </c>
      <c r="F249" s="10">
        <f t="shared" si="27"/>
        <v>19.11825</v>
      </c>
      <c r="G249" s="41">
        <f t="shared" si="28"/>
        <v>11.1</v>
      </c>
      <c r="H249" s="41">
        <f t="shared" si="29"/>
        <v>27.1</v>
      </c>
      <c r="I249" s="10"/>
      <c r="J249" s="10"/>
      <c r="K249" s="10"/>
    </row>
    <row r="250" spans="1:11" x14ac:dyDescent="0.35">
      <c r="A250" s="26">
        <f t="shared" ref="A250" si="33">YEAR(B250)</f>
        <v>1999</v>
      </c>
      <c r="B250" s="6">
        <v>36495</v>
      </c>
      <c r="C250" s="18">
        <v>1469.25</v>
      </c>
      <c r="D250" s="5">
        <v>30.501300000000001</v>
      </c>
      <c r="E250" s="5">
        <v>30.501300000000001</v>
      </c>
      <c r="F250" s="10">
        <f t="shared" si="27"/>
        <v>19.11825</v>
      </c>
      <c r="G250" s="41">
        <f t="shared" si="28"/>
        <v>11.1</v>
      </c>
      <c r="H250" s="41">
        <f t="shared" si="29"/>
        <v>27.1</v>
      </c>
      <c r="I250" s="10"/>
      <c r="J250" s="10"/>
      <c r="K250" s="10"/>
    </row>
    <row r="251" spans="1:11" x14ac:dyDescent="0.35">
      <c r="A251" s="26"/>
      <c r="B251" s="6">
        <v>36526</v>
      </c>
      <c r="C251" s="18">
        <v>1394.459961</v>
      </c>
      <c r="D251" s="5">
        <v>27.369199999999999</v>
      </c>
      <c r="E251" s="5">
        <v>27.369199999999999</v>
      </c>
      <c r="F251" s="10">
        <f t="shared" si="27"/>
        <v>19.11825</v>
      </c>
      <c r="G251" s="41">
        <f t="shared" si="28"/>
        <v>11.1</v>
      </c>
      <c r="H251" s="41">
        <f t="shared" si="29"/>
        <v>27.1</v>
      </c>
      <c r="I251" s="10"/>
      <c r="J251" s="10"/>
      <c r="K251" s="10"/>
    </row>
    <row r="252" spans="1:11" x14ac:dyDescent="0.35">
      <c r="A252" s="26"/>
      <c r="B252" s="6">
        <v>36557</v>
      </c>
      <c r="C252" s="18">
        <v>1366.420044</v>
      </c>
      <c r="D252" s="5">
        <v>26.8188</v>
      </c>
      <c r="E252" s="5">
        <v>26.8188</v>
      </c>
      <c r="F252" s="10">
        <f t="shared" si="27"/>
        <v>19.11825</v>
      </c>
      <c r="G252" s="41">
        <f t="shared" si="28"/>
        <v>11.1</v>
      </c>
      <c r="H252" s="41">
        <f t="shared" si="29"/>
        <v>27.1</v>
      </c>
      <c r="I252" s="10"/>
      <c r="J252" s="10"/>
      <c r="K252" s="10"/>
    </row>
    <row r="253" spans="1:11" x14ac:dyDescent="0.35">
      <c r="A253" s="26"/>
      <c r="B253" s="6">
        <v>36586</v>
      </c>
      <c r="C253" s="18">
        <v>1498.579956</v>
      </c>
      <c r="D253" s="5">
        <v>29.412800000000001</v>
      </c>
      <c r="E253" s="5">
        <v>29.412800000000001</v>
      </c>
      <c r="F253" s="10">
        <f t="shared" si="27"/>
        <v>19.11825</v>
      </c>
      <c r="G253" s="41">
        <f t="shared" si="28"/>
        <v>11.1</v>
      </c>
      <c r="H253" s="41">
        <f t="shared" si="29"/>
        <v>27.1</v>
      </c>
      <c r="I253" s="10"/>
      <c r="J253" s="10"/>
      <c r="K253" s="10"/>
    </row>
    <row r="254" spans="1:11" x14ac:dyDescent="0.35">
      <c r="A254" s="26"/>
      <c r="B254" s="6">
        <v>36617</v>
      </c>
      <c r="C254" s="18">
        <v>1452.4300539999999</v>
      </c>
      <c r="D254" s="5">
        <v>27.974399999999999</v>
      </c>
      <c r="E254" s="5">
        <v>27.974399999999999</v>
      </c>
      <c r="F254" s="10">
        <f t="shared" si="27"/>
        <v>19.11825</v>
      </c>
      <c r="G254" s="41">
        <f t="shared" si="28"/>
        <v>11.1</v>
      </c>
      <c r="H254" s="41">
        <f t="shared" si="29"/>
        <v>27.1</v>
      </c>
      <c r="I254" s="10"/>
      <c r="J254" s="10"/>
      <c r="K254" s="10"/>
    </row>
    <row r="255" spans="1:11" x14ac:dyDescent="0.35">
      <c r="A255" s="26"/>
      <c r="B255" s="6">
        <v>36647</v>
      </c>
      <c r="C255" s="18">
        <v>1420.599976</v>
      </c>
      <c r="D255" s="5">
        <v>27.3613</v>
      </c>
      <c r="E255" s="5">
        <v>27.3613</v>
      </c>
      <c r="F255" s="10">
        <f t="shared" si="27"/>
        <v>19.11825</v>
      </c>
      <c r="G255" s="41">
        <f t="shared" si="28"/>
        <v>11.1</v>
      </c>
      <c r="H255" s="41">
        <f t="shared" si="29"/>
        <v>27.1</v>
      </c>
      <c r="I255" s="10"/>
      <c r="J255" s="10"/>
      <c r="K255" s="10"/>
    </row>
    <row r="256" spans="1:11" x14ac:dyDescent="0.35">
      <c r="A256" s="26"/>
      <c r="B256" s="6">
        <v>36678</v>
      </c>
      <c r="C256" s="18">
        <v>1454.599976</v>
      </c>
      <c r="D256" s="5">
        <v>28.016200000000001</v>
      </c>
      <c r="E256" s="5">
        <v>28.016200000000001</v>
      </c>
      <c r="F256" s="10">
        <f t="shared" si="27"/>
        <v>19.11825</v>
      </c>
      <c r="G256" s="41">
        <f t="shared" si="28"/>
        <v>11.1</v>
      </c>
      <c r="H256" s="41">
        <f t="shared" si="29"/>
        <v>27.1</v>
      </c>
      <c r="I256" s="10"/>
      <c r="J256" s="10"/>
      <c r="K256" s="10"/>
    </row>
    <row r="257" spans="1:11" x14ac:dyDescent="0.35">
      <c r="A257" s="26"/>
      <c r="B257" s="6">
        <v>36708</v>
      </c>
      <c r="C257" s="18">
        <v>1430.829956</v>
      </c>
      <c r="D257" s="5">
        <v>26.6449</v>
      </c>
      <c r="E257" s="5">
        <v>26.6449</v>
      </c>
      <c r="F257" s="10">
        <f t="shared" si="27"/>
        <v>19.11825</v>
      </c>
      <c r="G257" s="41">
        <f t="shared" si="28"/>
        <v>11.1</v>
      </c>
      <c r="H257" s="41">
        <f t="shared" si="29"/>
        <v>27.1</v>
      </c>
      <c r="I257" s="10"/>
      <c r="J257" s="10"/>
      <c r="K257" s="10"/>
    </row>
    <row r="258" spans="1:11" x14ac:dyDescent="0.35">
      <c r="A258" s="26"/>
      <c r="B258" s="6">
        <v>36739</v>
      </c>
      <c r="C258" s="18">
        <v>1517.6800539999999</v>
      </c>
      <c r="D258" s="5">
        <v>28.2622</v>
      </c>
      <c r="E258" s="5">
        <v>28.2622</v>
      </c>
      <c r="F258" s="10">
        <f t="shared" si="27"/>
        <v>19.11825</v>
      </c>
      <c r="G258" s="41">
        <f t="shared" si="28"/>
        <v>11.1</v>
      </c>
      <c r="H258" s="41">
        <f t="shared" si="29"/>
        <v>27.1</v>
      </c>
      <c r="I258" s="10"/>
      <c r="J258" s="10"/>
      <c r="K258" s="10"/>
    </row>
    <row r="259" spans="1:11" x14ac:dyDescent="0.35">
      <c r="A259" s="26"/>
      <c r="B259" s="6">
        <v>36770</v>
      </c>
      <c r="C259" s="18">
        <v>1436.51001</v>
      </c>
      <c r="D259" s="5">
        <v>26.750699999999998</v>
      </c>
      <c r="E259" s="5">
        <v>26.750699999999998</v>
      </c>
      <c r="F259" s="10">
        <f t="shared" si="27"/>
        <v>19.11825</v>
      </c>
      <c r="G259" s="41">
        <f t="shared" si="28"/>
        <v>11.1</v>
      </c>
      <c r="H259" s="41">
        <f t="shared" si="29"/>
        <v>27.1</v>
      </c>
      <c r="I259" s="10"/>
      <c r="J259" s="10"/>
      <c r="K259" s="10"/>
    </row>
    <row r="260" spans="1:11" x14ac:dyDescent="0.35">
      <c r="A260" s="26"/>
      <c r="B260" s="6">
        <v>36800</v>
      </c>
      <c r="C260" s="18">
        <v>1429.400024</v>
      </c>
      <c r="D260" s="5">
        <v>28.588000000000001</v>
      </c>
      <c r="E260" s="5">
        <v>28.588000000000001</v>
      </c>
      <c r="F260" s="10">
        <f t="shared" si="27"/>
        <v>19.11825</v>
      </c>
      <c r="G260" s="41">
        <f t="shared" si="28"/>
        <v>11.1</v>
      </c>
      <c r="H260" s="41">
        <f t="shared" si="29"/>
        <v>27.1</v>
      </c>
      <c r="I260" s="10"/>
      <c r="J260" s="10"/>
      <c r="K260" s="10"/>
    </row>
    <row r="261" spans="1:11" x14ac:dyDescent="0.35">
      <c r="A261" s="26"/>
      <c r="B261" s="6">
        <v>36831</v>
      </c>
      <c r="C261" s="18">
        <v>1314.9499510000001</v>
      </c>
      <c r="D261" s="5">
        <v>26.298999999999999</v>
      </c>
      <c r="E261" s="5">
        <v>26.298999999999999</v>
      </c>
      <c r="F261" s="10">
        <f t="shared" si="27"/>
        <v>19.11825</v>
      </c>
      <c r="G261" s="41">
        <f t="shared" si="28"/>
        <v>11.1</v>
      </c>
      <c r="H261" s="41">
        <f t="shared" si="29"/>
        <v>27.1</v>
      </c>
      <c r="I261" s="10"/>
      <c r="J261" s="10"/>
      <c r="K261" s="10"/>
    </row>
    <row r="262" spans="1:11" x14ac:dyDescent="0.35">
      <c r="A262" s="26">
        <f t="shared" ref="A262" si="34">YEAR(B262)</f>
        <v>2000</v>
      </c>
      <c r="B262" s="6">
        <v>36861</v>
      </c>
      <c r="C262" s="18">
        <v>1320.280029</v>
      </c>
      <c r="D262" s="5">
        <v>26.4056</v>
      </c>
      <c r="E262" s="5">
        <v>26.4056</v>
      </c>
      <c r="F262" s="10">
        <f t="shared" si="27"/>
        <v>19.11825</v>
      </c>
      <c r="G262" s="41">
        <f t="shared" si="28"/>
        <v>11.1</v>
      </c>
      <c r="H262" s="41">
        <f t="shared" si="29"/>
        <v>27.1</v>
      </c>
      <c r="I262" s="10"/>
      <c r="J262" s="10"/>
      <c r="K262" s="10"/>
    </row>
    <row r="263" spans="1:11" x14ac:dyDescent="0.35">
      <c r="A263" s="26"/>
      <c r="B263" s="6">
        <v>36892</v>
      </c>
      <c r="C263" s="18">
        <v>1366.01001</v>
      </c>
      <c r="D263" s="5">
        <v>30.061800000000002</v>
      </c>
      <c r="E263" s="5">
        <v>30.061800000000002</v>
      </c>
      <c r="F263" s="10">
        <f t="shared" si="27"/>
        <v>19.11825</v>
      </c>
      <c r="G263" s="41">
        <f t="shared" si="28"/>
        <v>11.1</v>
      </c>
      <c r="H263" s="41">
        <f t="shared" si="29"/>
        <v>27.1</v>
      </c>
      <c r="I263" s="10"/>
      <c r="J263" s="10"/>
      <c r="K263" s="10"/>
    </row>
    <row r="264" spans="1:11" x14ac:dyDescent="0.35">
      <c r="A264" s="26"/>
      <c r="B264" s="6">
        <v>36923</v>
      </c>
      <c r="C264" s="18">
        <v>1239.9399410000001</v>
      </c>
      <c r="D264" s="5">
        <v>27.287400000000002</v>
      </c>
      <c r="E264" s="5">
        <v>27.287400000000002</v>
      </c>
      <c r="F264" s="10">
        <f t="shared" si="27"/>
        <v>19.11825</v>
      </c>
      <c r="G264" s="41">
        <f t="shared" si="28"/>
        <v>11.1</v>
      </c>
      <c r="H264" s="41">
        <f t="shared" si="29"/>
        <v>27.1</v>
      </c>
      <c r="I264" s="10"/>
      <c r="J264" s="10"/>
      <c r="K264" s="10"/>
    </row>
    <row r="265" spans="1:11" x14ac:dyDescent="0.35">
      <c r="A265" s="26"/>
      <c r="B265" s="6">
        <v>36951</v>
      </c>
      <c r="C265" s="23">
        <v>1160.329956</v>
      </c>
      <c r="D265" s="22">
        <v>25.535399999999999</v>
      </c>
      <c r="E265" s="22">
        <v>25.535399999999999</v>
      </c>
      <c r="F265" s="10">
        <f t="shared" si="27"/>
        <v>19.11825</v>
      </c>
      <c r="G265" s="41">
        <f t="shared" si="28"/>
        <v>11.1</v>
      </c>
      <c r="H265" s="41">
        <f t="shared" si="29"/>
        <v>27.1</v>
      </c>
      <c r="I265" s="10"/>
      <c r="J265" s="10"/>
      <c r="K265" s="10"/>
    </row>
    <row r="266" spans="1:11" x14ac:dyDescent="0.35">
      <c r="A266" s="26"/>
      <c r="B266" s="6">
        <v>36982</v>
      </c>
      <c r="C266" s="23">
        <v>1249.459961</v>
      </c>
      <c r="D266" s="22">
        <v>33.9619</v>
      </c>
      <c r="E266" s="22">
        <v>33.9619</v>
      </c>
      <c r="F266" s="10">
        <f t="shared" si="27"/>
        <v>19.11825</v>
      </c>
      <c r="G266" s="41">
        <f t="shared" si="28"/>
        <v>11.1</v>
      </c>
      <c r="H266" s="41">
        <f t="shared" si="29"/>
        <v>27.1</v>
      </c>
      <c r="I266" s="10"/>
      <c r="J266" s="10"/>
      <c r="K266" s="10"/>
    </row>
    <row r="267" spans="1:11" x14ac:dyDescent="0.35">
      <c r="A267" s="26"/>
      <c r="B267" s="6">
        <v>37012</v>
      </c>
      <c r="C267" s="23">
        <v>1255.8199460000001</v>
      </c>
      <c r="D267" s="22">
        <v>34.134799999999998</v>
      </c>
      <c r="E267" s="22">
        <v>34.134799999999998</v>
      </c>
      <c r="F267" s="10">
        <f t="shared" si="27"/>
        <v>19.11825</v>
      </c>
      <c r="G267" s="41">
        <f t="shared" si="28"/>
        <v>11.1</v>
      </c>
      <c r="H267" s="41">
        <f t="shared" si="29"/>
        <v>27.1</v>
      </c>
      <c r="I267" s="10"/>
      <c r="J267" s="10"/>
      <c r="K267" s="10"/>
    </row>
    <row r="268" spans="1:11" x14ac:dyDescent="0.35">
      <c r="A268" s="26"/>
      <c r="B268" s="6">
        <v>37043</v>
      </c>
      <c r="C268" s="23">
        <v>1224.380005</v>
      </c>
      <c r="D268" s="22">
        <v>33.280200000000001</v>
      </c>
      <c r="E268" s="22">
        <v>33.280200000000001</v>
      </c>
      <c r="F268" s="10">
        <f t="shared" ref="F268:F331" si="35">MEDIAN($D$11:$D$502)</f>
        <v>19.11825</v>
      </c>
      <c r="G268" s="41">
        <f t="shared" si="28"/>
        <v>11.1</v>
      </c>
      <c r="H268" s="41">
        <f t="shared" si="29"/>
        <v>27.1</v>
      </c>
      <c r="I268" s="10"/>
      <c r="J268" s="10"/>
      <c r="K268" s="10"/>
    </row>
    <row r="269" spans="1:11" x14ac:dyDescent="0.35">
      <c r="A269" s="26"/>
      <c r="B269" s="6">
        <v>37073</v>
      </c>
      <c r="C269" s="23">
        <v>1211.2299800000001</v>
      </c>
      <c r="D269" s="22">
        <v>42.784500000000001</v>
      </c>
      <c r="E269" s="22">
        <v>42.784500000000001</v>
      </c>
      <c r="F269" s="10">
        <f t="shared" si="35"/>
        <v>19.11825</v>
      </c>
      <c r="G269" s="41">
        <f t="shared" ref="G269:G332" si="36">G268</f>
        <v>11.1</v>
      </c>
      <c r="H269" s="41">
        <f t="shared" ref="H269:H332" si="37">H268</f>
        <v>27.1</v>
      </c>
      <c r="I269" s="10"/>
      <c r="J269" s="10"/>
      <c r="K269" s="10"/>
    </row>
    <row r="270" spans="1:11" x14ac:dyDescent="0.35">
      <c r="A270" s="26"/>
      <c r="B270" s="6">
        <v>37104</v>
      </c>
      <c r="C270" s="23">
        <v>1133.579956</v>
      </c>
      <c r="D270" s="22">
        <v>40.041699999999999</v>
      </c>
      <c r="E270" s="22">
        <v>40.041699999999999</v>
      </c>
      <c r="F270" s="10">
        <f t="shared" si="35"/>
        <v>19.11825</v>
      </c>
      <c r="G270" s="41">
        <f t="shared" si="36"/>
        <v>11.1</v>
      </c>
      <c r="H270" s="41">
        <f t="shared" si="37"/>
        <v>27.1</v>
      </c>
      <c r="I270" s="10"/>
      <c r="J270" s="10"/>
      <c r="K270" s="10"/>
    </row>
    <row r="271" spans="1:11" x14ac:dyDescent="0.35">
      <c r="A271" s="26"/>
      <c r="B271" s="6">
        <v>37135</v>
      </c>
      <c r="C271" s="23">
        <v>1040.9399410000001</v>
      </c>
      <c r="D271" s="22">
        <v>36.769300000000001</v>
      </c>
      <c r="E271" s="22">
        <v>36.769300000000001</v>
      </c>
      <c r="F271" s="10">
        <f t="shared" si="35"/>
        <v>19.11825</v>
      </c>
      <c r="G271" s="41">
        <f t="shared" si="36"/>
        <v>11.1</v>
      </c>
      <c r="H271" s="41">
        <f t="shared" si="37"/>
        <v>27.1</v>
      </c>
      <c r="I271" s="10"/>
      <c r="J271" s="10"/>
      <c r="K271" s="10"/>
    </row>
    <row r="272" spans="1:11" x14ac:dyDescent="0.35">
      <c r="A272" s="26"/>
      <c r="B272" s="6">
        <v>37165</v>
      </c>
      <c r="C272" s="23">
        <v>1059.780029</v>
      </c>
      <c r="D272" s="22">
        <v>42.923499999999997</v>
      </c>
      <c r="E272" s="22">
        <v>42.923499999999997</v>
      </c>
      <c r="F272" s="10">
        <f t="shared" si="35"/>
        <v>19.11825</v>
      </c>
      <c r="G272" s="41">
        <f t="shared" si="36"/>
        <v>11.1</v>
      </c>
      <c r="H272" s="41">
        <f t="shared" si="37"/>
        <v>27.1</v>
      </c>
      <c r="I272" s="10"/>
      <c r="J272" s="10"/>
      <c r="K272" s="10"/>
    </row>
    <row r="273" spans="1:11" x14ac:dyDescent="0.35">
      <c r="A273" s="26"/>
      <c r="B273" s="6">
        <v>37196</v>
      </c>
      <c r="C273" s="23">
        <v>1139.4499510000001</v>
      </c>
      <c r="D273" s="22">
        <v>46.150300000000001</v>
      </c>
      <c r="E273" s="22">
        <v>46.150300000000001</v>
      </c>
      <c r="F273" s="10">
        <f t="shared" si="35"/>
        <v>19.11825</v>
      </c>
      <c r="G273" s="41">
        <f t="shared" si="36"/>
        <v>11.1</v>
      </c>
      <c r="H273" s="41">
        <f t="shared" si="37"/>
        <v>27.1</v>
      </c>
      <c r="I273" s="10"/>
      <c r="J273" s="10"/>
      <c r="K273" s="10"/>
    </row>
    <row r="274" spans="1:11" x14ac:dyDescent="0.35">
      <c r="A274" s="26">
        <f t="shared" ref="A274:A322" si="38">YEAR(B274)</f>
        <v>2001</v>
      </c>
      <c r="B274" s="6">
        <v>37226</v>
      </c>
      <c r="C274" s="23">
        <v>1148.079956</v>
      </c>
      <c r="D274" s="22">
        <v>46.4998</v>
      </c>
      <c r="E274" s="22">
        <v>46.4998</v>
      </c>
      <c r="F274" s="10">
        <f t="shared" si="35"/>
        <v>19.11825</v>
      </c>
      <c r="G274" s="41">
        <f t="shared" si="36"/>
        <v>11.1</v>
      </c>
      <c r="H274" s="41">
        <f t="shared" si="37"/>
        <v>27.1</v>
      </c>
      <c r="I274" s="10"/>
      <c r="J274" s="10"/>
      <c r="K274" s="10"/>
    </row>
    <row r="275" spans="1:11" x14ac:dyDescent="0.35">
      <c r="A275" s="26"/>
      <c r="B275" s="6">
        <v>37257</v>
      </c>
      <c r="C275" s="23">
        <v>1130.1999510000001</v>
      </c>
      <c r="D275" s="22">
        <v>45.757100000000001</v>
      </c>
      <c r="E275" s="22">
        <v>45.757100000000001</v>
      </c>
      <c r="F275" s="10">
        <f t="shared" si="35"/>
        <v>19.11825</v>
      </c>
      <c r="G275" s="41">
        <f t="shared" si="36"/>
        <v>11.1</v>
      </c>
      <c r="H275" s="41">
        <f t="shared" si="37"/>
        <v>27.1</v>
      </c>
      <c r="I275" s="10"/>
      <c r="J275" s="10"/>
      <c r="K275" s="10"/>
    </row>
    <row r="276" spans="1:11" x14ac:dyDescent="0.35">
      <c r="A276" s="26"/>
      <c r="B276" s="6">
        <v>37288</v>
      </c>
      <c r="C276" s="23">
        <v>1106.7299800000001</v>
      </c>
      <c r="D276" s="22">
        <v>44.806899999999999</v>
      </c>
      <c r="E276" s="22">
        <v>44.806899999999999</v>
      </c>
      <c r="F276" s="10">
        <f t="shared" si="35"/>
        <v>19.11825</v>
      </c>
      <c r="G276" s="41">
        <f t="shared" si="36"/>
        <v>11.1</v>
      </c>
      <c r="H276" s="41">
        <f t="shared" si="37"/>
        <v>27.1</v>
      </c>
      <c r="I276" s="10"/>
      <c r="J276" s="10"/>
      <c r="K276" s="10"/>
    </row>
    <row r="277" spans="1:11" x14ac:dyDescent="0.35">
      <c r="A277" s="26"/>
      <c r="B277" s="6">
        <v>37316</v>
      </c>
      <c r="C277" s="23">
        <v>1147.3900149999999</v>
      </c>
      <c r="D277" s="22">
        <v>46.453000000000003</v>
      </c>
      <c r="E277" s="22">
        <v>46.453000000000003</v>
      </c>
      <c r="F277" s="10">
        <f t="shared" si="35"/>
        <v>19.11825</v>
      </c>
      <c r="G277" s="41">
        <f t="shared" si="36"/>
        <v>11.1</v>
      </c>
      <c r="H277" s="41">
        <f t="shared" si="37"/>
        <v>27.1</v>
      </c>
      <c r="I277" s="10"/>
      <c r="J277" s="10"/>
      <c r="K277" s="10"/>
    </row>
    <row r="278" spans="1:11" x14ac:dyDescent="0.35">
      <c r="A278" s="26"/>
      <c r="B278" s="6">
        <v>37347</v>
      </c>
      <c r="C278" s="23">
        <v>1076.920044</v>
      </c>
      <c r="D278" s="22">
        <v>40.273699999999998</v>
      </c>
      <c r="E278" s="22">
        <v>40.273699999999998</v>
      </c>
      <c r="F278" s="10">
        <f t="shared" si="35"/>
        <v>19.11825</v>
      </c>
      <c r="G278" s="41">
        <f t="shared" si="36"/>
        <v>11.1</v>
      </c>
      <c r="H278" s="41">
        <f t="shared" si="37"/>
        <v>27.1</v>
      </c>
      <c r="I278" s="10"/>
      <c r="J278" s="10"/>
      <c r="K278" s="10"/>
    </row>
    <row r="279" spans="1:11" x14ac:dyDescent="0.35">
      <c r="A279" s="26"/>
      <c r="B279" s="6">
        <v>37377</v>
      </c>
      <c r="C279" s="23">
        <v>1067.1400149999999</v>
      </c>
      <c r="D279" s="22">
        <v>39.908000000000001</v>
      </c>
      <c r="E279" s="22">
        <v>39.908000000000001</v>
      </c>
      <c r="F279" s="10">
        <f t="shared" si="35"/>
        <v>19.11825</v>
      </c>
      <c r="G279" s="41">
        <f t="shared" si="36"/>
        <v>11.1</v>
      </c>
      <c r="H279" s="41">
        <f t="shared" si="37"/>
        <v>27.1</v>
      </c>
      <c r="I279" s="10"/>
      <c r="J279" s="10"/>
      <c r="K279" s="10"/>
    </row>
    <row r="280" spans="1:11" x14ac:dyDescent="0.35">
      <c r="A280" s="26"/>
      <c r="B280" s="6">
        <v>37408</v>
      </c>
      <c r="C280" s="23">
        <v>989.82000700000003</v>
      </c>
      <c r="D280" s="22">
        <v>37.016500000000001</v>
      </c>
      <c r="E280" s="22">
        <v>37.016500000000001</v>
      </c>
      <c r="F280" s="10">
        <f t="shared" si="35"/>
        <v>19.11825</v>
      </c>
      <c r="G280" s="41">
        <f t="shared" si="36"/>
        <v>11.1</v>
      </c>
      <c r="H280" s="41">
        <f t="shared" si="37"/>
        <v>27.1</v>
      </c>
      <c r="I280" s="10"/>
      <c r="J280" s="10"/>
      <c r="K280" s="10"/>
    </row>
    <row r="281" spans="1:11" x14ac:dyDescent="0.35">
      <c r="A281" s="26"/>
      <c r="B281" s="6">
        <v>37438</v>
      </c>
      <c r="C281" s="23">
        <v>911.61999500000002</v>
      </c>
      <c r="D281" s="22">
        <v>30.346900000000002</v>
      </c>
      <c r="E281" s="22">
        <v>30.346900000000002</v>
      </c>
      <c r="F281" s="10">
        <f t="shared" si="35"/>
        <v>19.11825</v>
      </c>
      <c r="G281" s="41">
        <f t="shared" si="36"/>
        <v>11.1</v>
      </c>
      <c r="H281" s="41">
        <f t="shared" si="37"/>
        <v>27.1</v>
      </c>
      <c r="I281" s="10"/>
      <c r="J281" s="10"/>
      <c r="K281" s="10"/>
    </row>
    <row r="282" spans="1:11" x14ac:dyDescent="0.35">
      <c r="A282" s="26"/>
      <c r="B282" s="6">
        <v>37469</v>
      </c>
      <c r="C282" s="23">
        <v>916.07000700000003</v>
      </c>
      <c r="D282" s="22">
        <v>30.495000000000001</v>
      </c>
      <c r="E282" s="22">
        <v>30.495000000000001</v>
      </c>
      <c r="F282" s="10">
        <f t="shared" si="35"/>
        <v>19.11825</v>
      </c>
      <c r="G282" s="41">
        <f t="shared" si="36"/>
        <v>11.1</v>
      </c>
      <c r="H282" s="41">
        <f t="shared" si="37"/>
        <v>27.1</v>
      </c>
      <c r="I282" s="10"/>
      <c r="J282" s="10"/>
      <c r="K282" s="10"/>
    </row>
    <row r="283" spans="1:11" x14ac:dyDescent="0.35">
      <c r="A283" s="26"/>
      <c r="B283" s="6">
        <v>37500</v>
      </c>
      <c r="C283" s="23">
        <v>815.28002900000001</v>
      </c>
      <c r="D283" s="22">
        <v>27.139800000000001</v>
      </c>
      <c r="E283" s="22">
        <v>27.139800000000001</v>
      </c>
      <c r="F283" s="10">
        <f t="shared" si="35"/>
        <v>19.11825</v>
      </c>
      <c r="G283" s="41">
        <f t="shared" si="36"/>
        <v>11.1</v>
      </c>
      <c r="H283" s="41">
        <f t="shared" si="37"/>
        <v>27.1</v>
      </c>
      <c r="I283" s="10"/>
      <c r="J283" s="10"/>
      <c r="K283" s="10"/>
    </row>
    <row r="284" spans="1:11" x14ac:dyDescent="0.35">
      <c r="A284" s="26"/>
      <c r="B284" s="6">
        <v>37530</v>
      </c>
      <c r="C284" s="18">
        <v>885.76000999999997</v>
      </c>
      <c r="D284" s="5">
        <v>32.104399999999998</v>
      </c>
      <c r="E284" s="5">
        <v>32.104399999999998</v>
      </c>
      <c r="F284" s="10">
        <f t="shared" si="35"/>
        <v>19.11825</v>
      </c>
      <c r="G284" s="41">
        <f t="shared" si="36"/>
        <v>11.1</v>
      </c>
      <c r="H284" s="41">
        <f t="shared" si="37"/>
        <v>27.1</v>
      </c>
      <c r="I284" s="10"/>
      <c r="J284" s="10"/>
      <c r="K284" s="10"/>
    </row>
    <row r="285" spans="1:11" x14ac:dyDescent="0.35">
      <c r="A285" s="26"/>
      <c r="B285" s="6">
        <v>37561</v>
      </c>
      <c r="C285" s="18">
        <v>936.30999799999995</v>
      </c>
      <c r="D285" s="5">
        <v>33.936599999999999</v>
      </c>
      <c r="E285" s="5">
        <v>33.936599999999999</v>
      </c>
      <c r="F285" s="10">
        <f t="shared" si="35"/>
        <v>19.11825</v>
      </c>
      <c r="G285" s="41">
        <f t="shared" si="36"/>
        <v>11.1</v>
      </c>
      <c r="H285" s="41">
        <f t="shared" si="37"/>
        <v>27.1</v>
      </c>
      <c r="I285" s="10"/>
      <c r="J285" s="10"/>
      <c r="K285" s="10"/>
    </row>
    <row r="286" spans="1:11" x14ac:dyDescent="0.35">
      <c r="A286" s="26">
        <f t="shared" si="38"/>
        <v>2002</v>
      </c>
      <c r="B286" s="6">
        <v>37591</v>
      </c>
      <c r="C286" s="18">
        <v>879.82000700000003</v>
      </c>
      <c r="D286" s="5">
        <v>31.889099999999999</v>
      </c>
      <c r="E286" s="5">
        <v>31.889099999999999</v>
      </c>
      <c r="F286" s="10">
        <f t="shared" si="35"/>
        <v>19.11825</v>
      </c>
      <c r="G286" s="41">
        <f t="shared" si="36"/>
        <v>11.1</v>
      </c>
      <c r="H286" s="41">
        <f t="shared" si="37"/>
        <v>27.1</v>
      </c>
      <c r="I286" s="10"/>
      <c r="J286" s="10"/>
      <c r="K286" s="10"/>
    </row>
    <row r="287" spans="1:11" x14ac:dyDescent="0.35">
      <c r="A287" s="26"/>
      <c r="B287" s="6">
        <v>37622</v>
      </c>
      <c r="C287" s="18">
        <v>855.70001200000002</v>
      </c>
      <c r="D287" s="5">
        <v>28.222300000000001</v>
      </c>
      <c r="E287" s="5">
        <v>28.222300000000001</v>
      </c>
      <c r="F287" s="10">
        <f t="shared" si="35"/>
        <v>19.11825</v>
      </c>
      <c r="G287" s="41">
        <f t="shared" si="36"/>
        <v>11.1</v>
      </c>
      <c r="H287" s="41">
        <f t="shared" si="37"/>
        <v>27.1</v>
      </c>
      <c r="I287" s="10"/>
      <c r="J287" s="10"/>
      <c r="K287" s="10"/>
    </row>
    <row r="288" spans="1:11" x14ac:dyDescent="0.35">
      <c r="A288" s="26"/>
      <c r="B288" s="6">
        <v>37653</v>
      </c>
      <c r="C288" s="18">
        <v>841.15002400000003</v>
      </c>
      <c r="D288" s="5">
        <v>27.7424</v>
      </c>
      <c r="E288" s="5">
        <v>27.7424</v>
      </c>
      <c r="F288" s="10">
        <f t="shared" si="35"/>
        <v>19.11825</v>
      </c>
      <c r="G288" s="41">
        <f t="shared" si="36"/>
        <v>11.1</v>
      </c>
      <c r="H288" s="41">
        <f t="shared" si="37"/>
        <v>27.1</v>
      </c>
      <c r="I288" s="10"/>
      <c r="J288" s="10"/>
      <c r="K288" s="10"/>
    </row>
    <row r="289" spans="1:11" x14ac:dyDescent="0.35">
      <c r="A289" s="26"/>
      <c r="B289" s="6">
        <v>37681</v>
      </c>
      <c r="C289" s="18">
        <v>848.17999299999997</v>
      </c>
      <c r="D289" s="5">
        <v>27.974299999999999</v>
      </c>
      <c r="E289" s="5">
        <v>27.974299999999999</v>
      </c>
      <c r="F289" s="10">
        <f t="shared" si="35"/>
        <v>19.11825</v>
      </c>
      <c r="G289" s="41">
        <f t="shared" si="36"/>
        <v>11.1</v>
      </c>
      <c r="H289" s="41">
        <f t="shared" si="37"/>
        <v>27.1</v>
      </c>
      <c r="I289" s="10"/>
      <c r="J289" s="10"/>
      <c r="K289" s="10"/>
    </row>
    <row r="290" spans="1:11" x14ac:dyDescent="0.35">
      <c r="A290" s="26"/>
      <c r="B290" s="6">
        <v>37712</v>
      </c>
      <c r="C290" s="18">
        <v>916.919983</v>
      </c>
      <c r="D290" s="5">
        <v>26.538900000000002</v>
      </c>
      <c r="E290" s="5">
        <v>26.538900000000002</v>
      </c>
      <c r="F290" s="10">
        <f t="shared" si="35"/>
        <v>19.11825</v>
      </c>
      <c r="G290" s="41">
        <f t="shared" si="36"/>
        <v>11.1</v>
      </c>
      <c r="H290" s="41">
        <f t="shared" si="37"/>
        <v>27.1</v>
      </c>
      <c r="I290" s="10"/>
      <c r="J290" s="10"/>
      <c r="K290" s="10"/>
    </row>
    <row r="291" spans="1:11" x14ac:dyDescent="0.35">
      <c r="A291" s="26"/>
      <c r="B291" s="6">
        <v>37742</v>
      </c>
      <c r="C291" s="18">
        <v>963.59002699999996</v>
      </c>
      <c r="D291" s="5">
        <v>27.889700000000001</v>
      </c>
      <c r="E291" s="5">
        <v>27.889700000000001</v>
      </c>
      <c r="F291" s="10">
        <f t="shared" si="35"/>
        <v>19.11825</v>
      </c>
      <c r="G291" s="41">
        <f t="shared" si="36"/>
        <v>11.1</v>
      </c>
      <c r="H291" s="41">
        <f t="shared" si="37"/>
        <v>27.1</v>
      </c>
      <c r="I291" s="10"/>
      <c r="J291" s="10"/>
      <c r="K291" s="10"/>
    </row>
    <row r="292" spans="1:11" x14ac:dyDescent="0.35">
      <c r="A292" s="26"/>
      <c r="B292" s="6">
        <v>37773</v>
      </c>
      <c r="C292" s="18">
        <v>974.5</v>
      </c>
      <c r="D292" s="5">
        <v>28.205500000000001</v>
      </c>
      <c r="E292" s="5">
        <v>28.205500000000001</v>
      </c>
      <c r="F292" s="10">
        <f t="shared" si="35"/>
        <v>19.11825</v>
      </c>
      <c r="G292" s="41">
        <f t="shared" si="36"/>
        <v>11.1</v>
      </c>
      <c r="H292" s="41">
        <f t="shared" si="37"/>
        <v>27.1</v>
      </c>
      <c r="I292" s="10"/>
      <c r="J292" s="10"/>
      <c r="K292" s="10"/>
    </row>
    <row r="293" spans="1:11" x14ac:dyDescent="0.35">
      <c r="A293" s="26"/>
      <c r="B293" s="6">
        <v>37803</v>
      </c>
      <c r="C293" s="18">
        <v>990.30999799999995</v>
      </c>
      <c r="D293" s="5">
        <v>25.669</v>
      </c>
      <c r="E293" s="5">
        <v>25.669</v>
      </c>
      <c r="F293" s="10">
        <f t="shared" si="35"/>
        <v>19.11825</v>
      </c>
      <c r="G293" s="41">
        <f t="shared" si="36"/>
        <v>11.1</v>
      </c>
      <c r="H293" s="41">
        <f t="shared" si="37"/>
        <v>27.1</v>
      </c>
      <c r="I293" s="10"/>
      <c r="J293" s="10"/>
      <c r="K293" s="10"/>
    </row>
    <row r="294" spans="1:11" x14ac:dyDescent="0.35">
      <c r="A294" s="26"/>
      <c r="B294" s="6">
        <v>37834</v>
      </c>
      <c r="C294" s="18">
        <v>1008.01001</v>
      </c>
      <c r="D294" s="5">
        <v>26.127800000000001</v>
      </c>
      <c r="E294" s="5">
        <v>26.127800000000001</v>
      </c>
      <c r="F294" s="10">
        <f t="shared" si="35"/>
        <v>19.11825</v>
      </c>
      <c r="G294" s="41">
        <f t="shared" si="36"/>
        <v>11.1</v>
      </c>
      <c r="H294" s="41">
        <f t="shared" si="37"/>
        <v>27.1</v>
      </c>
      <c r="I294" s="10"/>
      <c r="J294" s="10"/>
      <c r="K294" s="10"/>
    </row>
    <row r="295" spans="1:11" x14ac:dyDescent="0.35">
      <c r="A295" s="26"/>
      <c r="B295" s="6">
        <v>37865</v>
      </c>
      <c r="C295" s="18">
        <v>995.96997099999999</v>
      </c>
      <c r="D295" s="5">
        <v>25.8157</v>
      </c>
      <c r="E295" s="5">
        <v>25.8157</v>
      </c>
      <c r="F295" s="10">
        <f t="shared" si="35"/>
        <v>19.11825</v>
      </c>
      <c r="G295" s="41">
        <f t="shared" si="36"/>
        <v>11.1</v>
      </c>
      <c r="H295" s="41">
        <f t="shared" si="37"/>
        <v>27.1</v>
      </c>
      <c r="I295" s="10"/>
      <c r="J295" s="10"/>
      <c r="K295" s="10"/>
    </row>
    <row r="296" spans="1:11" x14ac:dyDescent="0.35">
      <c r="A296" s="26"/>
      <c r="B296" s="6">
        <v>37895</v>
      </c>
      <c r="C296" s="18">
        <v>1050.709961</v>
      </c>
      <c r="D296" s="5">
        <v>21.557400000000001</v>
      </c>
      <c r="E296" s="5">
        <v>21.557400000000001</v>
      </c>
      <c r="F296" s="10">
        <f t="shared" si="35"/>
        <v>19.11825</v>
      </c>
      <c r="G296" s="41">
        <f t="shared" si="36"/>
        <v>11.1</v>
      </c>
      <c r="H296" s="41">
        <f t="shared" si="37"/>
        <v>27.1</v>
      </c>
      <c r="I296" s="10"/>
      <c r="J296" s="10"/>
      <c r="K296" s="10"/>
    </row>
    <row r="297" spans="1:11" x14ac:dyDescent="0.35">
      <c r="A297" s="26"/>
      <c r="B297" s="6">
        <v>37926</v>
      </c>
      <c r="C297" s="18">
        <v>1058.1999510000001</v>
      </c>
      <c r="D297" s="5">
        <v>21.711099999999998</v>
      </c>
      <c r="E297" s="5">
        <v>21.711099999999998</v>
      </c>
      <c r="F297" s="10">
        <f t="shared" si="35"/>
        <v>19.11825</v>
      </c>
      <c r="G297" s="41">
        <f t="shared" si="36"/>
        <v>11.1</v>
      </c>
      <c r="H297" s="41">
        <f t="shared" si="37"/>
        <v>27.1</v>
      </c>
      <c r="I297" s="10"/>
      <c r="J297" s="10"/>
      <c r="K297" s="10"/>
    </row>
    <row r="298" spans="1:11" x14ac:dyDescent="0.35">
      <c r="A298" s="26">
        <f t="shared" si="38"/>
        <v>2003</v>
      </c>
      <c r="B298" s="6">
        <v>37956</v>
      </c>
      <c r="C298" s="18">
        <v>1111.920044</v>
      </c>
      <c r="D298" s="5">
        <v>22.813300000000002</v>
      </c>
      <c r="E298" s="5">
        <v>22.813300000000002</v>
      </c>
      <c r="F298" s="10">
        <f t="shared" si="35"/>
        <v>19.11825</v>
      </c>
      <c r="G298" s="41">
        <f t="shared" si="36"/>
        <v>11.1</v>
      </c>
      <c r="H298" s="41">
        <f t="shared" si="37"/>
        <v>27.1</v>
      </c>
      <c r="I298" s="10"/>
      <c r="J298" s="10"/>
      <c r="K298" s="10"/>
    </row>
    <row r="299" spans="1:11" x14ac:dyDescent="0.35">
      <c r="A299" s="26"/>
      <c r="B299" s="6">
        <v>37987</v>
      </c>
      <c r="C299" s="18">
        <v>1131.130005</v>
      </c>
      <c r="D299" s="5">
        <v>21.752500000000001</v>
      </c>
      <c r="E299" s="5">
        <v>21.752500000000001</v>
      </c>
      <c r="F299" s="10">
        <f t="shared" si="35"/>
        <v>19.11825</v>
      </c>
      <c r="G299" s="41">
        <f t="shared" si="36"/>
        <v>11.1</v>
      </c>
      <c r="H299" s="41">
        <f t="shared" si="37"/>
        <v>27.1</v>
      </c>
      <c r="I299" s="10"/>
      <c r="J299" s="10"/>
      <c r="K299" s="10"/>
    </row>
    <row r="300" spans="1:11" x14ac:dyDescent="0.35">
      <c r="A300" s="26"/>
      <c r="B300" s="6">
        <v>38018</v>
      </c>
      <c r="C300" s="18">
        <v>1144.9399410000001</v>
      </c>
      <c r="D300" s="5">
        <v>22.0181</v>
      </c>
      <c r="E300" s="5">
        <v>22.0181</v>
      </c>
      <c r="F300" s="10">
        <f t="shared" si="35"/>
        <v>19.11825</v>
      </c>
      <c r="G300" s="41">
        <f t="shared" si="36"/>
        <v>11.1</v>
      </c>
      <c r="H300" s="41">
        <f t="shared" si="37"/>
        <v>27.1</v>
      </c>
      <c r="I300" s="10"/>
      <c r="J300" s="10"/>
      <c r="K300" s="10"/>
    </row>
    <row r="301" spans="1:11" x14ac:dyDescent="0.35">
      <c r="A301" s="26"/>
      <c r="B301" s="6">
        <v>38047</v>
      </c>
      <c r="C301" s="18">
        <v>1126.209961</v>
      </c>
      <c r="D301" s="5">
        <v>21.657900000000001</v>
      </c>
      <c r="E301" s="5">
        <v>21.657900000000001</v>
      </c>
      <c r="F301" s="10">
        <f t="shared" si="35"/>
        <v>19.11825</v>
      </c>
      <c r="G301" s="41">
        <f t="shared" si="36"/>
        <v>11.1</v>
      </c>
      <c r="H301" s="41">
        <f t="shared" si="37"/>
        <v>27.1</v>
      </c>
      <c r="I301" s="10"/>
      <c r="J301" s="10"/>
      <c r="K301" s="10"/>
    </row>
    <row r="302" spans="1:11" x14ac:dyDescent="0.35">
      <c r="A302" s="26"/>
      <c r="B302" s="6">
        <v>38078</v>
      </c>
      <c r="C302" s="18">
        <v>1107.3000489999999</v>
      </c>
      <c r="D302" s="5">
        <v>19.720400000000001</v>
      </c>
      <c r="E302" s="5">
        <v>19.720400000000001</v>
      </c>
      <c r="F302" s="10">
        <f t="shared" si="35"/>
        <v>19.11825</v>
      </c>
      <c r="G302" s="41">
        <f t="shared" si="36"/>
        <v>11.1</v>
      </c>
      <c r="H302" s="41">
        <f t="shared" si="37"/>
        <v>27.1</v>
      </c>
      <c r="I302" s="10"/>
      <c r="J302" s="10"/>
      <c r="K302" s="10"/>
    </row>
    <row r="303" spans="1:11" x14ac:dyDescent="0.35">
      <c r="A303" s="26"/>
      <c r="B303" s="6">
        <v>38108</v>
      </c>
      <c r="C303" s="18">
        <v>1120.6800539999999</v>
      </c>
      <c r="D303" s="5">
        <v>19.9587</v>
      </c>
      <c r="E303" s="5">
        <v>19.9587</v>
      </c>
      <c r="F303" s="10">
        <f t="shared" si="35"/>
        <v>19.11825</v>
      </c>
      <c r="G303" s="41">
        <f t="shared" si="36"/>
        <v>11.1</v>
      </c>
      <c r="H303" s="41">
        <f t="shared" si="37"/>
        <v>27.1</v>
      </c>
      <c r="I303" s="10"/>
      <c r="J303" s="10"/>
      <c r="K303" s="10"/>
    </row>
    <row r="304" spans="1:11" x14ac:dyDescent="0.35">
      <c r="A304" s="26"/>
      <c r="B304" s="6">
        <v>38139</v>
      </c>
      <c r="C304" s="18">
        <v>1140.839966</v>
      </c>
      <c r="D304" s="5">
        <v>20.317699999999999</v>
      </c>
      <c r="E304" s="5">
        <v>20.317699999999999</v>
      </c>
      <c r="F304" s="10">
        <f t="shared" si="35"/>
        <v>19.11825</v>
      </c>
      <c r="G304" s="41">
        <f t="shared" si="36"/>
        <v>11.1</v>
      </c>
      <c r="H304" s="41">
        <f t="shared" si="37"/>
        <v>27.1</v>
      </c>
      <c r="I304" s="10"/>
      <c r="J304" s="10"/>
      <c r="K304" s="10"/>
    </row>
    <row r="305" spans="1:11" x14ac:dyDescent="0.35">
      <c r="A305" s="26"/>
      <c r="B305" s="6">
        <v>38169</v>
      </c>
      <c r="C305" s="18">
        <v>1101.719971</v>
      </c>
      <c r="D305" s="5">
        <v>19.070799999999998</v>
      </c>
      <c r="E305" s="5">
        <v>19.070799999999998</v>
      </c>
      <c r="F305" s="10">
        <f t="shared" si="35"/>
        <v>19.11825</v>
      </c>
      <c r="G305" s="41">
        <f t="shared" si="36"/>
        <v>11.1</v>
      </c>
      <c r="H305" s="41">
        <f t="shared" si="37"/>
        <v>27.1</v>
      </c>
      <c r="I305" s="10"/>
      <c r="J305" s="10"/>
      <c r="K305" s="10"/>
    </row>
    <row r="306" spans="1:11" x14ac:dyDescent="0.35">
      <c r="A306" s="26"/>
      <c r="B306" s="6">
        <v>38200</v>
      </c>
      <c r="C306" s="18">
        <v>1104.23999</v>
      </c>
      <c r="D306" s="5">
        <v>19.1144</v>
      </c>
      <c r="E306" s="5">
        <v>19.1144</v>
      </c>
      <c r="F306" s="10">
        <f t="shared" si="35"/>
        <v>19.11825</v>
      </c>
      <c r="G306" s="41">
        <f t="shared" si="36"/>
        <v>11.1</v>
      </c>
      <c r="H306" s="41">
        <f t="shared" si="37"/>
        <v>27.1</v>
      </c>
      <c r="I306" s="10"/>
      <c r="J306" s="10"/>
      <c r="K306" s="10"/>
    </row>
    <row r="307" spans="1:11" x14ac:dyDescent="0.35">
      <c r="A307" s="26"/>
      <c r="B307" s="6">
        <v>38231</v>
      </c>
      <c r="C307" s="18">
        <v>1114.579956</v>
      </c>
      <c r="D307" s="5">
        <v>19.293399999999998</v>
      </c>
      <c r="E307" s="5">
        <v>19.293399999999998</v>
      </c>
      <c r="F307" s="10">
        <f t="shared" si="35"/>
        <v>19.11825</v>
      </c>
      <c r="G307" s="41">
        <f t="shared" si="36"/>
        <v>11.1</v>
      </c>
      <c r="H307" s="41">
        <f t="shared" si="37"/>
        <v>27.1</v>
      </c>
      <c r="I307" s="10"/>
      <c r="J307" s="10"/>
      <c r="K307" s="10"/>
    </row>
    <row r="308" spans="1:11" x14ac:dyDescent="0.35">
      <c r="A308" s="26"/>
      <c r="B308" s="6">
        <v>38261</v>
      </c>
      <c r="C308" s="18">
        <v>1130.1999510000001</v>
      </c>
      <c r="D308" s="5">
        <v>19.3032</v>
      </c>
      <c r="E308" s="5">
        <v>19.3032</v>
      </c>
      <c r="F308" s="10">
        <f t="shared" si="35"/>
        <v>19.11825</v>
      </c>
      <c r="G308" s="41">
        <f t="shared" si="36"/>
        <v>11.1</v>
      </c>
      <c r="H308" s="41">
        <f t="shared" si="37"/>
        <v>27.1</v>
      </c>
      <c r="I308" s="10"/>
      <c r="J308" s="10"/>
      <c r="K308" s="10"/>
    </row>
    <row r="309" spans="1:11" x14ac:dyDescent="0.35">
      <c r="A309" s="26"/>
      <c r="B309" s="6">
        <v>38292</v>
      </c>
      <c r="C309" s="18">
        <v>1173.8199460000001</v>
      </c>
      <c r="D309" s="5">
        <v>20.048200000000001</v>
      </c>
      <c r="E309" s="5">
        <v>20.048200000000001</v>
      </c>
      <c r="F309" s="10">
        <f t="shared" si="35"/>
        <v>19.11825</v>
      </c>
      <c r="G309" s="41">
        <f t="shared" si="36"/>
        <v>11.1</v>
      </c>
      <c r="H309" s="41">
        <f t="shared" si="37"/>
        <v>27.1</v>
      </c>
      <c r="I309" s="10"/>
      <c r="J309" s="10"/>
      <c r="K309" s="10"/>
    </row>
    <row r="310" spans="1:11" x14ac:dyDescent="0.35">
      <c r="A310" s="26">
        <f t="shared" si="38"/>
        <v>2004</v>
      </c>
      <c r="B310" s="6">
        <v>38322</v>
      </c>
      <c r="C310" s="18">
        <v>1211.920044</v>
      </c>
      <c r="D310" s="5">
        <v>20.698899999999998</v>
      </c>
      <c r="E310" s="5">
        <v>20.698899999999998</v>
      </c>
      <c r="F310" s="10">
        <f t="shared" si="35"/>
        <v>19.11825</v>
      </c>
      <c r="G310" s="41">
        <f t="shared" si="36"/>
        <v>11.1</v>
      </c>
      <c r="H310" s="41">
        <f t="shared" si="37"/>
        <v>27.1</v>
      </c>
      <c r="I310" s="10"/>
      <c r="J310" s="10"/>
      <c r="K310" s="10"/>
    </row>
    <row r="311" spans="1:11" x14ac:dyDescent="0.35">
      <c r="A311" s="26"/>
      <c r="B311" s="6">
        <v>38353</v>
      </c>
      <c r="C311" s="18">
        <v>1181.2700199999999</v>
      </c>
      <c r="D311" s="5">
        <v>19.583400000000001</v>
      </c>
      <c r="E311" s="5">
        <v>19.583400000000001</v>
      </c>
      <c r="F311" s="10">
        <f t="shared" si="35"/>
        <v>19.11825</v>
      </c>
      <c r="G311" s="41">
        <f t="shared" si="36"/>
        <v>11.1</v>
      </c>
      <c r="H311" s="41">
        <f t="shared" si="37"/>
        <v>27.1</v>
      </c>
      <c r="I311" s="10"/>
      <c r="J311" s="10"/>
      <c r="K311" s="10"/>
    </row>
    <row r="312" spans="1:11" x14ac:dyDescent="0.35">
      <c r="A312" s="26"/>
      <c r="B312" s="6">
        <v>38384</v>
      </c>
      <c r="C312" s="18">
        <v>1203.599976</v>
      </c>
      <c r="D312" s="5">
        <v>19.953600000000002</v>
      </c>
      <c r="E312" s="5">
        <v>19.953600000000002</v>
      </c>
      <c r="F312" s="10">
        <f t="shared" si="35"/>
        <v>19.11825</v>
      </c>
      <c r="G312" s="41">
        <f t="shared" si="36"/>
        <v>11.1</v>
      </c>
      <c r="H312" s="41">
        <f t="shared" si="37"/>
        <v>27.1</v>
      </c>
      <c r="I312" s="10"/>
      <c r="J312" s="10"/>
      <c r="K312" s="10"/>
    </row>
    <row r="313" spans="1:11" x14ac:dyDescent="0.35">
      <c r="A313" s="26"/>
      <c r="B313" s="6">
        <v>38412</v>
      </c>
      <c r="C313" s="18">
        <v>1180.589966</v>
      </c>
      <c r="D313" s="5">
        <v>19.572099999999999</v>
      </c>
      <c r="E313" s="5">
        <v>19.572099999999999</v>
      </c>
      <c r="F313" s="10">
        <f t="shared" si="35"/>
        <v>19.11825</v>
      </c>
      <c r="G313" s="41">
        <f t="shared" si="36"/>
        <v>11.1</v>
      </c>
      <c r="H313" s="41">
        <f t="shared" si="37"/>
        <v>27.1</v>
      </c>
      <c r="I313" s="10"/>
      <c r="J313" s="10"/>
      <c r="K313" s="10"/>
    </row>
    <row r="314" spans="1:11" x14ac:dyDescent="0.35">
      <c r="A314" s="26"/>
      <c r="B314" s="6">
        <v>38443</v>
      </c>
      <c r="C314" s="18">
        <v>1156.849976</v>
      </c>
      <c r="D314" s="5">
        <v>18.258400000000002</v>
      </c>
      <c r="E314" s="5">
        <v>18.258400000000002</v>
      </c>
      <c r="F314" s="10">
        <f t="shared" si="35"/>
        <v>19.11825</v>
      </c>
      <c r="G314" s="41">
        <f t="shared" si="36"/>
        <v>11.1</v>
      </c>
      <c r="H314" s="41">
        <f t="shared" si="37"/>
        <v>27.1</v>
      </c>
      <c r="I314" s="10"/>
      <c r="J314" s="10"/>
      <c r="K314" s="10"/>
    </row>
    <row r="315" spans="1:11" x14ac:dyDescent="0.35">
      <c r="A315" s="26"/>
      <c r="B315" s="6">
        <v>38473</v>
      </c>
      <c r="C315" s="18">
        <v>1191.5</v>
      </c>
      <c r="D315" s="5">
        <v>18.805199999999999</v>
      </c>
      <c r="E315" s="5">
        <v>18.805199999999999</v>
      </c>
      <c r="F315" s="10">
        <f t="shared" si="35"/>
        <v>19.11825</v>
      </c>
      <c r="G315" s="41">
        <f t="shared" si="36"/>
        <v>11.1</v>
      </c>
      <c r="H315" s="41">
        <f t="shared" si="37"/>
        <v>27.1</v>
      </c>
      <c r="I315" s="10"/>
      <c r="J315" s="10"/>
      <c r="K315" s="10"/>
    </row>
    <row r="316" spans="1:11" x14ac:dyDescent="0.35">
      <c r="A316" s="26"/>
      <c r="B316" s="6">
        <v>38504</v>
      </c>
      <c r="C316" s="18">
        <v>1191.329956</v>
      </c>
      <c r="D316" s="5">
        <v>18.802600000000002</v>
      </c>
      <c r="E316" s="5">
        <v>18.802600000000002</v>
      </c>
      <c r="F316" s="10">
        <f t="shared" si="35"/>
        <v>19.11825</v>
      </c>
      <c r="G316" s="41">
        <f t="shared" si="36"/>
        <v>11.1</v>
      </c>
      <c r="H316" s="41">
        <f t="shared" si="37"/>
        <v>27.1</v>
      </c>
      <c r="I316" s="10"/>
      <c r="J316" s="10"/>
      <c r="K316" s="10"/>
    </row>
    <row r="317" spans="1:11" x14ac:dyDescent="0.35">
      <c r="A317" s="26"/>
      <c r="B317" s="6">
        <v>38534</v>
      </c>
      <c r="C317" s="18">
        <v>1234.1800539999999</v>
      </c>
      <c r="D317" s="5">
        <v>18.5396</v>
      </c>
      <c r="E317" s="5">
        <v>18.5396</v>
      </c>
      <c r="F317" s="10">
        <f t="shared" si="35"/>
        <v>19.11825</v>
      </c>
      <c r="G317" s="41">
        <f t="shared" si="36"/>
        <v>11.1</v>
      </c>
      <c r="H317" s="41">
        <f t="shared" si="37"/>
        <v>27.1</v>
      </c>
      <c r="I317" s="10"/>
      <c r="J317" s="10"/>
      <c r="K317" s="10"/>
    </row>
    <row r="318" spans="1:11" x14ac:dyDescent="0.35">
      <c r="A318" s="26"/>
      <c r="B318" s="6">
        <v>38565</v>
      </c>
      <c r="C318" s="18">
        <v>1220.329956</v>
      </c>
      <c r="D318" s="5">
        <v>18.331499999999998</v>
      </c>
      <c r="E318" s="5">
        <v>18.331499999999998</v>
      </c>
      <c r="F318" s="10">
        <f t="shared" si="35"/>
        <v>19.11825</v>
      </c>
      <c r="G318" s="41">
        <f t="shared" si="36"/>
        <v>11.1</v>
      </c>
      <c r="H318" s="41">
        <f t="shared" si="37"/>
        <v>27.1</v>
      </c>
      <c r="I318" s="10"/>
      <c r="J318" s="10"/>
      <c r="K318" s="10"/>
    </row>
    <row r="319" spans="1:11" x14ac:dyDescent="0.35">
      <c r="A319" s="26"/>
      <c r="B319" s="6">
        <v>38596</v>
      </c>
      <c r="C319" s="18">
        <v>1228.8100589999999</v>
      </c>
      <c r="D319" s="5">
        <v>18.4589</v>
      </c>
      <c r="E319" s="5">
        <v>18.4589</v>
      </c>
      <c r="F319" s="10">
        <f t="shared" si="35"/>
        <v>19.11825</v>
      </c>
      <c r="G319" s="41">
        <f t="shared" si="36"/>
        <v>11.1</v>
      </c>
      <c r="H319" s="41">
        <f t="shared" si="37"/>
        <v>27.1</v>
      </c>
      <c r="I319" s="10"/>
      <c r="J319" s="10"/>
      <c r="K319" s="10"/>
    </row>
    <row r="320" spans="1:11" x14ac:dyDescent="0.35">
      <c r="A320" s="26"/>
      <c r="B320" s="6">
        <v>38626</v>
      </c>
      <c r="C320" s="18">
        <v>1207.01001</v>
      </c>
      <c r="D320" s="5">
        <v>17.260300000000001</v>
      </c>
      <c r="E320" s="5">
        <v>17.260300000000001</v>
      </c>
      <c r="F320" s="10">
        <f t="shared" si="35"/>
        <v>19.11825</v>
      </c>
      <c r="G320" s="41">
        <f t="shared" si="36"/>
        <v>11.1</v>
      </c>
      <c r="H320" s="41">
        <f t="shared" si="37"/>
        <v>27.1</v>
      </c>
      <c r="I320" s="10"/>
      <c r="J320" s="10"/>
      <c r="K320" s="10"/>
    </row>
    <row r="321" spans="1:11" x14ac:dyDescent="0.35">
      <c r="A321" s="26"/>
      <c r="B321" s="6">
        <v>38657</v>
      </c>
      <c r="C321" s="18">
        <v>1249.4799800000001</v>
      </c>
      <c r="D321" s="5">
        <v>17.867599999999999</v>
      </c>
      <c r="E321" s="5">
        <v>17.867599999999999</v>
      </c>
      <c r="F321" s="10">
        <f t="shared" si="35"/>
        <v>19.11825</v>
      </c>
      <c r="G321" s="41">
        <f t="shared" si="36"/>
        <v>11.1</v>
      </c>
      <c r="H321" s="41">
        <f t="shared" si="37"/>
        <v>27.1</v>
      </c>
      <c r="I321" s="10"/>
      <c r="J321" s="10"/>
      <c r="K321" s="10"/>
    </row>
    <row r="322" spans="1:11" x14ac:dyDescent="0.35">
      <c r="A322" s="26">
        <f t="shared" si="38"/>
        <v>2005</v>
      </c>
      <c r="B322" s="6">
        <v>38687</v>
      </c>
      <c r="C322" s="18">
        <v>1248.290039</v>
      </c>
      <c r="D322" s="5">
        <v>17.8506</v>
      </c>
      <c r="E322" s="5">
        <v>17.8506</v>
      </c>
      <c r="F322" s="10">
        <f t="shared" si="35"/>
        <v>19.11825</v>
      </c>
      <c r="G322" s="41">
        <f t="shared" si="36"/>
        <v>11.1</v>
      </c>
      <c r="H322" s="41">
        <f t="shared" si="37"/>
        <v>27.1</v>
      </c>
      <c r="I322" s="10"/>
      <c r="J322" s="10"/>
      <c r="K322" s="10"/>
    </row>
    <row r="323" spans="1:11" x14ac:dyDescent="0.35">
      <c r="A323" s="26"/>
      <c r="B323" s="6">
        <v>38718</v>
      </c>
      <c r="C323" s="18">
        <v>1280.079956</v>
      </c>
      <c r="D323" s="5">
        <v>17.614999999999998</v>
      </c>
      <c r="E323" s="5">
        <v>17.614999999999998</v>
      </c>
      <c r="F323" s="10">
        <f t="shared" si="35"/>
        <v>19.11825</v>
      </c>
      <c r="G323" s="41">
        <f t="shared" si="36"/>
        <v>11.1</v>
      </c>
      <c r="H323" s="41">
        <f t="shared" si="37"/>
        <v>27.1</v>
      </c>
      <c r="I323" s="10"/>
      <c r="J323" s="10"/>
      <c r="K323" s="10"/>
    </row>
    <row r="324" spans="1:11" x14ac:dyDescent="0.35">
      <c r="A324" s="26"/>
      <c r="B324" s="6">
        <v>38749</v>
      </c>
      <c r="C324" s="18">
        <v>1280.660034</v>
      </c>
      <c r="D324" s="5">
        <v>17.623000000000001</v>
      </c>
      <c r="E324" s="5">
        <v>17.623000000000001</v>
      </c>
      <c r="F324" s="10">
        <f t="shared" si="35"/>
        <v>19.11825</v>
      </c>
      <c r="G324" s="41">
        <f t="shared" si="36"/>
        <v>11.1</v>
      </c>
      <c r="H324" s="41">
        <f t="shared" si="37"/>
        <v>27.1</v>
      </c>
      <c r="I324" s="10"/>
      <c r="J324" s="10"/>
      <c r="K324" s="10"/>
    </row>
    <row r="325" spans="1:11" x14ac:dyDescent="0.35">
      <c r="A325" s="26"/>
      <c r="B325" s="6">
        <v>38777</v>
      </c>
      <c r="C325" s="18">
        <v>1294.869995</v>
      </c>
      <c r="D325" s="5">
        <v>17.8185</v>
      </c>
      <c r="E325" s="5">
        <v>17.8185</v>
      </c>
      <c r="F325" s="10">
        <f t="shared" si="35"/>
        <v>19.11825</v>
      </c>
      <c r="G325" s="41">
        <f t="shared" si="36"/>
        <v>11.1</v>
      </c>
      <c r="H325" s="41">
        <f t="shared" si="37"/>
        <v>27.1</v>
      </c>
      <c r="I325" s="10"/>
      <c r="J325" s="10"/>
      <c r="K325" s="10"/>
    </row>
    <row r="326" spans="1:11" x14ac:dyDescent="0.35">
      <c r="A326" s="26"/>
      <c r="B326" s="6">
        <v>38808</v>
      </c>
      <c r="C326" s="18">
        <v>1310.6099850000001</v>
      </c>
      <c r="D326" s="5">
        <v>17.5944</v>
      </c>
      <c r="E326" s="5">
        <v>17.5944</v>
      </c>
      <c r="F326" s="10">
        <f t="shared" si="35"/>
        <v>19.11825</v>
      </c>
      <c r="G326" s="41">
        <f t="shared" si="36"/>
        <v>11.1</v>
      </c>
      <c r="H326" s="41">
        <f t="shared" si="37"/>
        <v>27.1</v>
      </c>
      <c r="I326" s="10"/>
      <c r="J326" s="10"/>
      <c r="K326" s="10"/>
    </row>
    <row r="327" spans="1:11" x14ac:dyDescent="0.35">
      <c r="A327" s="26"/>
      <c r="B327" s="6">
        <v>38838</v>
      </c>
      <c r="C327" s="18">
        <v>1270.089966</v>
      </c>
      <c r="D327" s="5">
        <v>17.0505</v>
      </c>
      <c r="E327" s="5">
        <v>17.0505</v>
      </c>
      <c r="F327" s="10">
        <f t="shared" si="35"/>
        <v>19.11825</v>
      </c>
      <c r="G327" s="41">
        <f t="shared" si="36"/>
        <v>11.1</v>
      </c>
      <c r="H327" s="41">
        <f t="shared" si="37"/>
        <v>27.1</v>
      </c>
      <c r="I327" s="10"/>
      <c r="J327" s="10"/>
      <c r="K327" s="10"/>
    </row>
    <row r="328" spans="1:11" x14ac:dyDescent="0.35">
      <c r="A328" s="26"/>
      <c r="B328" s="6">
        <v>38869</v>
      </c>
      <c r="C328" s="18">
        <v>1270.1999510000001</v>
      </c>
      <c r="D328" s="5">
        <v>17.052</v>
      </c>
      <c r="E328" s="5">
        <v>17.052</v>
      </c>
      <c r="F328" s="10">
        <f t="shared" si="35"/>
        <v>19.11825</v>
      </c>
      <c r="G328" s="41">
        <f t="shared" si="36"/>
        <v>11.1</v>
      </c>
      <c r="H328" s="41">
        <f t="shared" si="37"/>
        <v>27.1</v>
      </c>
      <c r="I328" s="10"/>
      <c r="J328" s="10"/>
      <c r="K328" s="10"/>
    </row>
    <row r="329" spans="1:11" x14ac:dyDescent="0.35">
      <c r="A329" s="26"/>
      <c r="B329" s="6">
        <v>38899</v>
      </c>
      <c r="C329" s="18">
        <v>1276.660034</v>
      </c>
      <c r="D329" s="5">
        <v>16.248699999999999</v>
      </c>
      <c r="E329" s="5">
        <v>16.248699999999999</v>
      </c>
      <c r="F329" s="10">
        <f t="shared" si="35"/>
        <v>19.11825</v>
      </c>
      <c r="G329" s="41">
        <f t="shared" si="36"/>
        <v>11.1</v>
      </c>
      <c r="H329" s="41">
        <f t="shared" si="37"/>
        <v>27.1</v>
      </c>
      <c r="I329" s="10"/>
      <c r="J329" s="10"/>
      <c r="K329" s="10"/>
    </row>
    <row r="330" spans="1:11" x14ac:dyDescent="0.35">
      <c r="A330" s="26"/>
      <c r="B330" s="6">
        <v>38930</v>
      </c>
      <c r="C330" s="18">
        <v>1303.8199460000001</v>
      </c>
      <c r="D330" s="5">
        <v>16.5944</v>
      </c>
      <c r="E330" s="5">
        <v>16.5944</v>
      </c>
      <c r="F330" s="10">
        <f t="shared" si="35"/>
        <v>19.11825</v>
      </c>
      <c r="G330" s="41">
        <f t="shared" si="36"/>
        <v>11.1</v>
      </c>
      <c r="H330" s="41">
        <f t="shared" si="37"/>
        <v>27.1</v>
      </c>
      <c r="I330" s="10"/>
      <c r="J330" s="10"/>
      <c r="K330" s="10"/>
    </row>
    <row r="331" spans="1:11" x14ac:dyDescent="0.35">
      <c r="A331" s="26"/>
      <c r="B331" s="6">
        <v>38961</v>
      </c>
      <c r="C331" s="18">
        <v>1335.849976</v>
      </c>
      <c r="D331" s="5">
        <v>17.001999999999999</v>
      </c>
      <c r="E331" s="5">
        <v>17.001999999999999</v>
      </c>
      <c r="F331" s="10">
        <f t="shared" si="35"/>
        <v>19.11825</v>
      </c>
      <c r="G331" s="41">
        <f t="shared" si="36"/>
        <v>11.1</v>
      </c>
      <c r="H331" s="41">
        <f t="shared" si="37"/>
        <v>27.1</v>
      </c>
      <c r="I331" s="10"/>
      <c r="J331" s="10"/>
      <c r="K331" s="10"/>
    </row>
    <row r="332" spans="1:11" x14ac:dyDescent="0.35">
      <c r="A332" s="26"/>
      <c r="B332" s="6">
        <v>38991</v>
      </c>
      <c r="C332" s="18">
        <v>1377.9399410000001</v>
      </c>
      <c r="D332" s="5">
        <v>16.905200000000001</v>
      </c>
      <c r="E332" s="5">
        <v>16.905200000000001</v>
      </c>
      <c r="F332" s="10">
        <f t="shared" ref="F332:F395" si="39">MEDIAN($D$11:$D$502)</f>
        <v>19.11825</v>
      </c>
      <c r="G332" s="41">
        <f t="shared" si="36"/>
        <v>11.1</v>
      </c>
      <c r="H332" s="41">
        <f t="shared" si="37"/>
        <v>27.1</v>
      </c>
      <c r="I332" s="10"/>
      <c r="J332" s="10"/>
      <c r="K332" s="10"/>
    </row>
    <row r="333" spans="1:11" x14ac:dyDescent="0.35">
      <c r="A333" s="26"/>
      <c r="B333" s="6">
        <v>39022</v>
      </c>
      <c r="C333" s="18">
        <v>1400.630005</v>
      </c>
      <c r="D333" s="5">
        <v>17.183499999999999</v>
      </c>
      <c r="E333" s="5">
        <v>17.183499999999999</v>
      </c>
      <c r="F333" s="10">
        <f t="shared" si="39"/>
        <v>19.11825</v>
      </c>
      <c r="G333" s="41">
        <f t="shared" ref="G333:G396" si="40">G332</f>
        <v>11.1</v>
      </c>
      <c r="H333" s="41">
        <f t="shared" ref="H333:H396" si="41">H332</f>
        <v>27.1</v>
      </c>
      <c r="I333" s="10"/>
      <c r="J333" s="10"/>
      <c r="K333" s="10"/>
    </row>
    <row r="334" spans="1:11" x14ac:dyDescent="0.35">
      <c r="A334" s="26">
        <f t="shared" ref="A334" si="42">YEAR(B334)</f>
        <v>2006</v>
      </c>
      <c r="B334" s="6">
        <v>39052</v>
      </c>
      <c r="C334" s="18">
        <v>1418.3000489999999</v>
      </c>
      <c r="D334" s="5">
        <v>17.400300000000001</v>
      </c>
      <c r="E334" s="5">
        <v>17.400300000000001</v>
      </c>
      <c r="F334" s="10">
        <f t="shared" si="39"/>
        <v>19.11825</v>
      </c>
      <c r="G334" s="41">
        <f t="shared" si="40"/>
        <v>11.1</v>
      </c>
      <c r="H334" s="41">
        <f t="shared" si="41"/>
        <v>27.1</v>
      </c>
      <c r="I334" s="10"/>
      <c r="J334" s="10"/>
      <c r="K334" s="10"/>
    </row>
    <row r="335" spans="1:11" x14ac:dyDescent="0.35">
      <c r="A335" s="26"/>
      <c r="B335" s="6">
        <v>39083</v>
      </c>
      <c r="C335" s="18">
        <v>1438.23999</v>
      </c>
      <c r="D335" s="5">
        <v>17.296900000000001</v>
      </c>
      <c r="E335" s="5">
        <v>17.296900000000001</v>
      </c>
      <c r="F335" s="10">
        <f t="shared" si="39"/>
        <v>19.11825</v>
      </c>
      <c r="G335" s="41">
        <f t="shared" si="40"/>
        <v>11.1</v>
      </c>
      <c r="H335" s="41">
        <f t="shared" si="41"/>
        <v>27.1</v>
      </c>
      <c r="I335" s="10"/>
      <c r="J335" s="10"/>
      <c r="K335" s="10"/>
    </row>
    <row r="336" spans="1:11" x14ac:dyDescent="0.35">
      <c r="A336" s="26"/>
      <c r="B336" s="6">
        <v>39114</v>
      </c>
      <c r="C336" s="18">
        <v>1406.8199460000001</v>
      </c>
      <c r="D336" s="5">
        <v>16.9191</v>
      </c>
      <c r="E336" s="5">
        <v>16.9191</v>
      </c>
      <c r="F336" s="10">
        <f t="shared" si="39"/>
        <v>19.11825</v>
      </c>
      <c r="G336" s="41">
        <f t="shared" si="40"/>
        <v>11.1</v>
      </c>
      <c r="H336" s="41">
        <f t="shared" si="41"/>
        <v>27.1</v>
      </c>
      <c r="I336" s="10"/>
      <c r="J336" s="10"/>
      <c r="K336" s="10"/>
    </row>
    <row r="337" spans="1:11" x14ac:dyDescent="0.35">
      <c r="A337" s="26"/>
      <c r="B337" s="6">
        <v>39142</v>
      </c>
      <c r="C337" s="18">
        <v>1420.8599850000001</v>
      </c>
      <c r="D337" s="5">
        <v>17.087900000000001</v>
      </c>
      <c r="E337" s="5">
        <v>17.087900000000001</v>
      </c>
      <c r="F337" s="10">
        <f t="shared" si="39"/>
        <v>19.11825</v>
      </c>
      <c r="G337" s="41">
        <f t="shared" si="40"/>
        <v>11.1</v>
      </c>
      <c r="H337" s="41">
        <f t="shared" si="41"/>
        <v>27.1</v>
      </c>
      <c r="I337" s="10"/>
      <c r="J337" s="10"/>
      <c r="K337" s="10"/>
    </row>
    <row r="338" spans="1:11" x14ac:dyDescent="0.35">
      <c r="A338" s="26"/>
      <c r="B338" s="6">
        <v>39173</v>
      </c>
      <c r="C338" s="18">
        <v>1482.369995</v>
      </c>
      <c r="D338" s="5">
        <v>17.456099999999999</v>
      </c>
      <c r="E338" s="5">
        <v>17.456099999999999</v>
      </c>
      <c r="F338" s="10">
        <f t="shared" si="39"/>
        <v>19.11825</v>
      </c>
      <c r="G338" s="41">
        <f t="shared" si="40"/>
        <v>11.1</v>
      </c>
      <c r="H338" s="41">
        <f t="shared" si="41"/>
        <v>27.1</v>
      </c>
      <c r="I338" s="10"/>
      <c r="J338" s="10"/>
      <c r="K338" s="10"/>
    </row>
    <row r="339" spans="1:11" x14ac:dyDescent="0.35">
      <c r="A339" s="26"/>
      <c r="B339" s="6">
        <v>39203</v>
      </c>
      <c r="C339" s="18">
        <v>1530.619995</v>
      </c>
      <c r="D339" s="5">
        <v>18.0243</v>
      </c>
      <c r="E339" s="5">
        <v>18.0243</v>
      </c>
      <c r="F339" s="10">
        <f t="shared" si="39"/>
        <v>19.11825</v>
      </c>
      <c r="G339" s="41">
        <f t="shared" si="40"/>
        <v>11.1</v>
      </c>
      <c r="H339" s="41">
        <f t="shared" si="41"/>
        <v>27.1</v>
      </c>
      <c r="I339" s="10"/>
      <c r="J339" s="10"/>
      <c r="K339" s="10"/>
    </row>
    <row r="340" spans="1:11" x14ac:dyDescent="0.35">
      <c r="A340" s="26"/>
      <c r="B340" s="6">
        <v>39234</v>
      </c>
      <c r="C340" s="18">
        <v>1503.349976</v>
      </c>
      <c r="D340" s="5">
        <v>17.703099999999999</v>
      </c>
      <c r="E340" s="5">
        <v>17.703099999999999</v>
      </c>
      <c r="F340" s="10">
        <f t="shared" si="39"/>
        <v>19.11825</v>
      </c>
      <c r="G340" s="41">
        <f t="shared" si="40"/>
        <v>11.1</v>
      </c>
      <c r="H340" s="41">
        <f t="shared" si="41"/>
        <v>27.1</v>
      </c>
      <c r="I340" s="10"/>
      <c r="J340" s="10"/>
      <c r="K340" s="10"/>
    </row>
    <row r="341" spans="1:11" x14ac:dyDescent="0.35">
      <c r="A341" s="26"/>
      <c r="B341" s="6">
        <v>39264</v>
      </c>
      <c r="C341" s="18">
        <v>1455.2700199999999</v>
      </c>
      <c r="D341" s="5">
        <v>18.514900000000001</v>
      </c>
      <c r="E341" s="5">
        <v>18.514900000000001</v>
      </c>
      <c r="F341" s="10">
        <f t="shared" si="39"/>
        <v>19.11825</v>
      </c>
      <c r="G341" s="41">
        <f t="shared" si="40"/>
        <v>11.1</v>
      </c>
      <c r="H341" s="41">
        <f t="shared" si="41"/>
        <v>27.1</v>
      </c>
      <c r="I341" s="10"/>
      <c r="J341" s="10"/>
      <c r="K341" s="10"/>
    </row>
    <row r="342" spans="1:11" x14ac:dyDescent="0.35">
      <c r="A342" s="26"/>
      <c r="B342" s="6">
        <v>39295</v>
      </c>
      <c r="C342" s="18">
        <v>1473.98999</v>
      </c>
      <c r="D342" s="5">
        <v>18.7531</v>
      </c>
      <c r="E342" s="5">
        <v>18.7531</v>
      </c>
      <c r="F342" s="10">
        <f t="shared" si="39"/>
        <v>19.11825</v>
      </c>
      <c r="G342" s="41">
        <f t="shared" si="40"/>
        <v>11.1</v>
      </c>
      <c r="H342" s="41">
        <f t="shared" si="41"/>
        <v>27.1</v>
      </c>
      <c r="I342" s="10"/>
      <c r="J342" s="10"/>
      <c r="K342" s="10"/>
    </row>
    <row r="343" spans="1:11" x14ac:dyDescent="0.35">
      <c r="A343" s="26"/>
      <c r="B343" s="6">
        <v>39326</v>
      </c>
      <c r="C343" s="18">
        <v>1526.75</v>
      </c>
      <c r="D343" s="5">
        <v>19.424299999999999</v>
      </c>
      <c r="E343" s="5">
        <v>19.424299999999999</v>
      </c>
      <c r="F343" s="10">
        <f t="shared" si="39"/>
        <v>19.11825</v>
      </c>
      <c r="G343" s="41">
        <f t="shared" si="40"/>
        <v>11.1</v>
      </c>
      <c r="H343" s="41">
        <f t="shared" si="41"/>
        <v>27.1</v>
      </c>
      <c r="I343" s="10"/>
      <c r="J343" s="10"/>
      <c r="K343" s="10"/>
    </row>
    <row r="344" spans="1:11" x14ac:dyDescent="0.35">
      <c r="A344" s="26"/>
      <c r="B344" s="6">
        <v>39356</v>
      </c>
      <c r="C344" s="18">
        <v>1549.380005</v>
      </c>
      <c r="D344" s="5">
        <v>23.4116</v>
      </c>
      <c r="E344" s="5">
        <v>23.4116</v>
      </c>
      <c r="F344" s="10">
        <f t="shared" si="39"/>
        <v>19.11825</v>
      </c>
      <c r="G344" s="41">
        <f t="shared" si="40"/>
        <v>11.1</v>
      </c>
      <c r="H344" s="41">
        <f t="shared" si="41"/>
        <v>27.1</v>
      </c>
      <c r="I344" s="10"/>
      <c r="J344" s="10"/>
      <c r="K344" s="10"/>
    </row>
    <row r="345" spans="1:11" x14ac:dyDescent="0.35">
      <c r="A345" s="26"/>
      <c r="B345" s="6">
        <v>39387</v>
      </c>
      <c r="C345" s="18">
        <v>1481.1400149999999</v>
      </c>
      <c r="D345" s="5">
        <v>22.380500000000001</v>
      </c>
      <c r="E345" s="5">
        <v>22.380500000000001</v>
      </c>
      <c r="F345" s="10">
        <f t="shared" si="39"/>
        <v>19.11825</v>
      </c>
      <c r="G345" s="41">
        <f t="shared" si="40"/>
        <v>11.1</v>
      </c>
      <c r="H345" s="41">
        <f t="shared" si="41"/>
        <v>27.1</v>
      </c>
      <c r="I345" s="10"/>
      <c r="J345" s="10"/>
      <c r="K345" s="10"/>
    </row>
    <row r="346" spans="1:11" x14ac:dyDescent="0.35">
      <c r="A346" s="26">
        <f t="shared" ref="A346" si="43">YEAR(B346)</f>
        <v>2007</v>
      </c>
      <c r="B346" s="6">
        <v>39417</v>
      </c>
      <c r="C346" s="18">
        <v>1468.3599850000001</v>
      </c>
      <c r="D346" s="5">
        <v>22.1874</v>
      </c>
      <c r="E346" s="5">
        <v>22.1874</v>
      </c>
      <c r="F346" s="10">
        <f t="shared" si="39"/>
        <v>19.11825</v>
      </c>
      <c r="G346" s="41">
        <f t="shared" si="40"/>
        <v>11.1</v>
      </c>
      <c r="H346" s="41">
        <f t="shared" si="41"/>
        <v>27.1</v>
      </c>
      <c r="I346" s="10"/>
      <c r="J346" s="10"/>
      <c r="K346" s="10"/>
    </row>
    <row r="347" spans="1:11" x14ac:dyDescent="0.35">
      <c r="A347" s="26"/>
      <c r="B347" s="6">
        <v>39448</v>
      </c>
      <c r="C347" s="18">
        <v>1378.5500489999999</v>
      </c>
      <c r="D347" s="5">
        <v>22.827500000000001</v>
      </c>
      <c r="E347" s="5">
        <v>22.827500000000001</v>
      </c>
      <c r="F347" s="10">
        <f t="shared" si="39"/>
        <v>19.11825</v>
      </c>
      <c r="G347" s="41">
        <f t="shared" si="40"/>
        <v>11.1</v>
      </c>
      <c r="H347" s="41">
        <f t="shared" si="41"/>
        <v>27.1</v>
      </c>
      <c r="I347" s="10"/>
      <c r="J347" s="10"/>
      <c r="K347" s="10"/>
    </row>
    <row r="348" spans="1:11" x14ac:dyDescent="0.35">
      <c r="A348" s="26"/>
      <c r="B348" s="6">
        <v>39479</v>
      </c>
      <c r="C348" s="18">
        <v>1330.630005</v>
      </c>
      <c r="D348" s="5">
        <v>22.033899999999999</v>
      </c>
      <c r="E348" s="5">
        <v>22.033899999999999</v>
      </c>
      <c r="F348" s="10">
        <f t="shared" si="39"/>
        <v>19.11825</v>
      </c>
      <c r="G348" s="41">
        <f t="shared" si="40"/>
        <v>11.1</v>
      </c>
      <c r="H348" s="41">
        <f t="shared" si="41"/>
        <v>27.1</v>
      </c>
      <c r="I348" s="10"/>
      <c r="J348" s="10"/>
      <c r="K348" s="10"/>
    </row>
    <row r="349" spans="1:11" x14ac:dyDescent="0.35">
      <c r="A349" s="26"/>
      <c r="B349" s="6">
        <v>39508</v>
      </c>
      <c r="C349" s="18">
        <v>1322.6999510000001</v>
      </c>
      <c r="D349" s="5">
        <v>21.9026</v>
      </c>
      <c r="E349" s="5">
        <v>21.9026</v>
      </c>
      <c r="F349" s="10">
        <f t="shared" si="39"/>
        <v>19.11825</v>
      </c>
      <c r="G349" s="41">
        <f t="shared" si="40"/>
        <v>11.1</v>
      </c>
      <c r="H349" s="41">
        <f t="shared" si="41"/>
        <v>27.1</v>
      </c>
      <c r="I349" s="10"/>
      <c r="J349" s="10"/>
      <c r="K349" s="10"/>
    </row>
    <row r="350" spans="1:11" x14ac:dyDescent="0.35">
      <c r="A350" s="26"/>
      <c r="B350" s="6">
        <v>39539</v>
      </c>
      <c r="C350" s="18">
        <v>1385.589966</v>
      </c>
      <c r="D350" s="5">
        <v>26.9727</v>
      </c>
      <c r="E350" s="5">
        <v>26.9727</v>
      </c>
      <c r="F350" s="10">
        <f t="shared" si="39"/>
        <v>19.11825</v>
      </c>
      <c r="G350" s="41">
        <f t="shared" si="40"/>
        <v>11.1</v>
      </c>
      <c r="H350" s="41">
        <f t="shared" si="41"/>
        <v>27.1</v>
      </c>
      <c r="I350" s="10"/>
      <c r="J350" s="10"/>
      <c r="K350" s="10"/>
    </row>
    <row r="351" spans="1:11" x14ac:dyDescent="0.35">
      <c r="A351" s="26"/>
      <c r="B351" s="6">
        <v>39569</v>
      </c>
      <c r="C351" s="18">
        <v>1400.380005</v>
      </c>
      <c r="D351" s="5">
        <v>27.2607</v>
      </c>
      <c r="E351" s="5">
        <v>27.2607</v>
      </c>
      <c r="F351" s="10">
        <f t="shared" si="39"/>
        <v>19.11825</v>
      </c>
      <c r="G351" s="41">
        <f t="shared" si="40"/>
        <v>11.1</v>
      </c>
      <c r="H351" s="41">
        <f t="shared" si="41"/>
        <v>27.1</v>
      </c>
      <c r="I351" s="10"/>
      <c r="J351" s="10"/>
      <c r="K351" s="10"/>
    </row>
    <row r="352" spans="1:11" x14ac:dyDescent="0.35">
      <c r="A352" s="26"/>
      <c r="B352" s="6">
        <v>39600</v>
      </c>
      <c r="C352" s="18">
        <v>1280</v>
      </c>
      <c r="D352" s="5">
        <v>24.917300000000001</v>
      </c>
      <c r="E352" s="5">
        <v>24.917300000000001</v>
      </c>
      <c r="F352" s="10">
        <f t="shared" si="39"/>
        <v>19.11825</v>
      </c>
      <c r="G352" s="41">
        <f t="shared" si="40"/>
        <v>11.1</v>
      </c>
      <c r="H352" s="41">
        <f t="shared" si="41"/>
        <v>27.1</v>
      </c>
      <c r="I352" s="10"/>
      <c r="J352" s="10"/>
      <c r="K352" s="10"/>
    </row>
    <row r="353" spans="1:12" x14ac:dyDescent="0.35">
      <c r="A353" s="26"/>
      <c r="B353" s="6">
        <v>39630</v>
      </c>
      <c r="C353" s="18">
        <v>1267.380005</v>
      </c>
      <c r="D353" s="5">
        <v>27.581700000000001</v>
      </c>
      <c r="E353" s="5">
        <v>27.581700000000001</v>
      </c>
      <c r="F353" s="10">
        <f t="shared" si="39"/>
        <v>19.11825</v>
      </c>
      <c r="G353" s="41">
        <f t="shared" si="40"/>
        <v>11.1</v>
      </c>
      <c r="H353" s="41">
        <f t="shared" si="41"/>
        <v>27.1</v>
      </c>
      <c r="I353" s="10"/>
      <c r="J353" s="10"/>
      <c r="K353" s="10"/>
    </row>
    <row r="354" spans="1:12" x14ac:dyDescent="0.35">
      <c r="A354" s="26"/>
      <c r="B354" s="6">
        <v>39661</v>
      </c>
      <c r="C354" s="18">
        <v>1282.829956</v>
      </c>
      <c r="D354" s="5">
        <v>27.917999999999999</v>
      </c>
      <c r="E354" s="5">
        <v>27.917999999999999</v>
      </c>
      <c r="F354" s="10">
        <f t="shared" si="39"/>
        <v>19.11825</v>
      </c>
      <c r="G354" s="41">
        <f t="shared" si="40"/>
        <v>11.1</v>
      </c>
      <c r="H354" s="41">
        <f t="shared" si="41"/>
        <v>27.1</v>
      </c>
      <c r="I354" s="10"/>
      <c r="J354" s="10"/>
      <c r="K354" s="10"/>
    </row>
    <row r="355" spans="1:12" x14ac:dyDescent="0.35">
      <c r="A355" s="26"/>
      <c r="B355" s="6">
        <v>39692</v>
      </c>
      <c r="C355" s="18">
        <v>1166.3599850000001</v>
      </c>
      <c r="D355" s="5">
        <v>25.383199999999999</v>
      </c>
      <c r="E355" s="5">
        <v>25.383199999999999</v>
      </c>
      <c r="F355" s="10">
        <f t="shared" si="39"/>
        <v>19.11825</v>
      </c>
      <c r="G355" s="41">
        <f t="shared" si="40"/>
        <v>11.1</v>
      </c>
      <c r="H355" s="41">
        <f t="shared" si="41"/>
        <v>27.1</v>
      </c>
      <c r="I355" s="10"/>
      <c r="J355" s="10"/>
      <c r="K355" s="10"/>
    </row>
    <row r="356" spans="1:12" x14ac:dyDescent="0.35">
      <c r="A356" s="26"/>
      <c r="B356" s="6">
        <v>39722</v>
      </c>
      <c r="C356" s="23">
        <v>968.75</v>
      </c>
      <c r="D356" s="22">
        <v>65.104200000000006</v>
      </c>
      <c r="E356" s="22"/>
      <c r="F356" s="10">
        <f t="shared" si="39"/>
        <v>19.11825</v>
      </c>
      <c r="G356" s="41">
        <f t="shared" si="40"/>
        <v>11.1</v>
      </c>
      <c r="H356" s="41">
        <f t="shared" si="41"/>
        <v>27.1</v>
      </c>
      <c r="I356" s="10"/>
      <c r="J356" s="10"/>
      <c r="K356" s="10"/>
      <c r="L356" s="25"/>
    </row>
    <row r="357" spans="1:12" x14ac:dyDescent="0.35">
      <c r="A357" s="26"/>
      <c r="B357" s="6">
        <v>39753</v>
      </c>
      <c r="C357" s="23">
        <v>896.23999000000003</v>
      </c>
      <c r="D357" s="22">
        <v>60.231200000000001</v>
      </c>
      <c r="E357" s="22"/>
      <c r="F357" s="10">
        <f t="shared" si="39"/>
        <v>19.11825</v>
      </c>
      <c r="G357" s="41">
        <f t="shared" si="40"/>
        <v>11.1</v>
      </c>
      <c r="H357" s="41">
        <f t="shared" si="41"/>
        <v>27.1</v>
      </c>
      <c r="I357" s="10"/>
      <c r="J357" s="10"/>
      <c r="K357" s="10"/>
      <c r="L357" s="25"/>
    </row>
    <row r="358" spans="1:12" x14ac:dyDescent="0.35">
      <c r="A358" s="26">
        <f t="shared" ref="A358" si="44">YEAR(B358)</f>
        <v>2008</v>
      </c>
      <c r="B358" s="6">
        <v>39783</v>
      </c>
      <c r="C358" s="23">
        <v>903.25</v>
      </c>
      <c r="D358" s="22">
        <v>60.702300000000001</v>
      </c>
      <c r="E358" s="22"/>
      <c r="F358" s="10">
        <f t="shared" si="39"/>
        <v>19.11825</v>
      </c>
      <c r="G358" s="41">
        <f t="shared" si="40"/>
        <v>11.1</v>
      </c>
      <c r="H358" s="41">
        <f t="shared" si="41"/>
        <v>27.1</v>
      </c>
      <c r="I358" s="10"/>
      <c r="J358" s="10"/>
      <c r="K358" s="10"/>
      <c r="L358" s="25"/>
    </row>
    <row r="359" spans="1:12" x14ac:dyDescent="0.35">
      <c r="A359" s="26"/>
      <c r="B359" s="6">
        <v>39814</v>
      </c>
      <c r="C359" s="23">
        <v>825.88000499999998</v>
      </c>
      <c r="D359" s="22">
        <v>120.3907</v>
      </c>
      <c r="E359" s="22"/>
      <c r="F359" s="10">
        <f t="shared" si="39"/>
        <v>19.11825</v>
      </c>
      <c r="G359" s="41">
        <f t="shared" si="40"/>
        <v>11.1</v>
      </c>
      <c r="H359" s="41">
        <f t="shared" si="41"/>
        <v>27.1</v>
      </c>
      <c r="I359" s="10"/>
      <c r="J359" s="10"/>
      <c r="K359" s="10"/>
      <c r="L359" s="25"/>
    </row>
    <row r="360" spans="1:12" x14ac:dyDescent="0.35">
      <c r="A360" s="26"/>
      <c r="B360" s="6">
        <v>39845</v>
      </c>
      <c r="C360" s="23">
        <v>735.09002699999996</v>
      </c>
      <c r="D360" s="22">
        <v>107.15600000000001</v>
      </c>
      <c r="E360" s="22"/>
      <c r="F360" s="10">
        <f t="shared" si="39"/>
        <v>19.11825</v>
      </c>
      <c r="G360" s="41">
        <f t="shared" si="40"/>
        <v>11.1</v>
      </c>
      <c r="H360" s="41">
        <f t="shared" si="41"/>
        <v>27.1</v>
      </c>
      <c r="I360" s="10"/>
      <c r="J360" s="10"/>
      <c r="K360" s="10"/>
      <c r="L360" s="25"/>
    </row>
    <row r="361" spans="1:12" x14ac:dyDescent="0.35">
      <c r="A361" s="26"/>
      <c r="B361" s="6">
        <v>39873</v>
      </c>
      <c r="C361" s="23">
        <v>797.86999500000002</v>
      </c>
      <c r="D361" s="22">
        <v>116.30759999999999</v>
      </c>
      <c r="E361" s="22"/>
      <c r="F361" s="10">
        <f t="shared" si="39"/>
        <v>19.11825</v>
      </c>
      <c r="G361" s="41">
        <f t="shared" si="40"/>
        <v>11.1</v>
      </c>
      <c r="H361" s="41">
        <f t="shared" si="41"/>
        <v>27.1</v>
      </c>
      <c r="I361" s="10"/>
      <c r="J361" s="10"/>
      <c r="K361" s="10"/>
      <c r="L361" s="25"/>
    </row>
    <row r="362" spans="1:12" x14ac:dyDescent="0.35">
      <c r="A362" s="26"/>
      <c r="B362" s="6">
        <v>39904</v>
      </c>
      <c r="C362" s="23">
        <v>872.80999799999995</v>
      </c>
      <c r="D362" s="22">
        <v>116.2197</v>
      </c>
      <c r="E362" s="22"/>
      <c r="F362" s="10">
        <f t="shared" si="39"/>
        <v>19.11825</v>
      </c>
      <c r="G362" s="41">
        <f t="shared" si="40"/>
        <v>11.1</v>
      </c>
      <c r="H362" s="41">
        <f t="shared" si="41"/>
        <v>27.1</v>
      </c>
      <c r="I362" s="10"/>
      <c r="J362" s="10"/>
      <c r="K362" s="10"/>
      <c r="L362" s="25"/>
    </row>
    <row r="363" spans="1:12" x14ac:dyDescent="0.35">
      <c r="A363" s="26"/>
      <c r="B363" s="6">
        <v>39934</v>
      </c>
      <c r="C363" s="23">
        <v>919.14001499999995</v>
      </c>
      <c r="D363" s="22">
        <v>122.3888</v>
      </c>
      <c r="E363" s="22"/>
      <c r="F363" s="10">
        <f t="shared" si="39"/>
        <v>19.11825</v>
      </c>
      <c r="G363" s="41">
        <f t="shared" si="40"/>
        <v>11.1</v>
      </c>
      <c r="H363" s="41">
        <f t="shared" si="41"/>
        <v>27.1</v>
      </c>
      <c r="I363" s="10"/>
      <c r="J363" s="10"/>
      <c r="K363" s="10"/>
      <c r="L363" s="25"/>
    </row>
    <row r="364" spans="1:12" x14ac:dyDescent="0.35">
      <c r="A364" s="26"/>
      <c r="B364" s="6">
        <v>39965</v>
      </c>
      <c r="C364" s="23">
        <v>919.32000700000003</v>
      </c>
      <c r="D364" s="22">
        <v>122.4128</v>
      </c>
      <c r="E364" s="22"/>
      <c r="F364" s="10">
        <f t="shared" si="39"/>
        <v>19.11825</v>
      </c>
      <c r="G364" s="41">
        <f t="shared" si="40"/>
        <v>11.1</v>
      </c>
      <c r="H364" s="41">
        <f t="shared" si="41"/>
        <v>27.1</v>
      </c>
      <c r="I364" s="10"/>
      <c r="J364" s="10"/>
      <c r="K364" s="10"/>
      <c r="L364" s="25"/>
    </row>
    <row r="365" spans="1:12" x14ac:dyDescent="0.35">
      <c r="A365" s="26"/>
      <c r="B365" s="6">
        <v>39995</v>
      </c>
      <c r="C365" s="23">
        <v>987.47997999999995</v>
      </c>
      <c r="D365" s="22">
        <v>78.746399999999994</v>
      </c>
      <c r="E365" s="22"/>
      <c r="F365" s="10">
        <f t="shared" si="39"/>
        <v>19.11825</v>
      </c>
      <c r="G365" s="41">
        <f t="shared" si="40"/>
        <v>11.1</v>
      </c>
      <c r="H365" s="41">
        <f t="shared" si="41"/>
        <v>27.1</v>
      </c>
      <c r="I365" s="10"/>
      <c r="J365" s="10"/>
      <c r="K365" s="10"/>
    </row>
    <row r="366" spans="1:12" x14ac:dyDescent="0.35">
      <c r="A366" s="26"/>
      <c r="B366" s="6">
        <v>40026</v>
      </c>
      <c r="C366" s="23">
        <v>1020.619995</v>
      </c>
      <c r="D366" s="22">
        <v>81.389200000000002</v>
      </c>
      <c r="E366" s="22"/>
      <c r="F366" s="10">
        <f t="shared" si="39"/>
        <v>19.11825</v>
      </c>
      <c r="G366" s="41">
        <f t="shared" si="40"/>
        <v>11.1</v>
      </c>
      <c r="H366" s="41">
        <f t="shared" si="41"/>
        <v>27.1</v>
      </c>
      <c r="I366" s="10"/>
      <c r="J366" s="10"/>
      <c r="K366" s="10"/>
    </row>
    <row r="367" spans="1:12" x14ac:dyDescent="0.35">
      <c r="A367" s="26"/>
      <c r="B367" s="6">
        <v>40057</v>
      </c>
      <c r="C367" s="23">
        <v>1057.079956</v>
      </c>
      <c r="D367" s="22">
        <v>84.296700000000001</v>
      </c>
      <c r="E367" s="22"/>
      <c r="F367" s="10">
        <f t="shared" si="39"/>
        <v>19.11825</v>
      </c>
      <c r="G367" s="41">
        <f t="shared" si="40"/>
        <v>11.1</v>
      </c>
      <c r="H367" s="41">
        <f t="shared" si="41"/>
        <v>27.1</v>
      </c>
      <c r="I367" s="10"/>
      <c r="J367" s="10"/>
      <c r="K367" s="10"/>
    </row>
    <row r="368" spans="1:12" x14ac:dyDescent="0.35">
      <c r="A368" s="26"/>
      <c r="B368" s="6">
        <v>40087</v>
      </c>
      <c r="C368" s="18">
        <v>1036.1899410000001</v>
      </c>
      <c r="D368" s="5">
        <v>20.3294</v>
      </c>
      <c r="E368" s="5">
        <v>20.3294</v>
      </c>
      <c r="F368" s="10">
        <f t="shared" si="39"/>
        <v>19.11825</v>
      </c>
      <c r="G368" s="41">
        <f t="shared" si="40"/>
        <v>11.1</v>
      </c>
      <c r="H368" s="41">
        <f t="shared" si="41"/>
        <v>27.1</v>
      </c>
      <c r="I368" s="10"/>
      <c r="J368" s="10"/>
      <c r="K368" s="10"/>
    </row>
    <row r="369" spans="1:11" x14ac:dyDescent="0.35">
      <c r="A369" s="26"/>
      <c r="B369" s="6">
        <v>40118</v>
      </c>
      <c r="C369" s="18">
        <v>1095.630005</v>
      </c>
      <c r="D369" s="5">
        <v>21.4956</v>
      </c>
      <c r="E369" s="5">
        <v>21.4956</v>
      </c>
      <c r="F369" s="10">
        <f t="shared" si="39"/>
        <v>19.11825</v>
      </c>
      <c r="G369" s="41">
        <f t="shared" si="40"/>
        <v>11.1</v>
      </c>
      <c r="H369" s="41">
        <f t="shared" si="41"/>
        <v>27.1</v>
      </c>
      <c r="I369" s="10"/>
      <c r="J369" s="10"/>
      <c r="K369" s="10"/>
    </row>
    <row r="370" spans="1:11" x14ac:dyDescent="0.35">
      <c r="A370" s="26">
        <f t="shared" ref="A370" si="45">YEAR(B370)</f>
        <v>2009</v>
      </c>
      <c r="B370" s="6">
        <v>40148</v>
      </c>
      <c r="C370" s="18">
        <v>1115.099976</v>
      </c>
      <c r="D370" s="5">
        <v>21.877600000000001</v>
      </c>
      <c r="E370" s="5">
        <v>21.877600000000001</v>
      </c>
      <c r="F370" s="10">
        <f t="shared" si="39"/>
        <v>19.11825</v>
      </c>
      <c r="G370" s="41">
        <f t="shared" si="40"/>
        <v>11.1</v>
      </c>
      <c r="H370" s="41">
        <f t="shared" si="41"/>
        <v>27.1</v>
      </c>
      <c r="I370" s="10"/>
      <c r="J370" s="10"/>
      <c r="K370" s="10"/>
    </row>
    <row r="371" spans="1:11" x14ac:dyDescent="0.35">
      <c r="A371" s="26"/>
      <c r="B371" s="6">
        <v>40179</v>
      </c>
      <c r="C371" s="18">
        <v>1073.869995</v>
      </c>
      <c r="D371" s="5">
        <v>17.624700000000001</v>
      </c>
      <c r="E371" s="5">
        <v>17.624700000000001</v>
      </c>
      <c r="F371" s="10">
        <f t="shared" si="39"/>
        <v>19.11825</v>
      </c>
      <c r="G371" s="41">
        <f t="shared" si="40"/>
        <v>11.1</v>
      </c>
      <c r="H371" s="41">
        <f t="shared" si="41"/>
        <v>27.1</v>
      </c>
      <c r="I371" s="10"/>
      <c r="J371" s="10"/>
      <c r="K371" s="10"/>
    </row>
    <row r="372" spans="1:11" x14ac:dyDescent="0.35">
      <c r="A372" s="26"/>
      <c r="B372" s="6">
        <v>40210</v>
      </c>
      <c r="C372" s="18">
        <v>1104.48999</v>
      </c>
      <c r="D372" s="5">
        <v>18.127199999999998</v>
      </c>
      <c r="E372" s="5">
        <v>18.127199999999998</v>
      </c>
      <c r="F372" s="10">
        <f t="shared" si="39"/>
        <v>19.11825</v>
      </c>
      <c r="G372" s="41">
        <f t="shared" si="40"/>
        <v>11.1</v>
      </c>
      <c r="H372" s="41">
        <f t="shared" si="41"/>
        <v>27.1</v>
      </c>
      <c r="I372" s="10"/>
      <c r="J372" s="10"/>
      <c r="K372" s="10"/>
    </row>
    <row r="373" spans="1:11" x14ac:dyDescent="0.35">
      <c r="A373" s="26"/>
      <c r="B373" s="6">
        <v>40238</v>
      </c>
      <c r="C373" s="18">
        <v>1169.4300539999999</v>
      </c>
      <c r="D373" s="5">
        <v>19.193000000000001</v>
      </c>
      <c r="E373" s="5">
        <v>19.193000000000001</v>
      </c>
      <c r="F373" s="10">
        <f t="shared" si="39"/>
        <v>19.11825</v>
      </c>
      <c r="G373" s="41">
        <f t="shared" si="40"/>
        <v>11.1</v>
      </c>
      <c r="H373" s="41">
        <f t="shared" si="41"/>
        <v>27.1</v>
      </c>
      <c r="I373" s="10"/>
      <c r="J373" s="10"/>
      <c r="K373" s="10"/>
    </row>
    <row r="374" spans="1:11" x14ac:dyDescent="0.35">
      <c r="A374" s="26"/>
      <c r="B374" s="6">
        <v>40269</v>
      </c>
      <c r="C374" s="18">
        <v>1186.6899410000001</v>
      </c>
      <c r="D374" s="5">
        <v>17.685400000000001</v>
      </c>
      <c r="E374" s="5">
        <v>17.685400000000001</v>
      </c>
      <c r="F374" s="10">
        <f t="shared" si="39"/>
        <v>19.11825</v>
      </c>
      <c r="G374" s="41">
        <f t="shared" si="40"/>
        <v>11.1</v>
      </c>
      <c r="H374" s="41">
        <f t="shared" si="41"/>
        <v>27.1</v>
      </c>
      <c r="I374" s="10"/>
      <c r="J374" s="10"/>
      <c r="K374" s="10"/>
    </row>
    <row r="375" spans="1:11" x14ac:dyDescent="0.35">
      <c r="A375" s="26"/>
      <c r="B375" s="6">
        <v>40299</v>
      </c>
      <c r="C375" s="18">
        <v>1089.410034</v>
      </c>
      <c r="D375" s="5">
        <v>16.235600000000002</v>
      </c>
      <c r="E375" s="5">
        <v>16.235600000000002</v>
      </c>
      <c r="F375" s="10">
        <f t="shared" si="39"/>
        <v>19.11825</v>
      </c>
      <c r="G375" s="41">
        <f t="shared" si="40"/>
        <v>11.1</v>
      </c>
      <c r="H375" s="41">
        <f t="shared" si="41"/>
        <v>27.1</v>
      </c>
      <c r="I375" s="10"/>
      <c r="J375" s="10"/>
      <c r="K375" s="10"/>
    </row>
    <row r="376" spans="1:11" x14ac:dyDescent="0.35">
      <c r="A376" s="26"/>
      <c r="B376" s="6">
        <v>40330</v>
      </c>
      <c r="C376" s="18">
        <v>1030.709961</v>
      </c>
      <c r="D376" s="5">
        <v>15.360799999999999</v>
      </c>
      <c r="E376" s="5">
        <v>15.360799999999999</v>
      </c>
      <c r="F376" s="10">
        <f t="shared" si="39"/>
        <v>19.11825</v>
      </c>
      <c r="G376" s="41">
        <f t="shared" si="40"/>
        <v>11.1</v>
      </c>
      <c r="H376" s="41">
        <f t="shared" si="41"/>
        <v>27.1</v>
      </c>
      <c r="I376" s="10"/>
      <c r="J376" s="10"/>
      <c r="K376" s="10"/>
    </row>
    <row r="377" spans="1:11" x14ac:dyDescent="0.35">
      <c r="A377" s="26"/>
      <c r="B377" s="6">
        <v>40360</v>
      </c>
      <c r="C377" s="18">
        <v>1101.599976</v>
      </c>
      <c r="D377" s="5">
        <v>15.329800000000001</v>
      </c>
      <c r="E377" s="5">
        <v>15.329800000000001</v>
      </c>
      <c r="F377" s="10">
        <f t="shared" si="39"/>
        <v>19.11825</v>
      </c>
      <c r="G377" s="41">
        <f t="shared" si="40"/>
        <v>11.1</v>
      </c>
      <c r="H377" s="41">
        <f t="shared" si="41"/>
        <v>27.1</v>
      </c>
      <c r="I377" s="10"/>
      <c r="J377" s="10"/>
      <c r="K377" s="10"/>
    </row>
    <row r="378" spans="1:11" x14ac:dyDescent="0.35">
      <c r="A378" s="26"/>
      <c r="B378" s="6">
        <v>40391</v>
      </c>
      <c r="C378" s="18">
        <v>1049.329956</v>
      </c>
      <c r="D378" s="5">
        <v>14.602399999999999</v>
      </c>
      <c r="E378" s="5">
        <v>14.602399999999999</v>
      </c>
      <c r="F378" s="10">
        <f t="shared" si="39"/>
        <v>19.11825</v>
      </c>
      <c r="G378" s="41">
        <f t="shared" si="40"/>
        <v>11.1</v>
      </c>
      <c r="H378" s="41">
        <f t="shared" si="41"/>
        <v>27.1</v>
      </c>
      <c r="I378" s="10"/>
      <c r="J378" s="10"/>
      <c r="K378" s="10"/>
    </row>
    <row r="379" spans="1:11" x14ac:dyDescent="0.35">
      <c r="A379" s="26"/>
      <c r="B379" s="6">
        <v>40422</v>
      </c>
      <c r="C379" s="18">
        <v>1141.1999510000001</v>
      </c>
      <c r="D379" s="5">
        <v>15.8809</v>
      </c>
      <c r="E379" s="5">
        <v>15.8809</v>
      </c>
      <c r="F379" s="10">
        <f t="shared" si="39"/>
        <v>19.11825</v>
      </c>
      <c r="G379" s="41">
        <f t="shared" si="40"/>
        <v>11.1</v>
      </c>
      <c r="H379" s="41">
        <f t="shared" si="41"/>
        <v>27.1</v>
      </c>
      <c r="I379" s="10"/>
      <c r="J379" s="10"/>
      <c r="K379" s="10"/>
    </row>
    <row r="380" spans="1:11" x14ac:dyDescent="0.35">
      <c r="A380" s="26"/>
      <c r="B380" s="6">
        <v>40452</v>
      </c>
      <c r="C380" s="18">
        <v>1183.26001</v>
      </c>
      <c r="D380" s="5">
        <v>15.297499999999999</v>
      </c>
      <c r="E380" s="5">
        <v>15.297499999999999</v>
      </c>
      <c r="F380" s="10">
        <f t="shared" si="39"/>
        <v>19.11825</v>
      </c>
      <c r="G380" s="41">
        <f t="shared" si="40"/>
        <v>11.1</v>
      </c>
      <c r="H380" s="41">
        <f t="shared" si="41"/>
        <v>27.1</v>
      </c>
      <c r="I380" s="10"/>
      <c r="J380" s="10"/>
      <c r="K380" s="10"/>
    </row>
    <row r="381" spans="1:11" x14ac:dyDescent="0.35">
      <c r="A381" s="26"/>
      <c r="B381" s="6">
        <v>40483</v>
      </c>
      <c r="C381" s="18">
        <v>1180.5500489999999</v>
      </c>
      <c r="D381" s="5">
        <v>15.2624</v>
      </c>
      <c r="E381" s="5">
        <v>15.2624</v>
      </c>
      <c r="F381" s="10">
        <f t="shared" si="39"/>
        <v>19.11825</v>
      </c>
      <c r="G381" s="41">
        <f t="shared" si="40"/>
        <v>11.1</v>
      </c>
      <c r="H381" s="41">
        <f t="shared" si="41"/>
        <v>27.1</v>
      </c>
      <c r="I381" s="10"/>
      <c r="J381" s="10"/>
      <c r="K381" s="10"/>
    </row>
    <row r="382" spans="1:11" x14ac:dyDescent="0.35">
      <c r="A382" s="26">
        <f t="shared" ref="A382" si="46">YEAR(B382)</f>
        <v>2010</v>
      </c>
      <c r="B382" s="6">
        <v>40513</v>
      </c>
      <c r="C382" s="18">
        <v>1257.6400149999999</v>
      </c>
      <c r="D382" s="5">
        <v>16.2591</v>
      </c>
      <c r="E382" s="5">
        <v>16.2591</v>
      </c>
      <c r="F382" s="10">
        <f t="shared" si="39"/>
        <v>19.11825</v>
      </c>
      <c r="G382" s="41">
        <f t="shared" si="40"/>
        <v>11.1</v>
      </c>
      <c r="H382" s="41">
        <f t="shared" si="41"/>
        <v>27.1</v>
      </c>
      <c r="I382" s="10"/>
      <c r="J382" s="10"/>
      <c r="K382" s="10"/>
    </row>
    <row r="383" spans="1:11" x14ac:dyDescent="0.35">
      <c r="A383" s="26"/>
      <c r="B383" s="6">
        <v>40544</v>
      </c>
      <c r="C383" s="18">
        <v>1286.119995</v>
      </c>
      <c r="D383" s="5">
        <v>15.817500000000001</v>
      </c>
      <c r="E383" s="5">
        <v>15.817500000000001</v>
      </c>
      <c r="F383" s="10">
        <f t="shared" si="39"/>
        <v>19.11825</v>
      </c>
      <c r="G383" s="41">
        <f t="shared" si="40"/>
        <v>11.1</v>
      </c>
      <c r="H383" s="41">
        <f t="shared" si="41"/>
        <v>27.1</v>
      </c>
      <c r="I383" s="10"/>
      <c r="J383" s="10"/>
      <c r="K383" s="10"/>
    </row>
    <row r="384" spans="1:11" x14ac:dyDescent="0.35">
      <c r="A384" s="26"/>
      <c r="B384" s="6">
        <v>40575</v>
      </c>
      <c r="C384" s="18">
        <v>1327.219971</v>
      </c>
      <c r="D384" s="5">
        <v>16.323</v>
      </c>
      <c r="E384" s="5">
        <v>16.323</v>
      </c>
      <c r="F384" s="10">
        <f t="shared" si="39"/>
        <v>19.11825</v>
      </c>
      <c r="G384" s="41">
        <f t="shared" si="40"/>
        <v>11.1</v>
      </c>
      <c r="H384" s="41">
        <f t="shared" si="41"/>
        <v>27.1</v>
      </c>
      <c r="I384" s="10"/>
      <c r="J384" s="10"/>
      <c r="K384" s="10"/>
    </row>
    <row r="385" spans="1:11" x14ac:dyDescent="0.35">
      <c r="A385" s="26"/>
      <c r="B385" s="6">
        <v>40603</v>
      </c>
      <c r="C385" s="18">
        <v>1325.829956</v>
      </c>
      <c r="D385" s="5">
        <v>16.305900000000001</v>
      </c>
      <c r="E385" s="5">
        <v>16.305900000000001</v>
      </c>
      <c r="F385" s="10">
        <f t="shared" si="39"/>
        <v>19.11825</v>
      </c>
      <c r="G385" s="41">
        <f t="shared" si="40"/>
        <v>11.1</v>
      </c>
      <c r="H385" s="41">
        <f t="shared" si="41"/>
        <v>27.1</v>
      </c>
      <c r="I385" s="10"/>
      <c r="J385" s="10"/>
      <c r="K385" s="10"/>
    </row>
    <row r="386" spans="1:11" x14ac:dyDescent="0.35">
      <c r="A386" s="26"/>
      <c r="B386" s="6">
        <v>40634</v>
      </c>
      <c r="C386" s="18">
        <v>1363.6099850000001</v>
      </c>
      <c r="D386" s="5">
        <v>16.258600000000001</v>
      </c>
      <c r="E386" s="5">
        <v>16.258600000000001</v>
      </c>
      <c r="F386" s="10">
        <f t="shared" si="39"/>
        <v>19.11825</v>
      </c>
      <c r="G386" s="41">
        <f t="shared" si="40"/>
        <v>11.1</v>
      </c>
      <c r="H386" s="41">
        <f t="shared" si="41"/>
        <v>27.1</v>
      </c>
      <c r="I386" s="10"/>
      <c r="J386" s="10"/>
      <c r="K386" s="10"/>
    </row>
    <row r="387" spans="1:11" x14ac:dyDescent="0.35">
      <c r="A387" s="26"/>
      <c r="B387" s="6">
        <v>40664</v>
      </c>
      <c r="C387" s="18">
        <v>1345.1999510000001</v>
      </c>
      <c r="D387" s="5">
        <v>16.039100000000001</v>
      </c>
      <c r="E387" s="5">
        <v>16.039100000000001</v>
      </c>
      <c r="F387" s="10">
        <f t="shared" si="39"/>
        <v>19.11825</v>
      </c>
      <c r="G387" s="41">
        <f t="shared" si="40"/>
        <v>11.1</v>
      </c>
      <c r="H387" s="41">
        <f t="shared" si="41"/>
        <v>27.1</v>
      </c>
      <c r="I387" s="10"/>
      <c r="J387" s="10"/>
      <c r="K387" s="10"/>
    </row>
    <row r="388" spans="1:11" x14ac:dyDescent="0.35">
      <c r="A388" s="26"/>
      <c r="B388" s="6">
        <v>40695</v>
      </c>
      <c r="C388" s="18">
        <v>1320.6400149999999</v>
      </c>
      <c r="D388" s="5">
        <v>15.7463</v>
      </c>
      <c r="E388" s="5">
        <v>15.7463</v>
      </c>
      <c r="F388" s="10">
        <f t="shared" si="39"/>
        <v>19.11825</v>
      </c>
      <c r="G388" s="41">
        <f t="shared" si="40"/>
        <v>11.1</v>
      </c>
      <c r="H388" s="41">
        <f t="shared" si="41"/>
        <v>27.1</v>
      </c>
      <c r="I388" s="10"/>
      <c r="J388" s="10"/>
      <c r="K388" s="10"/>
    </row>
    <row r="389" spans="1:11" x14ac:dyDescent="0.35">
      <c r="A389" s="26"/>
      <c r="B389" s="6">
        <v>40725</v>
      </c>
      <c r="C389" s="18">
        <v>1292.280029</v>
      </c>
      <c r="D389" s="5">
        <v>14.857200000000001</v>
      </c>
      <c r="E389" s="5">
        <v>14.857200000000001</v>
      </c>
      <c r="F389" s="10">
        <f t="shared" si="39"/>
        <v>19.11825</v>
      </c>
      <c r="G389" s="41">
        <f t="shared" si="40"/>
        <v>11.1</v>
      </c>
      <c r="H389" s="41">
        <f t="shared" si="41"/>
        <v>27.1</v>
      </c>
      <c r="I389" s="10"/>
      <c r="J389" s="10"/>
      <c r="K389" s="10"/>
    </row>
    <row r="390" spans="1:11" x14ac:dyDescent="0.35">
      <c r="A390" s="26"/>
      <c r="B390" s="6">
        <v>40756</v>
      </c>
      <c r="C390" s="18">
        <v>1218.8900149999999</v>
      </c>
      <c r="D390" s="5">
        <v>14.013500000000001</v>
      </c>
      <c r="E390" s="5">
        <v>14.013500000000001</v>
      </c>
      <c r="F390" s="10">
        <f t="shared" si="39"/>
        <v>19.11825</v>
      </c>
      <c r="G390" s="41">
        <f t="shared" si="40"/>
        <v>11.1</v>
      </c>
      <c r="H390" s="41">
        <f t="shared" si="41"/>
        <v>27.1</v>
      </c>
      <c r="I390" s="10"/>
      <c r="J390" s="10"/>
      <c r="K390" s="10"/>
    </row>
    <row r="391" spans="1:11" x14ac:dyDescent="0.35">
      <c r="A391" s="26"/>
      <c r="B391" s="6">
        <v>40787</v>
      </c>
      <c r="C391" s="18">
        <v>1131.420044</v>
      </c>
      <c r="D391" s="5">
        <v>13.0078</v>
      </c>
      <c r="E391" s="5">
        <v>13.0078</v>
      </c>
      <c r="F391" s="10">
        <f t="shared" si="39"/>
        <v>19.11825</v>
      </c>
      <c r="G391" s="41">
        <f t="shared" si="40"/>
        <v>11.1</v>
      </c>
      <c r="H391" s="41">
        <f t="shared" si="41"/>
        <v>27.1</v>
      </c>
      <c r="I391" s="10"/>
      <c r="J391" s="10"/>
      <c r="K391" s="10"/>
    </row>
    <row r="392" spans="1:11" x14ac:dyDescent="0.35">
      <c r="A392" s="26"/>
      <c r="B392" s="6">
        <v>40817</v>
      </c>
      <c r="C392" s="18">
        <v>1253.3000489999999</v>
      </c>
      <c r="D392" s="5">
        <v>14.414</v>
      </c>
      <c r="E392" s="5">
        <v>14.414</v>
      </c>
      <c r="F392" s="10">
        <f t="shared" si="39"/>
        <v>19.11825</v>
      </c>
      <c r="G392" s="41">
        <f t="shared" si="40"/>
        <v>11.1</v>
      </c>
      <c r="H392" s="41">
        <f t="shared" si="41"/>
        <v>27.1</v>
      </c>
      <c r="I392" s="10"/>
      <c r="J392" s="10"/>
      <c r="K392" s="10"/>
    </row>
    <row r="393" spans="1:11" x14ac:dyDescent="0.35">
      <c r="A393" s="26"/>
      <c r="B393" s="6">
        <v>40848</v>
      </c>
      <c r="C393" s="18">
        <v>1246.959961</v>
      </c>
      <c r="D393" s="5">
        <v>14.341100000000001</v>
      </c>
      <c r="E393" s="5">
        <v>14.341100000000001</v>
      </c>
      <c r="F393" s="10">
        <f t="shared" si="39"/>
        <v>19.11825</v>
      </c>
      <c r="G393" s="41">
        <f t="shared" si="40"/>
        <v>11.1</v>
      </c>
      <c r="H393" s="41">
        <f t="shared" si="41"/>
        <v>27.1</v>
      </c>
      <c r="I393" s="10"/>
      <c r="J393" s="10"/>
      <c r="K393" s="10"/>
    </row>
    <row r="394" spans="1:11" x14ac:dyDescent="0.35">
      <c r="A394" s="26">
        <f t="shared" ref="A394" si="47">YEAR(B394)</f>
        <v>2011</v>
      </c>
      <c r="B394" s="6">
        <v>40878</v>
      </c>
      <c r="C394" s="18">
        <v>1257.599976</v>
      </c>
      <c r="D394" s="5">
        <v>14.4635</v>
      </c>
      <c r="E394" s="5">
        <v>14.4635</v>
      </c>
      <c r="F394" s="10">
        <f t="shared" si="39"/>
        <v>19.11825</v>
      </c>
      <c r="G394" s="41">
        <f t="shared" si="40"/>
        <v>11.1</v>
      </c>
      <c r="H394" s="41">
        <f t="shared" si="41"/>
        <v>27.1</v>
      </c>
      <c r="I394" s="10"/>
      <c r="J394" s="10"/>
      <c r="K394" s="10"/>
    </row>
    <row r="395" spans="1:11" x14ac:dyDescent="0.35">
      <c r="A395" s="26"/>
      <c r="B395" s="6">
        <v>40909</v>
      </c>
      <c r="C395" s="18">
        <v>1312.410034</v>
      </c>
      <c r="D395" s="5">
        <v>14.822800000000001</v>
      </c>
      <c r="E395" s="5">
        <v>14.822800000000001</v>
      </c>
      <c r="F395" s="10">
        <f t="shared" si="39"/>
        <v>19.11825</v>
      </c>
      <c r="G395" s="41">
        <f t="shared" si="40"/>
        <v>11.1</v>
      </c>
      <c r="H395" s="41">
        <f t="shared" si="41"/>
        <v>27.1</v>
      </c>
      <c r="I395" s="10"/>
      <c r="J395" s="10"/>
      <c r="K395" s="10"/>
    </row>
    <row r="396" spans="1:11" x14ac:dyDescent="0.35">
      <c r="A396" s="26"/>
      <c r="B396" s="6">
        <v>40940</v>
      </c>
      <c r="C396" s="18">
        <v>1365.6800539999999</v>
      </c>
      <c r="D396" s="5">
        <v>15.4244</v>
      </c>
      <c r="E396" s="5">
        <v>15.4244</v>
      </c>
      <c r="F396" s="10">
        <f t="shared" ref="F396:F459" si="48">MEDIAN($D$11:$D$502)</f>
        <v>19.11825</v>
      </c>
      <c r="G396" s="41">
        <f t="shared" si="40"/>
        <v>11.1</v>
      </c>
      <c r="H396" s="41">
        <f t="shared" si="41"/>
        <v>27.1</v>
      </c>
      <c r="I396" s="10"/>
      <c r="J396" s="10"/>
      <c r="K396" s="10"/>
    </row>
    <row r="397" spans="1:11" x14ac:dyDescent="0.35">
      <c r="A397" s="26"/>
      <c r="B397" s="6">
        <v>40969</v>
      </c>
      <c r="C397" s="18">
        <v>1408.469971</v>
      </c>
      <c r="D397" s="5">
        <v>15.9077</v>
      </c>
      <c r="E397" s="5">
        <v>15.9077</v>
      </c>
      <c r="F397" s="10">
        <f t="shared" si="48"/>
        <v>19.11825</v>
      </c>
      <c r="G397" s="41">
        <f t="shared" ref="G397:G460" si="49">G396</f>
        <v>11.1</v>
      </c>
      <c r="H397" s="41">
        <f t="shared" ref="H397:H460" si="50">H396</f>
        <v>27.1</v>
      </c>
      <c r="I397" s="10"/>
      <c r="J397" s="10"/>
      <c r="K397" s="10"/>
    </row>
    <row r="398" spans="1:11" x14ac:dyDescent="0.35">
      <c r="A398" s="26"/>
      <c r="B398" s="6">
        <v>41000</v>
      </c>
      <c r="C398" s="18">
        <v>1397.910034</v>
      </c>
      <c r="D398" s="5">
        <v>15.899800000000001</v>
      </c>
      <c r="E398" s="5">
        <v>15.899800000000001</v>
      </c>
      <c r="F398" s="10">
        <f t="shared" si="48"/>
        <v>19.11825</v>
      </c>
      <c r="G398" s="41">
        <f t="shared" si="49"/>
        <v>11.1</v>
      </c>
      <c r="H398" s="41">
        <f t="shared" si="50"/>
        <v>27.1</v>
      </c>
      <c r="I398" s="10"/>
      <c r="J398" s="10"/>
      <c r="K398" s="10"/>
    </row>
    <row r="399" spans="1:11" x14ac:dyDescent="0.35">
      <c r="A399" s="26"/>
      <c r="B399" s="6">
        <v>41030</v>
      </c>
      <c r="C399" s="18">
        <v>1310.329956</v>
      </c>
      <c r="D399" s="5">
        <v>14.903700000000001</v>
      </c>
      <c r="E399" s="5">
        <v>14.903700000000001</v>
      </c>
      <c r="F399" s="10">
        <f t="shared" si="48"/>
        <v>19.11825</v>
      </c>
      <c r="G399" s="41">
        <f t="shared" si="49"/>
        <v>11.1</v>
      </c>
      <c r="H399" s="41">
        <f t="shared" si="50"/>
        <v>27.1</v>
      </c>
      <c r="I399" s="10"/>
      <c r="J399" s="10"/>
      <c r="K399" s="10"/>
    </row>
    <row r="400" spans="1:11" x14ac:dyDescent="0.35">
      <c r="A400" s="26"/>
      <c r="B400" s="6">
        <v>41061</v>
      </c>
      <c r="C400" s="18">
        <v>1362.160034</v>
      </c>
      <c r="D400" s="5">
        <v>15.4932</v>
      </c>
      <c r="E400" s="5">
        <v>15.4932</v>
      </c>
      <c r="F400" s="10">
        <f t="shared" si="48"/>
        <v>19.11825</v>
      </c>
      <c r="G400" s="41">
        <f t="shared" si="49"/>
        <v>11.1</v>
      </c>
      <c r="H400" s="41">
        <f t="shared" si="50"/>
        <v>27.1</v>
      </c>
      <c r="I400" s="10"/>
      <c r="J400" s="10"/>
      <c r="K400" s="10"/>
    </row>
    <row r="401" spans="1:11" x14ac:dyDescent="0.35">
      <c r="A401" s="26"/>
      <c r="B401" s="6">
        <v>41091</v>
      </c>
      <c r="C401" s="18">
        <v>1379.3199460000001</v>
      </c>
      <c r="D401" s="5">
        <v>15.9459</v>
      </c>
      <c r="E401" s="5">
        <v>15.9459</v>
      </c>
      <c r="F401" s="10">
        <f t="shared" si="48"/>
        <v>19.11825</v>
      </c>
      <c r="G401" s="41">
        <f t="shared" si="49"/>
        <v>11.1</v>
      </c>
      <c r="H401" s="41">
        <f t="shared" si="50"/>
        <v>27.1</v>
      </c>
      <c r="I401" s="10"/>
      <c r="J401" s="10"/>
      <c r="K401" s="10"/>
    </row>
    <row r="402" spans="1:11" x14ac:dyDescent="0.35">
      <c r="A402" s="26"/>
      <c r="B402" s="6">
        <v>41122</v>
      </c>
      <c r="C402" s="18">
        <v>1406.579956</v>
      </c>
      <c r="D402" s="5">
        <v>16.260999999999999</v>
      </c>
      <c r="E402" s="5">
        <v>16.260999999999999</v>
      </c>
      <c r="F402" s="10">
        <f t="shared" si="48"/>
        <v>19.11825</v>
      </c>
      <c r="G402" s="41">
        <f t="shared" si="49"/>
        <v>11.1</v>
      </c>
      <c r="H402" s="41">
        <f t="shared" si="50"/>
        <v>27.1</v>
      </c>
      <c r="I402" s="10"/>
      <c r="J402" s="10"/>
      <c r="K402" s="10"/>
    </row>
    <row r="403" spans="1:11" x14ac:dyDescent="0.35">
      <c r="A403" s="26"/>
      <c r="B403" s="6">
        <v>41153</v>
      </c>
      <c r="C403" s="18">
        <v>1440.670044</v>
      </c>
      <c r="D403" s="5">
        <v>16.655100000000001</v>
      </c>
      <c r="E403" s="5">
        <v>16.655100000000001</v>
      </c>
      <c r="F403" s="10">
        <f t="shared" si="48"/>
        <v>19.11825</v>
      </c>
      <c r="G403" s="41">
        <f t="shared" si="49"/>
        <v>11.1</v>
      </c>
      <c r="H403" s="41">
        <f t="shared" si="50"/>
        <v>27.1</v>
      </c>
      <c r="I403" s="10"/>
      <c r="J403" s="10"/>
      <c r="K403" s="10"/>
    </row>
    <row r="404" spans="1:11" x14ac:dyDescent="0.35">
      <c r="A404" s="26"/>
      <c r="B404" s="6">
        <v>41183</v>
      </c>
      <c r="C404" s="18">
        <v>1412.160034</v>
      </c>
      <c r="D404" s="5">
        <v>16.323699999999999</v>
      </c>
      <c r="E404" s="5">
        <v>16.323699999999999</v>
      </c>
      <c r="F404" s="10">
        <f t="shared" si="48"/>
        <v>19.11825</v>
      </c>
      <c r="G404" s="41">
        <f t="shared" si="49"/>
        <v>11.1</v>
      </c>
      <c r="H404" s="41">
        <f t="shared" si="50"/>
        <v>27.1</v>
      </c>
      <c r="I404" s="10"/>
      <c r="J404" s="10"/>
      <c r="K404" s="10"/>
    </row>
    <row r="405" spans="1:11" x14ac:dyDescent="0.35">
      <c r="A405" s="26"/>
      <c r="B405" s="6">
        <v>41214</v>
      </c>
      <c r="C405" s="18">
        <v>1416.1800539999999</v>
      </c>
      <c r="D405" s="5">
        <v>16.370100000000001</v>
      </c>
      <c r="E405" s="5">
        <v>16.370100000000001</v>
      </c>
      <c r="F405" s="10">
        <f t="shared" si="48"/>
        <v>19.11825</v>
      </c>
      <c r="G405" s="41">
        <f t="shared" si="49"/>
        <v>11.1</v>
      </c>
      <c r="H405" s="41">
        <f t="shared" si="50"/>
        <v>27.1</v>
      </c>
      <c r="I405" s="10"/>
      <c r="J405" s="10"/>
      <c r="K405" s="10"/>
    </row>
    <row r="406" spans="1:11" x14ac:dyDescent="0.35">
      <c r="A406" s="26">
        <f t="shared" ref="A406" si="51">YEAR(B406)</f>
        <v>2012</v>
      </c>
      <c r="B406" s="6">
        <v>41244</v>
      </c>
      <c r="C406" s="18">
        <v>1426.1899410000001</v>
      </c>
      <c r="D406" s="5">
        <v>16.485800000000001</v>
      </c>
      <c r="E406" s="5">
        <v>16.485800000000001</v>
      </c>
      <c r="F406" s="10">
        <f t="shared" si="48"/>
        <v>19.11825</v>
      </c>
      <c r="G406" s="41">
        <f t="shared" si="49"/>
        <v>11.1</v>
      </c>
      <c r="H406" s="41">
        <f t="shared" si="50"/>
        <v>27.1</v>
      </c>
      <c r="I406" s="10"/>
      <c r="J406" s="10"/>
      <c r="K406" s="10"/>
    </row>
    <row r="407" spans="1:11" x14ac:dyDescent="0.35">
      <c r="A407" s="26"/>
      <c r="B407" s="6">
        <v>41275</v>
      </c>
      <c r="C407" s="18">
        <v>1498.1099850000001</v>
      </c>
      <c r="D407" s="5">
        <v>17.0822</v>
      </c>
      <c r="E407" s="5">
        <v>17.0822</v>
      </c>
      <c r="F407" s="10">
        <f t="shared" si="48"/>
        <v>19.11825</v>
      </c>
      <c r="G407" s="41">
        <f t="shared" si="49"/>
        <v>11.1</v>
      </c>
      <c r="H407" s="41">
        <f t="shared" si="50"/>
        <v>27.1</v>
      </c>
      <c r="I407" s="10"/>
      <c r="J407" s="10"/>
      <c r="K407" s="10"/>
    </row>
    <row r="408" spans="1:11" x14ac:dyDescent="0.35">
      <c r="A408" s="26"/>
      <c r="B408" s="6">
        <v>41306</v>
      </c>
      <c r="C408" s="18">
        <v>1514.6800539999999</v>
      </c>
      <c r="D408" s="5">
        <v>17.2712</v>
      </c>
      <c r="E408" s="5">
        <v>17.2712</v>
      </c>
      <c r="F408" s="10">
        <f t="shared" si="48"/>
        <v>19.11825</v>
      </c>
      <c r="G408" s="41">
        <f t="shared" si="49"/>
        <v>11.1</v>
      </c>
      <c r="H408" s="41">
        <f t="shared" si="50"/>
        <v>27.1</v>
      </c>
      <c r="I408" s="10"/>
      <c r="J408" s="10"/>
      <c r="K408" s="10"/>
    </row>
    <row r="409" spans="1:11" x14ac:dyDescent="0.35">
      <c r="A409" s="26"/>
      <c r="B409" s="6">
        <v>41334</v>
      </c>
      <c r="C409" s="18">
        <v>1569.1899410000001</v>
      </c>
      <c r="D409" s="5">
        <v>17.892700000000001</v>
      </c>
      <c r="E409" s="5">
        <v>17.892700000000001</v>
      </c>
      <c r="F409" s="10">
        <f t="shared" si="48"/>
        <v>19.11825</v>
      </c>
      <c r="G409" s="41">
        <f t="shared" si="49"/>
        <v>11.1</v>
      </c>
      <c r="H409" s="41">
        <f t="shared" si="50"/>
        <v>27.1</v>
      </c>
      <c r="I409" s="10"/>
      <c r="J409" s="10"/>
      <c r="K409" s="10"/>
    </row>
    <row r="410" spans="1:11" x14ac:dyDescent="0.35">
      <c r="A410" s="26"/>
      <c r="B410" s="6">
        <v>41365</v>
      </c>
      <c r="C410" s="18">
        <v>1597.5699460000001</v>
      </c>
      <c r="D410" s="5">
        <v>17.5654</v>
      </c>
      <c r="E410" s="5">
        <v>17.5654</v>
      </c>
      <c r="F410" s="10">
        <f t="shared" si="48"/>
        <v>19.11825</v>
      </c>
      <c r="G410" s="41">
        <f t="shared" si="49"/>
        <v>11.1</v>
      </c>
      <c r="H410" s="41">
        <f t="shared" si="50"/>
        <v>27.1</v>
      </c>
      <c r="I410" s="10"/>
      <c r="J410" s="10"/>
      <c r="K410" s="10"/>
    </row>
    <row r="411" spans="1:11" x14ac:dyDescent="0.35">
      <c r="A411" s="26"/>
      <c r="B411" s="6">
        <v>41395</v>
      </c>
      <c r="C411" s="18">
        <v>1630.73999</v>
      </c>
      <c r="D411" s="5">
        <v>17.930099999999999</v>
      </c>
      <c r="E411" s="5">
        <v>17.930099999999999</v>
      </c>
      <c r="F411" s="10">
        <f t="shared" si="48"/>
        <v>19.11825</v>
      </c>
      <c r="G411" s="41">
        <f t="shared" si="49"/>
        <v>11.1</v>
      </c>
      <c r="H411" s="41">
        <f t="shared" si="50"/>
        <v>27.1</v>
      </c>
      <c r="I411" s="10"/>
      <c r="J411" s="10"/>
      <c r="K411" s="10"/>
    </row>
    <row r="412" spans="1:11" x14ac:dyDescent="0.35">
      <c r="A412" s="26"/>
      <c r="B412" s="6">
        <v>41426</v>
      </c>
      <c r="C412" s="18">
        <v>1606.280029</v>
      </c>
      <c r="D412" s="5">
        <v>17.661100000000001</v>
      </c>
      <c r="E412" s="5">
        <v>17.661100000000001</v>
      </c>
      <c r="F412" s="10">
        <f t="shared" si="48"/>
        <v>19.11825</v>
      </c>
      <c r="G412" s="41">
        <f t="shared" si="49"/>
        <v>11.1</v>
      </c>
      <c r="H412" s="41">
        <f t="shared" si="50"/>
        <v>27.1</v>
      </c>
      <c r="I412" s="10"/>
      <c r="J412" s="10"/>
      <c r="K412" s="10"/>
    </row>
    <row r="413" spans="1:11" x14ac:dyDescent="0.35">
      <c r="A413" s="26"/>
      <c r="B413" s="6">
        <v>41456</v>
      </c>
      <c r="C413" s="18">
        <v>1685.7299800000001</v>
      </c>
      <c r="D413" s="5">
        <v>17.863</v>
      </c>
      <c r="E413" s="5">
        <v>17.863</v>
      </c>
      <c r="F413" s="10">
        <f t="shared" si="48"/>
        <v>19.11825</v>
      </c>
      <c r="G413" s="41">
        <f t="shared" si="49"/>
        <v>11.1</v>
      </c>
      <c r="H413" s="41">
        <f t="shared" si="50"/>
        <v>27.1</v>
      </c>
      <c r="I413" s="10"/>
      <c r="J413" s="10"/>
      <c r="K413" s="10"/>
    </row>
    <row r="414" spans="1:11" x14ac:dyDescent="0.35">
      <c r="A414" s="26"/>
      <c r="B414" s="6">
        <v>41487</v>
      </c>
      <c r="C414" s="18">
        <v>1632.969971</v>
      </c>
      <c r="D414" s="5">
        <v>17.303899999999999</v>
      </c>
      <c r="E414" s="5">
        <v>17.303899999999999</v>
      </c>
      <c r="F414" s="10">
        <f t="shared" si="48"/>
        <v>19.11825</v>
      </c>
      <c r="G414" s="41">
        <f t="shared" si="49"/>
        <v>11.1</v>
      </c>
      <c r="H414" s="41">
        <f t="shared" si="50"/>
        <v>27.1</v>
      </c>
      <c r="I414" s="10"/>
      <c r="J414" s="10"/>
      <c r="K414" s="10"/>
    </row>
    <row r="415" spans="1:11" x14ac:dyDescent="0.35">
      <c r="A415" s="26"/>
      <c r="B415" s="6">
        <v>41518</v>
      </c>
      <c r="C415" s="18">
        <v>1681.5500489999999</v>
      </c>
      <c r="D415" s="5">
        <v>17.8187</v>
      </c>
      <c r="E415" s="5">
        <v>17.8187</v>
      </c>
      <c r="F415" s="10">
        <f t="shared" si="48"/>
        <v>19.11825</v>
      </c>
      <c r="G415" s="41">
        <f t="shared" si="49"/>
        <v>11.1</v>
      </c>
      <c r="H415" s="41">
        <f t="shared" si="50"/>
        <v>27.1</v>
      </c>
      <c r="I415" s="10"/>
      <c r="J415" s="10"/>
      <c r="K415" s="10"/>
    </row>
    <row r="416" spans="1:11" x14ac:dyDescent="0.35">
      <c r="A416" s="26"/>
      <c r="B416" s="6">
        <v>41548</v>
      </c>
      <c r="C416" s="18">
        <v>1756.540039</v>
      </c>
      <c r="D416" s="5">
        <v>17.5303</v>
      </c>
      <c r="E416" s="5">
        <v>17.5303</v>
      </c>
      <c r="F416" s="10">
        <f t="shared" si="48"/>
        <v>19.11825</v>
      </c>
      <c r="G416" s="41">
        <f t="shared" si="49"/>
        <v>11.1</v>
      </c>
      <c r="H416" s="41">
        <f t="shared" si="50"/>
        <v>27.1</v>
      </c>
      <c r="I416" s="10"/>
      <c r="J416" s="10"/>
      <c r="K416" s="10"/>
    </row>
    <row r="417" spans="1:11" x14ac:dyDescent="0.35">
      <c r="A417" s="26"/>
      <c r="B417" s="6">
        <v>41579</v>
      </c>
      <c r="C417" s="18">
        <v>1805.8100589999999</v>
      </c>
      <c r="D417" s="5">
        <v>18.022099999999998</v>
      </c>
      <c r="E417" s="5">
        <v>18.022099999999998</v>
      </c>
      <c r="F417" s="10">
        <f t="shared" si="48"/>
        <v>19.11825</v>
      </c>
      <c r="G417" s="41">
        <f t="shared" si="49"/>
        <v>11.1</v>
      </c>
      <c r="H417" s="41">
        <f t="shared" si="50"/>
        <v>27.1</v>
      </c>
      <c r="I417" s="10"/>
      <c r="J417" s="10"/>
      <c r="K417" s="10"/>
    </row>
    <row r="418" spans="1:11" x14ac:dyDescent="0.35">
      <c r="A418" s="26">
        <f t="shared" ref="A418" si="52">YEAR(B418)</f>
        <v>2013</v>
      </c>
      <c r="B418" s="6">
        <v>41609</v>
      </c>
      <c r="C418" s="18">
        <v>1848.3599850000001</v>
      </c>
      <c r="D418" s="5">
        <v>18.4467</v>
      </c>
      <c r="E418" s="5">
        <v>18.4467</v>
      </c>
      <c r="F418" s="10">
        <f t="shared" si="48"/>
        <v>19.11825</v>
      </c>
      <c r="G418" s="41">
        <f t="shared" si="49"/>
        <v>11.1</v>
      </c>
      <c r="H418" s="41">
        <f t="shared" si="50"/>
        <v>27.1</v>
      </c>
      <c r="I418" s="10"/>
      <c r="J418" s="10"/>
      <c r="K418" s="10"/>
    </row>
    <row r="419" spans="1:11" x14ac:dyDescent="0.35">
      <c r="A419" s="26"/>
      <c r="B419" s="6">
        <v>41640</v>
      </c>
      <c r="C419" s="18">
        <v>1782.589966</v>
      </c>
      <c r="D419" s="5">
        <v>17.675699999999999</v>
      </c>
      <c r="E419" s="5">
        <v>17.675699999999999</v>
      </c>
      <c r="F419" s="10">
        <f t="shared" si="48"/>
        <v>19.11825</v>
      </c>
      <c r="G419" s="41">
        <f t="shared" si="49"/>
        <v>11.1</v>
      </c>
      <c r="H419" s="41">
        <f t="shared" si="50"/>
        <v>27.1</v>
      </c>
      <c r="I419" s="10"/>
      <c r="J419" s="10"/>
      <c r="K419" s="10"/>
    </row>
    <row r="420" spans="1:11" x14ac:dyDescent="0.35">
      <c r="A420" s="26"/>
      <c r="B420" s="6">
        <v>41671</v>
      </c>
      <c r="C420" s="18">
        <v>1859.4499510000001</v>
      </c>
      <c r="D420" s="5">
        <v>18.437799999999999</v>
      </c>
      <c r="E420" s="5">
        <v>18.437799999999999</v>
      </c>
      <c r="F420" s="10">
        <f t="shared" si="48"/>
        <v>19.11825</v>
      </c>
      <c r="G420" s="41">
        <f t="shared" si="49"/>
        <v>11.1</v>
      </c>
      <c r="H420" s="41">
        <f t="shared" si="50"/>
        <v>27.1</v>
      </c>
      <c r="I420" s="10"/>
      <c r="J420" s="10"/>
      <c r="K420" s="10"/>
    </row>
    <row r="421" spans="1:11" x14ac:dyDescent="0.35">
      <c r="A421" s="26"/>
      <c r="B421" s="6">
        <v>41699</v>
      </c>
      <c r="C421" s="18">
        <v>1872.339966</v>
      </c>
      <c r="D421" s="5">
        <v>18.5656</v>
      </c>
      <c r="E421" s="5">
        <v>18.5656</v>
      </c>
      <c r="F421" s="10">
        <f t="shared" si="48"/>
        <v>19.11825</v>
      </c>
      <c r="G421" s="41">
        <f t="shared" si="49"/>
        <v>11.1</v>
      </c>
      <c r="H421" s="41">
        <f t="shared" si="50"/>
        <v>27.1</v>
      </c>
      <c r="I421" s="10"/>
      <c r="J421" s="10"/>
      <c r="K421" s="10"/>
    </row>
    <row r="422" spans="1:11" x14ac:dyDescent="0.35">
      <c r="A422" s="26"/>
      <c r="B422" s="6">
        <v>41730</v>
      </c>
      <c r="C422" s="18">
        <v>1883.9499510000001</v>
      </c>
      <c r="D422" s="5">
        <v>18.269500000000001</v>
      </c>
      <c r="E422" s="5">
        <v>18.269500000000001</v>
      </c>
      <c r="F422" s="10">
        <f t="shared" si="48"/>
        <v>19.11825</v>
      </c>
      <c r="G422" s="41">
        <f t="shared" si="49"/>
        <v>11.1</v>
      </c>
      <c r="H422" s="41">
        <f t="shared" si="50"/>
        <v>27.1</v>
      </c>
      <c r="I422" s="10"/>
      <c r="J422" s="10"/>
      <c r="K422" s="10"/>
    </row>
    <row r="423" spans="1:11" x14ac:dyDescent="0.35">
      <c r="A423" s="26"/>
      <c r="B423" s="6">
        <v>41760</v>
      </c>
      <c r="C423" s="18">
        <v>1923.5699460000001</v>
      </c>
      <c r="D423" s="5">
        <v>18.653700000000001</v>
      </c>
      <c r="E423" s="5">
        <v>18.653700000000001</v>
      </c>
      <c r="F423" s="10">
        <f t="shared" si="48"/>
        <v>19.11825</v>
      </c>
      <c r="G423" s="41">
        <f t="shared" si="49"/>
        <v>11.1</v>
      </c>
      <c r="H423" s="41">
        <f t="shared" si="50"/>
        <v>27.1</v>
      </c>
      <c r="I423" s="10"/>
      <c r="J423" s="10"/>
      <c r="K423" s="10"/>
    </row>
    <row r="424" spans="1:11" x14ac:dyDescent="0.35">
      <c r="A424" s="26"/>
      <c r="B424" s="6">
        <v>41791</v>
      </c>
      <c r="C424" s="18">
        <v>1960.2299800000001</v>
      </c>
      <c r="D424" s="5">
        <v>19.0092</v>
      </c>
      <c r="E424" s="5">
        <v>19.0092</v>
      </c>
      <c r="F424" s="10">
        <f t="shared" si="48"/>
        <v>19.11825</v>
      </c>
      <c r="G424" s="41">
        <f t="shared" si="49"/>
        <v>11.1</v>
      </c>
      <c r="H424" s="41">
        <f t="shared" si="50"/>
        <v>27.1</v>
      </c>
      <c r="I424" s="10"/>
      <c r="J424" s="10"/>
      <c r="K424" s="10"/>
    </row>
    <row r="425" spans="1:11" x14ac:dyDescent="0.35">
      <c r="A425" s="26"/>
      <c r="B425" s="6">
        <v>41821</v>
      </c>
      <c r="C425" s="18">
        <v>1930.670044</v>
      </c>
      <c r="D425" s="5">
        <v>18.220700000000001</v>
      </c>
      <c r="E425" s="5">
        <v>18.220700000000001</v>
      </c>
      <c r="F425" s="10">
        <f t="shared" si="48"/>
        <v>19.11825</v>
      </c>
      <c r="G425" s="41">
        <f t="shared" si="49"/>
        <v>11.1</v>
      </c>
      <c r="H425" s="41">
        <f t="shared" si="50"/>
        <v>27.1</v>
      </c>
      <c r="I425" s="10"/>
      <c r="J425" s="10"/>
      <c r="K425" s="10"/>
    </row>
    <row r="426" spans="1:11" x14ac:dyDescent="0.35">
      <c r="A426" s="26"/>
      <c r="B426" s="6">
        <v>41852</v>
      </c>
      <c r="C426" s="18">
        <v>2003.369995</v>
      </c>
      <c r="D426" s="5">
        <v>18.9069</v>
      </c>
      <c r="E426" s="5">
        <v>18.9069</v>
      </c>
      <c r="F426" s="10">
        <f t="shared" si="48"/>
        <v>19.11825</v>
      </c>
      <c r="G426" s="41">
        <f t="shared" si="49"/>
        <v>11.1</v>
      </c>
      <c r="H426" s="41">
        <f t="shared" si="50"/>
        <v>27.1</v>
      </c>
      <c r="I426" s="10"/>
      <c r="J426" s="10"/>
      <c r="K426" s="10"/>
    </row>
    <row r="427" spans="1:11" x14ac:dyDescent="0.35">
      <c r="A427" s="26"/>
      <c r="B427" s="6">
        <v>41883</v>
      </c>
      <c r="C427" s="18">
        <v>1972.290039</v>
      </c>
      <c r="D427" s="5">
        <v>18.613499999999998</v>
      </c>
      <c r="E427" s="5">
        <v>18.613499999999998</v>
      </c>
      <c r="F427" s="10">
        <f t="shared" si="48"/>
        <v>19.11825</v>
      </c>
      <c r="G427" s="41">
        <f t="shared" si="49"/>
        <v>11.1</v>
      </c>
      <c r="H427" s="41">
        <f t="shared" si="50"/>
        <v>27.1</v>
      </c>
      <c r="I427" s="10"/>
      <c r="J427" s="10"/>
      <c r="K427" s="10"/>
    </row>
    <row r="428" spans="1:11" x14ac:dyDescent="0.35">
      <c r="A428" s="26"/>
      <c r="B428" s="6">
        <v>41913</v>
      </c>
      <c r="C428" s="18">
        <v>2018.0500489999999</v>
      </c>
      <c r="D428" s="5">
        <v>19.724900000000002</v>
      </c>
      <c r="E428" s="5">
        <v>19.724900000000002</v>
      </c>
      <c r="F428" s="10">
        <f t="shared" si="48"/>
        <v>19.11825</v>
      </c>
      <c r="G428" s="41">
        <f t="shared" si="49"/>
        <v>11.1</v>
      </c>
      <c r="H428" s="41">
        <f t="shared" si="50"/>
        <v>27.1</v>
      </c>
      <c r="I428" s="10"/>
      <c r="J428" s="10"/>
      <c r="K428" s="10"/>
    </row>
    <row r="429" spans="1:11" x14ac:dyDescent="0.35">
      <c r="A429" s="26"/>
      <c r="B429" s="6">
        <v>41944</v>
      </c>
      <c r="C429" s="18">
        <v>2067.5600589999999</v>
      </c>
      <c r="D429" s="5">
        <v>20.2088</v>
      </c>
      <c r="E429" s="5">
        <v>20.2088</v>
      </c>
      <c r="F429" s="10">
        <f t="shared" si="48"/>
        <v>19.11825</v>
      </c>
      <c r="G429" s="41">
        <f t="shared" si="49"/>
        <v>11.1</v>
      </c>
      <c r="H429" s="41">
        <f t="shared" si="50"/>
        <v>27.1</v>
      </c>
      <c r="I429" s="10"/>
      <c r="J429" s="10"/>
      <c r="K429" s="10"/>
    </row>
    <row r="430" spans="1:11" x14ac:dyDescent="0.35">
      <c r="A430" s="26">
        <f t="shared" ref="A430" si="53">YEAR(B430)</f>
        <v>2014</v>
      </c>
      <c r="B430" s="6">
        <v>41974</v>
      </c>
      <c r="C430" s="18">
        <v>2058.8999020000001</v>
      </c>
      <c r="D430" s="5">
        <v>20.124099999999999</v>
      </c>
      <c r="E430" s="5">
        <v>20.124099999999999</v>
      </c>
      <c r="F430" s="10">
        <f t="shared" si="48"/>
        <v>19.11825</v>
      </c>
      <c r="G430" s="41">
        <f t="shared" si="49"/>
        <v>11.1</v>
      </c>
      <c r="H430" s="41">
        <f t="shared" si="50"/>
        <v>27.1</v>
      </c>
      <c r="I430" s="10"/>
      <c r="J430" s="10"/>
      <c r="K430" s="10"/>
    </row>
    <row r="431" spans="1:11" x14ac:dyDescent="0.35">
      <c r="A431" s="26"/>
      <c r="B431" s="6">
        <v>42005</v>
      </c>
      <c r="C431" s="18">
        <v>1994.98999</v>
      </c>
      <c r="D431" s="5">
        <v>20.1007</v>
      </c>
      <c r="E431" s="5">
        <v>20.1007</v>
      </c>
      <c r="F431" s="10">
        <f t="shared" si="48"/>
        <v>19.11825</v>
      </c>
      <c r="G431" s="41">
        <f t="shared" si="49"/>
        <v>11.1</v>
      </c>
      <c r="H431" s="41">
        <f t="shared" si="50"/>
        <v>27.1</v>
      </c>
      <c r="I431" s="10"/>
      <c r="J431" s="10"/>
      <c r="K431" s="10"/>
    </row>
    <row r="432" spans="1:11" x14ac:dyDescent="0.35">
      <c r="A432" s="26"/>
      <c r="B432" s="6">
        <v>42036</v>
      </c>
      <c r="C432" s="18">
        <v>2104.5</v>
      </c>
      <c r="D432" s="5">
        <v>21.204000000000001</v>
      </c>
      <c r="E432" s="5">
        <v>21.204000000000001</v>
      </c>
      <c r="F432" s="10">
        <f t="shared" si="48"/>
        <v>19.11825</v>
      </c>
      <c r="G432" s="41">
        <f t="shared" si="49"/>
        <v>11.1</v>
      </c>
      <c r="H432" s="41">
        <f t="shared" si="50"/>
        <v>27.1</v>
      </c>
      <c r="I432" s="10"/>
      <c r="J432" s="10"/>
      <c r="K432" s="10"/>
    </row>
    <row r="433" spans="1:11" x14ac:dyDescent="0.35">
      <c r="A433" s="26"/>
      <c r="B433" s="6">
        <v>42064</v>
      </c>
      <c r="C433" s="18">
        <v>2067.889893</v>
      </c>
      <c r="D433" s="5">
        <v>20.8352</v>
      </c>
      <c r="E433" s="5">
        <v>20.8352</v>
      </c>
      <c r="F433" s="10">
        <f t="shared" si="48"/>
        <v>19.11825</v>
      </c>
      <c r="G433" s="41">
        <f t="shared" si="49"/>
        <v>11.1</v>
      </c>
      <c r="H433" s="41">
        <f t="shared" si="50"/>
        <v>27.1</v>
      </c>
      <c r="I433" s="10"/>
      <c r="J433" s="10"/>
      <c r="K433" s="10"/>
    </row>
    <row r="434" spans="1:11" x14ac:dyDescent="0.35">
      <c r="A434" s="26"/>
      <c r="B434" s="6">
        <v>42095</v>
      </c>
      <c r="C434" s="18">
        <v>2085.51001</v>
      </c>
      <c r="D434" s="5">
        <v>21.973600000000001</v>
      </c>
      <c r="E434" s="5">
        <v>21.973600000000001</v>
      </c>
      <c r="F434" s="10">
        <f t="shared" si="48"/>
        <v>19.11825</v>
      </c>
      <c r="G434" s="41">
        <f t="shared" si="49"/>
        <v>11.1</v>
      </c>
      <c r="H434" s="41">
        <f t="shared" si="50"/>
        <v>27.1</v>
      </c>
      <c r="I434" s="10"/>
      <c r="J434" s="10"/>
      <c r="K434" s="10"/>
    </row>
    <row r="435" spans="1:11" x14ac:dyDescent="0.35">
      <c r="A435" s="26"/>
      <c r="B435" s="6">
        <v>42125</v>
      </c>
      <c r="C435" s="18">
        <v>2107.389893</v>
      </c>
      <c r="D435" s="5">
        <v>22.2041</v>
      </c>
      <c r="E435" s="5">
        <v>22.2041</v>
      </c>
      <c r="F435" s="10">
        <f t="shared" si="48"/>
        <v>19.11825</v>
      </c>
      <c r="G435" s="41">
        <f t="shared" si="49"/>
        <v>11.1</v>
      </c>
      <c r="H435" s="41">
        <f t="shared" si="50"/>
        <v>27.1</v>
      </c>
      <c r="I435" s="10"/>
      <c r="J435" s="10"/>
      <c r="K435" s="10"/>
    </row>
    <row r="436" spans="1:11" x14ac:dyDescent="0.35">
      <c r="A436" s="26"/>
      <c r="B436" s="6">
        <v>42156</v>
      </c>
      <c r="C436" s="18">
        <v>2063.110107</v>
      </c>
      <c r="D436" s="5">
        <v>21.737500000000001</v>
      </c>
      <c r="E436" s="5">
        <v>21.737500000000001</v>
      </c>
      <c r="F436" s="10">
        <f t="shared" si="48"/>
        <v>19.11825</v>
      </c>
      <c r="G436" s="41">
        <f t="shared" si="49"/>
        <v>11.1</v>
      </c>
      <c r="H436" s="41">
        <f t="shared" si="50"/>
        <v>27.1</v>
      </c>
      <c r="I436" s="10"/>
      <c r="J436" s="10"/>
      <c r="K436" s="10"/>
    </row>
    <row r="437" spans="1:11" x14ac:dyDescent="0.35">
      <c r="A437" s="26"/>
      <c r="B437" s="6">
        <v>42186</v>
      </c>
      <c r="C437" s="18">
        <v>2103.8400879999999</v>
      </c>
      <c r="D437" s="5">
        <v>23.2058</v>
      </c>
      <c r="E437" s="5">
        <v>23.2058</v>
      </c>
      <c r="F437" s="10">
        <f t="shared" si="48"/>
        <v>19.11825</v>
      </c>
      <c r="G437" s="41">
        <f t="shared" si="49"/>
        <v>11.1</v>
      </c>
      <c r="H437" s="41">
        <f t="shared" si="50"/>
        <v>27.1</v>
      </c>
      <c r="I437" s="10"/>
      <c r="J437" s="10"/>
      <c r="K437" s="10"/>
    </row>
    <row r="438" spans="1:11" x14ac:dyDescent="0.35">
      <c r="A438" s="26"/>
      <c r="B438" s="6">
        <v>42217</v>
      </c>
      <c r="C438" s="18">
        <v>1972.1800539999999</v>
      </c>
      <c r="D438" s="5">
        <v>21.753599999999999</v>
      </c>
      <c r="E438" s="5">
        <v>21.753599999999999</v>
      </c>
      <c r="F438" s="10">
        <f t="shared" si="48"/>
        <v>19.11825</v>
      </c>
      <c r="G438" s="41">
        <f t="shared" si="49"/>
        <v>11.1</v>
      </c>
      <c r="H438" s="41">
        <f t="shared" si="50"/>
        <v>27.1</v>
      </c>
      <c r="I438" s="10"/>
      <c r="J438" s="10"/>
      <c r="K438" s="10"/>
    </row>
    <row r="439" spans="1:11" x14ac:dyDescent="0.35">
      <c r="A439" s="26"/>
      <c r="B439" s="6">
        <v>42248</v>
      </c>
      <c r="C439" s="18">
        <v>1920.030029</v>
      </c>
      <c r="D439" s="5">
        <v>21.1784</v>
      </c>
      <c r="E439" s="5">
        <v>21.1784</v>
      </c>
      <c r="F439" s="10">
        <f t="shared" si="48"/>
        <v>19.11825</v>
      </c>
      <c r="G439" s="41">
        <f t="shared" si="49"/>
        <v>11.1</v>
      </c>
      <c r="H439" s="41">
        <f t="shared" si="50"/>
        <v>27.1</v>
      </c>
      <c r="I439" s="10"/>
      <c r="J439" s="10"/>
      <c r="K439" s="10"/>
    </row>
    <row r="440" spans="1:11" x14ac:dyDescent="0.35">
      <c r="A440" s="26"/>
      <c r="B440" s="6">
        <v>42278</v>
      </c>
      <c r="C440" s="18">
        <v>2079.360107</v>
      </c>
      <c r="D440" s="5">
        <v>24.0305</v>
      </c>
      <c r="E440" s="5">
        <v>24.0305</v>
      </c>
      <c r="F440" s="10">
        <f t="shared" si="48"/>
        <v>19.11825</v>
      </c>
      <c r="G440" s="41">
        <f t="shared" si="49"/>
        <v>11.1</v>
      </c>
      <c r="H440" s="41">
        <f t="shared" si="50"/>
        <v>27.1</v>
      </c>
      <c r="I440" s="10"/>
      <c r="J440" s="10"/>
      <c r="K440" s="10"/>
    </row>
    <row r="441" spans="1:11" x14ac:dyDescent="0.35">
      <c r="A441" s="26"/>
      <c r="B441" s="6">
        <v>42309</v>
      </c>
      <c r="C441" s="18">
        <v>2080.4099120000001</v>
      </c>
      <c r="D441" s="5">
        <v>24.0426</v>
      </c>
      <c r="E441" s="5">
        <v>24.0426</v>
      </c>
      <c r="F441" s="10">
        <f t="shared" si="48"/>
        <v>19.11825</v>
      </c>
      <c r="G441" s="41">
        <f t="shared" si="49"/>
        <v>11.1</v>
      </c>
      <c r="H441" s="41">
        <f t="shared" si="50"/>
        <v>27.1</v>
      </c>
      <c r="I441" s="10"/>
      <c r="J441" s="10"/>
      <c r="K441" s="10"/>
    </row>
    <row r="442" spans="1:11" x14ac:dyDescent="0.35">
      <c r="A442" s="26">
        <f t="shared" ref="A442" si="54">YEAR(B442)</f>
        <v>2015</v>
      </c>
      <c r="B442" s="6">
        <v>42339</v>
      </c>
      <c r="C442" s="18">
        <v>2043.9399410000001</v>
      </c>
      <c r="D442" s="5">
        <v>23.621200000000002</v>
      </c>
      <c r="E442" s="5">
        <v>23.621200000000002</v>
      </c>
      <c r="F442" s="10">
        <f t="shared" si="48"/>
        <v>19.11825</v>
      </c>
      <c r="G442" s="41">
        <f t="shared" si="49"/>
        <v>11.1</v>
      </c>
      <c r="H442" s="41">
        <f t="shared" si="50"/>
        <v>27.1</v>
      </c>
      <c r="I442" s="10"/>
      <c r="J442" s="10"/>
      <c r="K442" s="10"/>
    </row>
    <row r="443" spans="1:11" x14ac:dyDescent="0.35">
      <c r="A443" s="26"/>
      <c r="B443" s="6">
        <v>42370</v>
      </c>
      <c r="C443" s="18">
        <v>1940.23999</v>
      </c>
      <c r="D443" s="5">
        <v>22.446100000000001</v>
      </c>
      <c r="E443" s="5">
        <v>22.446100000000001</v>
      </c>
      <c r="F443" s="10">
        <f t="shared" si="48"/>
        <v>19.11825</v>
      </c>
      <c r="G443" s="41">
        <f t="shared" si="49"/>
        <v>11.1</v>
      </c>
      <c r="H443" s="41">
        <f t="shared" si="50"/>
        <v>27.1</v>
      </c>
      <c r="I443" s="10"/>
      <c r="J443" s="10"/>
      <c r="K443" s="10"/>
    </row>
    <row r="444" spans="1:11" x14ac:dyDescent="0.35">
      <c r="A444" s="26"/>
      <c r="B444" s="6">
        <v>42401</v>
      </c>
      <c r="C444" s="18">
        <v>1932.2299800000001</v>
      </c>
      <c r="D444" s="5">
        <v>22.353400000000001</v>
      </c>
      <c r="E444" s="5">
        <v>22.353400000000001</v>
      </c>
      <c r="F444" s="10">
        <f t="shared" si="48"/>
        <v>19.11825</v>
      </c>
      <c r="G444" s="41">
        <f t="shared" si="49"/>
        <v>11.1</v>
      </c>
      <c r="H444" s="41">
        <f t="shared" si="50"/>
        <v>27.1</v>
      </c>
      <c r="I444" s="10"/>
      <c r="J444" s="10"/>
      <c r="K444" s="10"/>
    </row>
    <row r="445" spans="1:11" x14ac:dyDescent="0.35">
      <c r="A445" s="26"/>
      <c r="B445" s="6">
        <v>42430</v>
      </c>
      <c r="C445" s="18">
        <v>2059.73999</v>
      </c>
      <c r="D445" s="5">
        <v>23.828600000000002</v>
      </c>
      <c r="E445" s="5">
        <v>23.828600000000002</v>
      </c>
      <c r="F445" s="10">
        <f t="shared" si="48"/>
        <v>19.11825</v>
      </c>
      <c r="G445" s="41">
        <f t="shared" si="49"/>
        <v>11.1</v>
      </c>
      <c r="H445" s="41">
        <f t="shared" si="50"/>
        <v>27.1</v>
      </c>
      <c r="I445" s="10"/>
      <c r="J445" s="10"/>
      <c r="K445" s="10"/>
    </row>
    <row r="446" spans="1:11" x14ac:dyDescent="0.35">
      <c r="A446" s="26"/>
      <c r="B446" s="6">
        <v>42461</v>
      </c>
      <c r="C446" s="18">
        <v>2065.3000489999999</v>
      </c>
      <c r="D446" s="5">
        <v>23.760899999999999</v>
      </c>
      <c r="E446" s="5">
        <v>23.760899999999999</v>
      </c>
      <c r="F446" s="10">
        <f t="shared" si="48"/>
        <v>19.11825</v>
      </c>
      <c r="G446" s="41">
        <f t="shared" si="49"/>
        <v>11.1</v>
      </c>
      <c r="H446" s="41">
        <f t="shared" si="50"/>
        <v>27.1</v>
      </c>
      <c r="I446" s="10"/>
      <c r="J446" s="10"/>
      <c r="K446" s="10"/>
    </row>
    <row r="447" spans="1:11" x14ac:dyDescent="0.35">
      <c r="A447" s="26"/>
      <c r="B447" s="6">
        <v>42491</v>
      </c>
      <c r="C447" s="18">
        <v>2096.9499510000001</v>
      </c>
      <c r="D447" s="5">
        <v>24.1252</v>
      </c>
      <c r="E447" s="5">
        <v>24.1252</v>
      </c>
      <c r="F447" s="10">
        <f t="shared" si="48"/>
        <v>19.11825</v>
      </c>
      <c r="G447" s="41">
        <f t="shared" si="49"/>
        <v>11.1</v>
      </c>
      <c r="H447" s="41">
        <f t="shared" si="50"/>
        <v>27.1</v>
      </c>
      <c r="I447" s="10"/>
      <c r="J447" s="10"/>
      <c r="K447" s="10"/>
    </row>
    <row r="448" spans="1:11" x14ac:dyDescent="0.35">
      <c r="A448" s="26"/>
      <c r="B448" s="6">
        <v>42522</v>
      </c>
      <c r="C448" s="18">
        <v>2098.860107</v>
      </c>
      <c r="D448" s="5">
        <v>24.146999999999998</v>
      </c>
      <c r="E448" s="5">
        <v>24.146999999999998</v>
      </c>
      <c r="F448" s="10">
        <f t="shared" si="48"/>
        <v>19.11825</v>
      </c>
      <c r="G448" s="41">
        <f t="shared" si="49"/>
        <v>11.1</v>
      </c>
      <c r="H448" s="41">
        <f t="shared" si="50"/>
        <v>27.1</v>
      </c>
      <c r="I448" s="10"/>
      <c r="J448" s="10"/>
      <c r="K448" s="10"/>
    </row>
    <row r="449" spans="1:11" x14ac:dyDescent="0.35">
      <c r="A449" s="26"/>
      <c r="B449" s="6">
        <v>42552</v>
      </c>
      <c r="C449" s="18">
        <v>2173.6000979999999</v>
      </c>
      <c r="D449" s="5">
        <v>24.3978</v>
      </c>
      <c r="E449" s="5">
        <v>24.3978</v>
      </c>
      <c r="F449" s="10">
        <f t="shared" si="48"/>
        <v>19.11825</v>
      </c>
      <c r="G449" s="41">
        <f t="shared" si="49"/>
        <v>11.1</v>
      </c>
      <c r="H449" s="41">
        <f t="shared" si="50"/>
        <v>27.1</v>
      </c>
      <c r="I449" s="10"/>
      <c r="J449" s="10"/>
      <c r="K449" s="10"/>
    </row>
    <row r="450" spans="1:11" x14ac:dyDescent="0.35">
      <c r="A450" s="26"/>
      <c r="B450" s="6">
        <v>42583</v>
      </c>
      <c r="C450" s="18">
        <v>2170.9499510000001</v>
      </c>
      <c r="D450" s="5">
        <v>24.368099999999998</v>
      </c>
      <c r="E450" s="5">
        <v>24.368099999999998</v>
      </c>
      <c r="F450" s="10">
        <f t="shared" si="48"/>
        <v>19.11825</v>
      </c>
      <c r="G450" s="41">
        <f t="shared" si="49"/>
        <v>11.1</v>
      </c>
      <c r="H450" s="41">
        <f t="shared" si="50"/>
        <v>27.1</v>
      </c>
      <c r="I450" s="10"/>
      <c r="J450" s="10"/>
      <c r="K450" s="10"/>
    </row>
    <row r="451" spans="1:11" x14ac:dyDescent="0.35">
      <c r="A451" s="26"/>
      <c r="B451" s="6">
        <v>42614</v>
      </c>
      <c r="C451" s="18">
        <v>2168.2700199999999</v>
      </c>
      <c r="D451" s="5">
        <v>24.338000000000001</v>
      </c>
      <c r="E451" s="5">
        <v>24.338000000000001</v>
      </c>
      <c r="F451" s="10">
        <f t="shared" si="48"/>
        <v>19.11825</v>
      </c>
      <c r="G451" s="41">
        <f t="shared" si="49"/>
        <v>11.1</v>
      </c>
      <c r="H451" s="41">
        <f t="shared" si="50"/>
        <v>27.1</v>
      </c>
      <c r="I451" s="10"/>
      <c r="J451" s="10"/>
      <c r="K451" s="10"/>
    </row>
    <row r="452" spans="1:11" x14ac:dyDescent="0.35">
      <c r="A452" s="26"/>
      <c r="B452" s="6">
        <v>42644</v>
      </c>
      <c r="C452" s="18">
        <v>2126.1499020000001</v>
      </c>
      <c r="D452" s="5">
        <v>22.486999999999998</v>
      </c>
      <c r="E452" s="5">
        <v>22.486999999999998</v>
      </c>
      <c r="F452" s="10">
        <f t="shared" si="48"/>
        <v>19.11825</v>
      </c>
      <c r="G452" s="41">
        <f t="shared" si="49"/>
        <v>11.1</v>
      </c>
      <c r="H452" s="41">
        <f t="shared" si="50"/>
        <v>27.1</v>
      </c>
      <c r="I452" s="10"/>
      <c r="J452" s="10"/>
      <c r="K452" s="10"/>
    </row>
    <row r="453" spans="1:11" x14ac:dyDescent="0.35">
      <c r="A453" s="26"/>
      <c r="B453" s="6">
        <v>42675</v>
      </c>
      <c r="C453" s="18">
        <v>2198.8100589999999</v>
      </c>
      <c r="D453" s="5">
        <v>23.255500000000001</v>
      </c>
      <c r="E453" s="5">
        <v>23.255500000000001</v>
      </c>
      <c r="F453" s="10">
        <f t="shared" si="48"/>
        <v>19.11825</v>
      </c>
      <c r="G453" s="41">
        <f t="shared" si="49"/>
        <v>11.1</v>
      </c>
      <c r="H453" s="41">
        <f t="shared" si="50"/>
        <v>27.1</v>
      </c>
      <c r="I453" s="10"/>
      <c r="J453" s="10"/>
      <c r="K453" s="10"/>
    </row>
    <row r="454" spans="1:11" x14ac:dyDescent="0.35">
      <c r="A454" s="26">
        <f t="shared" ref="A454" si="55">YEAR(B454)</f>
        <v>2016</v>
      </c>
      <c r="B454" s="6">
        <v>42705</v>
      </c>
      <c r="C454" s="18">
        <v>2238.830078</v>
      </c>
      <c r="D454" s="5">
        <v>23.678799999999999</v>
      </c>
      <c r="E454" s="5">
        <v>23.678799999999999</v>
      </c>
      <c r="F454" s="10">
        <f t="shared" si="48"/>
        <v>19.11825</v>
      </c>
      <c r="G454" s="41">
        <f t="shared" si="49"/>
        <v>11.1</v>
      </c>
      <c r="H454" s="41">
        <f t="shared" si="50"/>
        <v>27.1</v>
      </c>
      <c r="I454" s="10"/>
      <c r="J454" s="10"/>
      <c r="K454" s="10"/>
    </row>
    <row r="455" spans="1:11" x14ac:dyDescent="0.35">
      <c r="A455" s="26"/>
      <c r="B455" s="6">
        <v>42736</v>
      </c>
      <c r="C455" s="18">
        <v>2278.8701169999999</v>
      </c>
      <c r="D455" s="5">
        <v>22.722799999999999</v>
      </c>
      <c r="E455" s="5">
        <v>22.722799999999999</v>
      </c>
      <c r="F455" s="10">
        <f t="shared" si="48"/>
        <v>19.11825</v>
      </c>
      <c r="G455" s="41">
        <f t="shared" si="49"/>
        <v>11.1</v>
      </c>
      <c r="H455" s="41">
        <f t="shared" si="50"/>
        <v>27.1</v>
      </c>
      <c r="I455" s="10"/>
      <c r="J455" s="10"/>
      <c r="K455" s="10"/>
    </row>
    <row r="456" spans="1:11" x14ac:dyDescent="0.35">
      <c r="A456" s="26"/>
      <c r="B456" s="6">
        <v>42767</v>
      </c>
      <c r="C456" s="18">
        <v>2363.639893</v>
      </c>
      <c r="D456" s="5">
        <v>23.568100000000001</v>
      </c>
      <c r="E456" s="5">
        <v>23.568100000000001</v>
      </c>
      <c r="F456" s="10">
        <f t="shared" si="48"/>
        <v>19.11825</v>
      </c>
      <c r="G456" s="41">
        <f t="shared" si="49"/>
        <v>11.1</v>
      </c>
      <c r="H456" s="41">
        <f t="shared" si="50"/>
        <v>27.1</v>
      </c>
      <c r="I456" s="10"/>
      <c r="J456" s="10"/>
      <c r="K456" s="10"/>
    </row>
    <row r="457" spans="1:11" x14ac:dyDescent="0.35">
      <c r="A457" s="26"/>
      <c r="B457" s="6">
        <v>42795</v>
      </c>
      <c r="C457" s="18">
        <v>2362.719971</v>
      </c>
      <c r="D457" s="5">
        <v>23.558900000000001</v>
      </c>
      <c r="E457" s="5">
        <v>23.558900000000001</v>
      </c>
      <c r="F457" s="10">
        <f t="shared" si="48"/>
        <v>19.11825</v>
      </c>
      <c r="G457" s="41">
        <f t="shared" si="49"/>
        <v>11.1</v>
      </c>
      <c r="H457" s="41">
        <f t="shared" si="50"/>
        <v>27.1</v>
      </c>
      <c r="I457" s="10"/>
      <c r="J457" s="10"/>
      <c r="K457" s="10"/>
    </row>
    <row r="458" spans="1:11" x14ac:dyDescent="0.35">
      <c r="A458" s="26"/>
      <c r="B458" s="6">
        <v>42826</v>
      </c>
      <c r="C458" s="18">
        <v>2384.1999510000001</v>
      </c>
      <c r="D458" s="5">
        <v>22.9206</v>
      </c>
      <c r="E458" s="5">
        <v>22.9206</v>
      </c>
      <c r="F458" s="10">
        <f t="shared" si="48"/>
        <v>19.11825</v>
      </c>
      <c r="G458" s="41">
        <f t="shared" si="49"/>
        <v>11.1</v>
      </c>
      <c r="H458" s="41">
        <f t="shared" si="50"/>
        <v>27.1</v>
      </c>
      <c r="I458" s="10"/>
      <c r="J458" s="10"/>
      <c r="K458" s="10"/>
    </row>
    <row r="459" spans="1:11" x14ac:dyDescent="0.35">
      <c r="A459" s="26"/>
      <c r="B459" s="6">
        <v>42856</v>
      </c>
      <c r="C459" s="18">
        <v>2411.8000489999999</v>
      </c>
      <c r="D459" s="5">
        <v>23.1859</v>
      </c>
      <c r="E459" s="5">
        <v>23.1859</v>
      </c>
      <c r="F459" s="10">
        <f t="shared" si="48"/>
        <v>19.11825</v>
      </c>
      <c r="G459" s="41">
        <f t="shared" si="49"/>
        <v>11.1</v>
      </c>
      <c r="H459" s="41">
        <f t="shared" si="50"/>
        <v>27.1</v>
      </c>
      <c r="I459" s="10"/>
      <c r="J459" s="10"/>
      <c r="K459" s="10"/>
    </row>
    <row r="460" spans="1:11" x14ac:dyDescent="0.35">
      <c r="A460" s="26"/>
      <c r="B460" s="6">
        <v>42887</v>
      </c>
      <c r="C460" s="18">
        <v>2423.4099120000001</v>
      </c>
      <c r="D460" s="5">
        <v>23.297499999999999</v>
      </c>
      <c r="E460" s="5">
        <v>23.297499999999999</v>
      </c>
      <c r="F460" s="10">
        <f t="shared" ref="F460:F502" si="56">MEDIAN($D$11:$D$502)</f>
        <v>19.11825</v>
      </c>
      <c r="G460" s="41">
        <f t="shared" si="49"/>
        <v>11.1</v>
      </c>
      <c r="H460" s="41">
        <f t="shared" si="50"/>
        <v>27.1</v>
      </c>
      <c r="I460" s="10"/>
      <c r="J460" s="10"/>
      <c r="K460" s="10"/>
    </row>
    <row r="461" spans="1:11" x14ac:dyDescent="0.35">
      <c r="A461" s="26"/>
      <c r="B461" s="6">
        <v>42917</v>
      </c>
      <c r="C461" s="18">
        <v>2470.3000489999999</v>
      </c>
      <c r="D461" s="5">
        <v>23.069700000000001</v>
      </c>
      <c r="E461" s="5">
        <v>23.069700000000001</v>
      </c>
      <c r="F461" s="10">
        <f t="shared" si="56"/>
        <v>19.11825</v>
      </c>
      <c r="G461" s="41">
        <f t="shared" ref="G461:G502" si="57">G460</f>
        <v>11.1</v>
      </c>
      <c r="H461" s="41">
        <f t="shared" ref="H461:H502" si="58">H460</f>
        <v>27.1</v>
      </c>
      <c r="I461" s="10"/>
      <c r="J461" s="10"/>
      <c r="K461" s="10"/>
    </row>
    <row r="462" spans="1:11" x14ac:dyDescent="0.35">
      <c r="A462" s="26"/>
      <c r="B462" s="6">
        <v>42948</v>
      </c>
      <c r="C462" s="18">
        <v>2471.6499020000001</v>
      </c>
      <c r="D462" s="5">
        <v>23.0823</v>
      </c>
      <c r="E462" s="5">
        <v>23.0823</v>
      </c>
      <c r="F462" s="10">
        <f t="shared" si="56"/>
        <v>19.11825</v>
      </c>
      <c r="G462" s="41">
        <f t="shared" si="57"/>
        <v>11.1</v>
      </c>
      <c r="H462" s="41">
        <f t="shared" si="58"/>
        <v>27.1</v>
      </c>
      <c r="I462" s="10"/>
      <c r="J462" s="10"/>
      <c r="K462" s="10"/>
    </row>
    <row r="463" spans="1:11" x14ac:dyDescent="0.35">
      <c r="A463" s="26"/>
      <c r="B463" s="6">
        <v>42979</v>
      </c>
      <c r="C463" s="18">
        <v>2519.360107</v>
      </c>
      <c r="D463" s="5">
        <v>23.527799999999999</v>
      </c>
      <c r="E463" s="5">
        <v>23.527799999999999</v>
      </c>
      <c r="F463" s="10">
        <f t="shared" si="56"/>
        <v>19.11825</v>
      </c>
      <c r="G463" s="41">
        <f t="shared" si="57"/>
        <v>11.1</v>
      </c>
      <c r="H463" s="41">
        <f t="shared" si="58"/>
        <v>27.1</v>
      </c>
      <c r="I463" s="10"/>
      <c r="J463" s="10"/>
      <c r="K463" s="10"/>
    </row>
    <row r="464" spans="1:11" x14ac:dyDescent="0.35">
      <c r="A464" s="26"/>
      <c r="B464" s="6">
        <v>43009</v>
      </c>
      <c r="C464" s="18">
        <v>2575.26001</v>
      </c>
      <c r="D464" s="5">
        <v>23.437000000000001</v>
      </c>
      <c r="E464" s="5">
        <v>23.437000000000001</v>
      </c>
      <c r="F464" s="10">
        <f t="shared" si="56"/>
        <v>19.11825</v>
      </c>
      <c r="G464" s="41">
        <f t="shared" si="57"/>
        <v>11.1</v>
      </c>
      <c r="H464" s="41">
        <f t="shared" si="58"/>
        <v>27.1</v>
      </c>
      <c r="I464" s="10"/>
      <c r="J464" s="10"/>
      <c r="K464" s="10"/>
    </row>
    <row r="465" spans="1:11" x14ac:dyDescent="0.35">
      <c r="A465" s="26"/>
      <c r="B465" s="6">
        <v>43040</v>
      </c>
      <c r="C465" s="18">
        <v>2584.8400879999999</v>
      </c>
      <c r="D465" s="5">
        <v>24.095199999999998</v>
      </c>
      <c r="E465" s="5">
        <v>24.095199999999998</v>
      </c>
      <c r="F465" s="10">
        <f t="shared" si="56"/>
        <v>19.11825</v>
      </c>
      <c r="G465" s="41">
        <f t="shared" si="57"/>
        <v>11.1</v>
      </c>
      <c r="H465" s="41">
        <f t="shared" si="58"/>
        <v>27.1</v>
      </c>
      <c r="I465" s="10"/>
      <c r="J465" s="10"/>
      <c r="K465" s="10"/>
    </row>
    <row r="466" spans="1:11" x14ac:dyDescent="0.35">
      <c r="A466" s="26">
        <f t="shared" ref="A466" si="59">YEAR(B466)</f>
        <v>2017</v>
      </c>
      <c r="B466" s="6">
        <v>43070</v>
      </c>
      <c r="C466" s="18">
        <v>2673.610107</v>
      </c>
      <c r="D466" s="5">
        <v>24.332100000000001</v>
      </c>
      <c r="E466" s="5">
        <v>24.332100000000001</v>
      </c>
      <c r="F466" s="10">
        <f t="shared" si="56"/>
        <v>19.11825</v>
      </c>
      <c r="G466" s="41">
        <f t="shared" si="57"/>
        <v>11.1</v>
      </c>
      <c r="H466" s="41">
        <f t="shared" si="58"/>
        <v>27.1</v>
      </c>
      <c r="I466" s="10"/>
      <c r="J466" s="10"/>
      <c r="K466" s="10"/>
    </row>
    <row r="467" spans="1:11" x14ac:dyDescent="0.35">
      <c r="A467" s="26"/>
      <c r="B467" s="6">
        <v>43101</v>
      </c>
      <c r="C467" s="18">
        <v>2823.8100589999999</v>
      </c>
      <c r="D467" s="5">
        <v>24.461300000000001</v>
      </c>
      <c r="E467" s="5">
        <v>24.461300000000001</v>
      </c>
      <c r="F467" s="10">
        <f t="shared" si="56"/>
        <v>19.11825</v>
      </c>
      <c r="G467" s="41">
        <f t="shared" si="57"/>
        <v>11.1</v>
      </c>
      <c r="H467" s="41">
        <f t="shared" si="58"/>
        <v>27.1</v>
      </c>
      <c r="I467" s="10"/>
      <c r="J467" s="10"/>
      <c r="K467" s="10"/>
    </row>
    <row r="468" spans="1:11" x14ac:dyDescent="0.35">
      <c r="A468" s="26"/>
      <c r="B468" s="6">
        <v>43132</v>
      </c>
      <c r="C468" s="18">
        <v>2713.830078</v>
      </c>
      <c r="D468" s="5">
        <v>23.508600000000001</v>
      </c>
      <c r="E468" s="5">
        <v>23.508600000000001</v>
      </c>
      <c r="F468" s="10">
        <f t="shared" si="56"/>
        <v>19.11825</v>
      </c>
      <c r="G468" s="41">
        <f t="shared" si="57"/>
        <v>11.1</v>
      </c>
      <c r="H468" s="41">
        <f t="shared" si="58"/>
        <v>27.1</v>
      </c>
      <c r="I468" s="10"/>
      <c r="J468" s="10"/>
      <c r="K468" s="10"/>
    </row>
    <row r="469" spans="1:11" x14ac:dyDescent="0.35">
      <c r="A469" s="26"/>
      <c r="B469" s="6">
        <v>43160</v>
      </c>
      <c r="C469" s="18">
        <v>2640.8701169999999</v>
      </c>
      <c r="D469" s="5">
        <v>22.8766</v>
      </c>
      <c r="E469" s="5">
        <v>22.8766</v>
      </c>
      <c r="F469" s="10">
        <f t="shared" si="56"/>
        <v>19.11825</v>
      </c>
      <c r="G469" s="41">
        <f t="shared" si="57"/>
        <v>11.1</v>
      </c>
      <c r="H469" s="41">
        <f t="shared" si="58"/>
        <v>27.1</v>
      </c>
      <c r="I469" s="10"/>
      <c r="J469" s="10"/>
      <c r="K469" s="10"/>
    </row>
    <row r="470" spans="1:11" x14ac:dyDescent="0.35">
      <c r="A470" s="26"/>
      <c r="B470" s="6">
        <v>43191</v>
      </c>
      <c r="C470" s="18">
        <v>2648.0500489999999</v>
      </c>
      <c r="D470" s="5">
        <v>21.6203</v>
      </c>
      <c r="E470" s="5">
        <v>21.6203</v>
      </c>
      <c r="F470" s="10">
        <f t="shared" si="56"/>
        <v>19.11825</v>
      </c>
      <c r="G470" s="41">
        <f t="shared" si="57"/>
        <v>11.1</v>
      </c>
      <c r="H470" s="41">
        <f t="shared" si="58"/>
        <v>27.1</v>
      </c>
      <c r="I470" s="10"/>
      <c r="J470" s="10"/>
      <c r="K470" s="10"/>
    </row>
    <row r="471" spans="1:11" x14ac:dyDescent="0.35">
      <c r="A471" s="26"/>
      <c r="B471" s="6">
        <v>43221</v>
      </c>
      <c r="C471" s="18">
        <v>2705.2700199999999</v>
      </c>
      <c r="D471" s="5">
        <v>22.087399999999999</v>
      </c>
      <c r="E471" s="5">
        <v>22.087399999999999</v>
      </c>
      <c r="F471" s="10">
        <f t="shared" si="56"/>
        <v>19.11825</v>
      </c>
      <c r="G471" s="41">
        <f t="shared" si="57"/>
        <v>11.1</v>
      </c>
      <c r="H471" s="41">
        <f t="shared" si="58"/>
        <v>27.1</v>
      </c>
      <c r="I471" s="10"/>
      <c r="J471" s="10"/>
      <c r="K471" s="10"/>
    </row>
    <row r="472" spans="1:11" x14ac:dyDescent="0.35">
      <c r="A472" s="26"/>
      <c r="B472" s="6">
        <v>43252</v>
      </c>
      <c r="C472" s="18">
        <v>2718.3701169999999</v>
      </c>
      <c r="D472" s="5">
        <v>22.194400000000002</v>
      </c>
      <c r="E472" s="5">
        <v>22.194400000000002</v>
      </c>
      <c r="F472" s="10">
        <f t="shared" si="56"/>
        <v>19.11825</v>
      </c>
      <c r="G472" s="41">
        <f t="shared" si="57"/>
        <v>11.1</v>
      </c>
      <c r="H472" s="41">
        <f t="shared" si="58"/>
        <v>27.1</v>
      </c>
      <c r="I472" s="10"/>
      <c r="J472" s="10"/>
      <c r="K472" s="10"/>
    </row>
    <row r="473" spans="1:11" x14ac:dyDescent="0.35">
      <c r="A473" s="26"/>
      <c r="B473" s="6">
        <v>43282</v>
      </c>
      <c r="C473" s="18">
        <v>2816.290039</v>
      </c>
      <c r="D473" s="5">
        <v>21.599</v>
      </c>
      <c r="E473" s="5">
        <v>21.599</v>
      </c>
      <c r="F473" s="10">
        <f t="shared" si="56"/>
        <v>19.11825</v>
      </c>
      <c r="G473" s="41">
        <f t="shared" si="57"/>
        <v>11.1</v>
      </c>
      <c r="H473" s="41">
        <f t="shared" si="58"/>
        <v>27.1</v>
      </c>
      <c r="I473" s="10"/>
      <c r="J473" s="10"/>
      <c r="K473" s="10"/>
    </row>
    <row r="474" spans="1:11" x14ac:dyDescent="0.35">
      <c r="A474" s="26"/>
      <c r="B474" s="6">
        <v>43313</v>
      </c>
      <c r="C474" s="18">
        <v>2901.5200199999999</v>
      </c>
      <c r="D474" s="5">
        <v>22.252600000000001</v>
      </c>
      <c r="E474" s="5">
        <v>22.252600000000001</v>
      </c>
      <c r="F474" s="10">
        <f t="shared" si="56"/>
        <v>19.11825</v>
      </c>
      <c r="G474" s="41">
        <f t="shared" si="57"/>
        <v>11.1</v>
      </c>
      <c r="H474" s="41">
        <f t="shared" si="58"/>
        <v>27.1</v>
      </c>
      <c r="I474" s="10"/>
      <c r="J474" s="10"/>
      <c r="K474" s="10"/>
    </row>
    <row r="475" spans="1:11" x14ac:dyDescent="0.35">
      <c r="A475" s="26"/>
      <c r="B475" s="6">
        <v>43344</v>
      </c>
      <c r="C475" s="18">
        <v>2913.9799800000001</v>
      </c>
      <c r="D475" s="5">
        <v>22.348199999999999</v>
      </c>
      <c r="E475" s="5">
        <v>22.348199999999999</v>
      </c>
      <c r="F475" s="10">
        <f t="shared" si="56"/>
        <v>19.11825</v>
      </c>
      <c r="G475" s="41">
        <f t="shared" si="57"/>
        <v>11.1</v>
      </c>
      <c r="H475" s="41">
        <f t="shared" si="58"/>
        <v>27.1</v>
      </c>
      <c r="I475" s="10"/>
      <c r="J475" s="10"/>
      <c r="K475" s="10"/>
    </row>
    <row r="476" spans="1:11" x14ac:dyDescent="0.35">
      <c r="A476" s="26"/>
      <c r="B476" s="6">
        <v>43374</v>
      </c>
      <c r="C476" s="18">
        <v>2711.73999</v>
      </c>
      <c r="D476" s="5">
        <v>20.483000000000001</v>
      </c>
      <c r="E476" s="5">
        <v>20.483000000000001</v>
      </c>
      <c r="F476" s="10">
        <f t="shared" si="56"/>
        <v>19.11825</v>
      </c>
      <c r="G476" s="41">
        <f t="shared" si="57"/>
        <v>11.1</v>
      </c>
      <c r="H476" s="41">
        <f t="shared" si="58"/>
        <v>27.1</v>
      </c>
      <c r="I476" s="10"/>
      <c r="J476" s="10"/>
      <c r="K476" s="10"/>
    </row>
    <row r="477" spans="1:11" x14ac:dyDescent="0.35">
      <c r="A477" s="26"/>
      <c r="B477" s="6">
        <v>43405</v>
      </c>
      <c r="C477" s="18">
        <v>2760.169922</v>
      </c>
      <c r="D477" s="5">
        <v>20.848800000000001</v>
      </c>
      <c r="E477" s="5">
        <v>20.848800000000001</v>
      </c>
      <c r="F477" s="10">
        <f t="shared" si="56"/>
        <v>19.11825</v>
      </c>
      <c r="G477" s="41">
        <f t="shared" si="57"/>
        <v>11.1</v>
      </c>
      <c r="H477" s="41">
        <f t="shared" si="58"/>
        <v>27.1</v>
      </c>
      <c r="I477" s="10"/>
      <c r="J477" s="10"/>
      <c r="K477" s="10"/>
    </row>
    <row r="478" spans="1:11" x14ac:dyDescent="0.35">
      <c r="A478" s="26">
        <f t="shared" ref="A478" si="60">YEAR(B478)</f>
        <v>2018</v>
      </c>
      <c r="B478" s="6">
        <v>43435</v>
      </c>
      <c r="C478" s="18">
        <v>2506.8500979999999</v>
      </c>
      <c r="D478" s="5">
        <v>18.935300000000002</v>
      </c>
      <c r="E478" s="5">
        <v>18.935300000000002</v>
      </c>
      <c r="F478" s="10">
        <f t="shared" si="56"/>
        <v>19.11825</v>
      </c>
      <c r="G478" s="41">
        <f t="shared" si="57"/>
        <v>11.1</v>
      </c>
      <c r="H478" s="41">
        <f t="shared" si="58"/>
        <v>27.1</v>
      </c>
      <c r="I478" s="10"/>
      <c r="J478" s="10"/>
      <c r="K478" s="10"/>
    </row>
    <row r="479" spans="1:11" x14ac:dyDescent="0.35">
      <c r="A479" s="26"/>
      <c r="B479" s="6">
        <v>43466</v>
      </c>
      <c r="C479" s="18">
        <v>2704.1000979999999</v>
      </c>
      <c r="D479" s="5">
        <v>20.121300000000002</v>
      </c>
      <c r="E479" s="5">
        <v>20.121300000000002</v>
      </c>
      <c r="F479" s="10">
        <f t="shared" si="56"/>
        <v>19.11825</v>
      </c>
      <c r="G479" s="41">
        <f t="shared" si="57"/>
        <v>11.1</v>
      </c>
      <c r="H479" s="41">
        <f t="shared" si="58"/>
        <v>27.1</v>
      </c>
      <c r="I479" s="10"/>
      <c r="J479" s="10"/>
      <c r="K479" s="10"/>
    </row>
    <row r="480" spans="1:11" x14ac:dyDescent="0.35">
      <c r="A480" s="26"/>
      <c r="B480" s="6">
        <v>43497</v>
      </c>
      <c r="C480" s="18">
        <v>2784.48999</v>
      </c>
      <c r="D480" s="5">
        <v>20.7195</v>
      </c>
      <c r="E480" s="5">
        <v>20.7195</v>
      </c>
      <c r="F480" s="10">
        <f t="shared" si="56"/>
        <v>19.11825</v>
      </c>
      <c r="G480" s="41">
        <f t="shared" si="57"/>
        <v>11.1</v>
      </c>
      <c r="H480" s="41">
        <f t="shared" si="58"/>
        <v>27.1</v>
      </c>
      <c r="I480" s="10"/>
      <c r="J480" s="10"/>
      <c r="K480" s="10"/>
    </row>
    <row r="481" spans="1:12" x14ac:dyDescent="0.35">
      <c r="A481" s="26"/>
      <c r="B481" s="6">
        <v>43525</v>
      </c>
      <c r="C481" s="18">
        <v>2834.3999020000001</v>
      </c>
      <c r="D481" s="5">
        <v>21.090900000000001</v>
      </c>
      <c r="E481" s="5">
        <v>21.090900000000001</v>
      </c>
      <c r="F481" s="10">
        <f t="shared" si="56"/>
        <v>19.11825</v>
      </c>
      <c r="G481" s="41">
        <f t="shared" si="57"/>
        <v>11.1</v>
      </c>
      <c r="H481" s="41">
        <f t="shared" si="58"/>
        <v>27.1</v>
      </c>
      <c r="I481" s="10"/>
      <c r="J481" s="10"/>
      <c r="K481" s="10"/>
    </row>
    <row r="482" spans="1:12" x14ac:dyDescent="0.35">
      <c r="A482" s="26"/>
      <c r="B482" s="6">
        <v>43556</v>
      </c>
      <c r="C482" s="18">
        <v>2945.830078</v>
      </c>
      <c r="D482" s="5">
        <v>21.7774</v>
      </c>
      <c r="E482" s="5">
        <v>21.7774</v>
      </c>
      <c r="F482" s="10">
        <f t="shared" si="56"/>
        <v>19.11825</v>
      </c>
      <c r="G482" s="41">
        <f t="shared" si="57"/>
        <v>11.1</v>
      </c>
      <c r="H482" s="41">
        <f t="shared" si="58"/>
        <v>27.1</v>
      </c>
      <c r="I482" s="10"/>
      <c r="J482" s="10"/>
      <c r="K482" s="10"/>
    </row>
    <row r="483" spans="1:12" x14ac:dyDescent="0.35">
      <c r="A483" s="26"/>
      <c r="B483" s="6">
        <v>43586</v>
      </c>
      <c r="C483" s="18">
        <v>2752.0600589999999</v>
      </c>
      <c r="D483" s="5">
        <v>20.344899999999999</v>
      </c>
      <c r="E483" s="5">
        <v>20.344899999999999</v>
      </c>
      <c r="F483" s="10">
        <f t="shared" si="56"/>
        <v>19.11825</v>
      </c>
      <c r="G483" s="41">
        <f t="shared" si="57"/>
        <v>11.1</v>
      </c>
      <c r="H483" s="41">
        <f t="shared" si="58"/>
        <v>27.1</v>
      </c>
      <c r="I483" s="10"/>
      <c r="J483" s="10"/>
      <c r="K483" s="10"/>
    </row>
    <row r="484" spans="1:12" x14ac:dyDescent="0.35">
      <c r="A484" s="26"/>
      <c r="B484" s="6">
        <v>43617</v>
      </c>
      <c r="C484" s="18">
        <v>2941.76001</v>
      </c>
      <c r="D484" s="5">
        <v>21.747299999999999</v>
      </c>
      <c r="E484" s="5">
        <v>21.747299999999999</v>
      </c>
      <c r="F484" s="10">
        <f t="shared" si="56"/>
        <v>19.11825</v>
      </c>
      <c r="G484" s="41">
        <f t="shared" si="57"/>
        <v>11.1</v>
      </c>
      <c r="H484" s="41">
        <f t="shared" si="58"/>
        <v>27.1</v>
      </c>
      <c r="I484" s="10"/>
      <c r="J484" s="10"/>
      <c r="K484" s="10"/>
    </row>
    <row r="485" spans="1:12" x14ac:dyDescent="0.35">
      <c r="A485" s="26"/>
      <c r="B485" s="6">
        <v>43647</v>
      </c>
      <c r="C485" s="18">
        <v>2980.3798830000001</v>
      </c>
      <c r="D485" s="5">
        <v>22.425699999999999</v>
      </c>
      <c r="E485" s="5">
        <v>22.425699999999999</v>
      </c>
      <c r="F485" s="10">
        <f t="shared" si="56"/>
        <v>19.11825</v>
      </c>
      <c r="G485" s="41">
        <f t="shared" si="57"/>
        <v>11.1</v>
      </c>
      <c r="H485" s="41">
        <f t="shared" si="58"/>
        <v>27.1</v>
      </c>
      <c r="I485" s="10"/>
      <c r="J485" s="10"/>
      <c r="K485" s="10"/>
    </row>
    <row r="486" spans="1:12" x14ac:dyDescent="0.35">
      <c r="A486" s="26"/>
      <c r="B486" s="6">
        <v>43678</v>
      </c>
      <c r="C486" s="18">
        <v>2926.459961</v>
      </c>
      <c r="D486" s="5">
        <v>22.02</v>
      </c>
      <c r="E486" s="5">
        <v>22.02</v>
      </c>
      <c r="F486" s="10">
        <f t="shared" si="56"/>
        <v>19.11825</v>
      </c>
      <c r="G486" s="41">
        <f t="shared" si="57"/>
        <v>11.1</v>
      </c>
      <c r="H486" s="41">
        <f t="shared" si="58"/>
        <v>27.1</v>
      </c>
      <c r="I486" s="10"/>
      <c r="J486" s="10"/>
      <c r="K486" s="10"/>
    </row>
    <row r="487" spans="1:12" x14ac:dyDescent="0.35">
      <c r="A487" s="26"/>
      <c r="B487" s="6">
        <v>43709</v>
      </c>
      <c r="C487" s="18">
        <v>2976.73999</v>
      </c>
      <c r="D487" s="5">
        <v>22.398299999999999</v>
      </c>
      <c r="E487" s="5">
        <v>22.398299999999999</v>
      </c>
      <c r="F487" s="10">
        <f t="shared" si="56"/>
        <v>19.11825</v>
      </c>
      <c r="G487" s="41">
        <f t="shared" si="57"/>
        <v>11.1</v>
      </c>
      <c r="H487" s="41">
        <f t="shared" si="58"/>
        <v>27.1</v>
      </c>
      <c r="I487" s="10"/>
      <c r="J487" s="10"/>
      <c r="K487" s="10"/>
    </row>
    <row r="488" spans="1:12" x14ac:dyDescent="0.35">
      <c r="A488" s="26"/>
      <c r="B488" s="6">
        <v>43739</v>
      </c>
      <c r="C488" s="18">
        <v>3037.5600589999999</v>
      </c>
      <c r="D488" s="5">
        <v>21.7699</v>
      </c>
      <c r="E488" s="5">
        <v>21.7699</v>
      </c>
      <c r="F488" s="10">
        <f t="shared" si="56"/>
        <v>19.11825</v>
      </c>
      <c r="G488" s="41">
        <f t="shared" si="57"/>
        <v>11.1</v>
      </c>
      <c r="H488" s="41">
        <f t="shared" si="58"/>
        <v>27.1</v>
      </c>
      <c r="I488" s="10"/>
      <c r="J488" s="10"/>
      <c r="K488" s="10"/>
    </row>
    <row r="489" spans="1:12" x14ac:dyDescent="0.35">
      <c r="A489" s="26"/>
      <c r="B489" s="6">
        <v>43770</v>
      </c>
      <c r="C489" s="18">
        <v>3140.9799800000001</v>
      </c>
      <c r="D489" s="5">
        <v>22.511099999999999</v>
      </c>
      <c r="E489" s="5">
        <v>22.511099999999999</v>
      </c>
      <c r="F489" s="10">
        <f t="shared" si="56"/>
        <v>19.11825</v>
      </c>
      <c r="G489" s="41">
        <f t="shared" si="57"/>
        <v>11.1</v>
      </c>
      <c r="H489" s="41">
        <f t="shared" si="58"/>
        <v>27.1</v>
      </c>
      <c r="I489" s="10"/>
      <c r="J489" s="10"/>
      <c r="K489" s="10"/>
    </row>
    <row r="490" spans="1:12" x14ac:dyDescent="0.35">
      <c r="A490" s="26">
        <f t="shared" ref="A490" si="61">YEAR(B490)</f>
        <v>2019</v>
      </c>
      <c r="B490" s="6">
        <v>43800</v>
      </c>
      <c r="C490" s="18">
        <v>3230.780029</v>
      </c>
      <c r="D490" s="5">
        <v>23.154699999999998</v>
      </c>
      <c r="E490" s="5">
        <v>23.154699999999998</v>
      </c>
      <c r="F490" s="10">
        <f t="shared" si="56"/>
        <v>19.11825</v>
      </c>
      <c r="G490" s="41">
        <f t="shared" si="57"/>
        <v>11.1</v>
      </c>
      <c r="H490" s="41">
        <f t="shared" si="58"/>
        <v>27.1</v>
      </c>
      <c r="I490" s="10"/>
      <c r="J490" s="10"/>
      <c r="K490" s="10"/>
      <c r="L490" s="25"/>
    </row>
    <row r="491" spans="1:12" x14ac:dyDescent="0.35">
      <c r="A491" s="26"/>
      <c r="B491" s="6">
        <v>43831</v>
      </c>
      <c r="C491" s="23">
        <v>3225.5200199999999</v>
      </c>
      <c r="D491" s="22">
        <v>27.7273</v>
      </c>
      <c r="E491" s="22">
        <v>27.7273</v>
      </c>
      <c r="F491" s="10">
        <f t="shared" si="56"/>
        <v>19.11825</v>
      </c>
      <c r="G491" s="41">
        <f t="shared" si="57"/>
        <v>11.1</v>
      </c>
      <c r="H491" s="41">
        <f t="shared" si="58"/>
        <v>27.1</v>
      </c>
      <c r="I491" s="10"/>
      <c r="J491" s="10"/>
      <c r="K491" s="10"/>
      <c r="L491" s="25"/>
    </row>
    <row r="492" spans="1:12" x14ac:dyDescent="0.35">
      <c r="A492" s="26"/>
      <c r="B492" s="6">
        <v>43862</v>
      </c>
      <c r="C492" s="23">
        <v>2954.219971</v>
      </c>
      <c r="D492" s="22">
        <v>25.395199999999999</v>
      </c>
      <c r="E492" s="22">
        <v>25.395199999999999</v>
      </c>
      <c r="F492" s="10">
        <f t="shared" si="56"/>
        <v>19.11825</v>
      </c>
      <c r="G492" s="41">
        <f t="shared" si="57"/>
        <v>11.1</v>
      </c>
      <c r="H492" s="41">
        <f t="shared" si="58"/>
        <v>27.1</v>
      </c>
      <c r="I492" s="10"/>
      <c r="J492" s="10"/>
      <c r="K492" s="10"/>
      <c r="L492" s="25"/>
    </row>
    <row r="493" spans="1:12" x14ac:dyDescent="0.35">
      <c r="A493" s="26"/>
      <c r="B493" s="6">
        <v>43891</v>
      </c>
      <c r="C493" s="23">
        <v>2584.5900879999999</v>
      </c>
      <c r="D493" s="22">
        <v>22.217700000000001</v>
      </c>
      <c r="E493" s="22">
        <v>22.217700000000001</v>
      </c>
      <c r="F493" s="10">
        <f t="shared" si="56"/>
        <v>19.11825</v>
      </c>
      <c r="G493" s="41">
        <f t="shared" si="57"/>
        <v>11.1</v>
      </c>
      <c r="H493" s="41">
        <f t="shared" si="58"/>
        <v>27.1</v>
      </c>
      <c r="I493" s="10"/>
      <c r="J493" s="10"/>
      <c r="K493" s="10"/>
      <c r="L493" s="25"/>
    </row>
    <row r="494" spans="1:12" x14ac:dyDescent="0.35">
      <c r="A494" s="26"/>
      <c r="B494" s="6">
        <v>43922</v>
      </c>
      <c r="C494" s="23">
        <v>2912.429932</v>
      </c>
      <c r="D494" s="22">
        <v>29.350300000000001</v>
      </c>
      <c r="E494" s="22">
        <v>29.350300000000001</v>
      </c>
      <c r="F494" s="10">
        <f t="shared" si="56"/>
        <v>19.11825</v>
      </c>
      <c r="G494" s="41">
        <f t="shared" si="57"/>
        <v>11.1</v>
      </c>
      <c r="H494" s="41">
        <f t="shared" si="58"/>
        <v>27.1</v>
      </c>
      <c r="I494" s="10"/>
      <c r="J494" s="10"/>
      <c r="K494" s="10"/>
      <c r="L494" s="25"/>
    </row>
    <row r="495" spans="1:12" x14ac:dyDescent="0.35">
      <c r="A495" s="26"/>
      <c r="B495" s="6">
        <v>43952</v>
      </c>
      <c r="C495" s="23">
        <v>3044.3100589999999</v>
      </c>
      <c r="D495" s="22">
        <v>30.679300000000001</v>
      </c>
      <c r="E495" s="22">
        <v>30.679300000000001</v>
      </c>
      <c r="F495" s="10">
        <f t="shared" si="56"/>
        <v>19.11825</v>
      </c>
      <c r="G495" s="41">
        <f t="shared" si="57"/>
        <v>11.1</v>
      </c>
      <c r="H495" s="41">
        <f t="shared" si="58"/>
        <v>27.1</v>
      </c>
      <c r="I495" s="10"/>
      <c r="J495" s="10"/>
      <c r="K495" s="10"/>
      <c r="L495" s="25"/>
    </row>
    <row r="496" spans="1:12" x14ac:dyDescent="0.35">
      <c r="A496" s="26"/>
      <c r="B496" s="6">
        <v>43983</v>
      </c>
      <c r="C496" s="23">
        <v>3100.290039</v>
      </c>
      <c r="D496" s="22">
        <v>31.243500000000001</v>
      </c>
      <c r="E496" s="22">
        <v>31.243500000000001</v>
      </c>
      <c r="F496" s="10">
        <f t="shared" si="56"/>
        <v>19.11825</v>
      </c>
      <c r="G496" s="41">
        <f t="shared" si="57"/>
        <v>11.1</v>
      </c>
      <c r="H496" s="41">
        <f t="shared" si="58"/>
        <v>27.1</v>
      </c>
      <c r="I496" s="10"/>
      <c r="J496" s="10"/>
      <c r="K496" s="10"/>
      <c r="L496" s="25"/>
    </row>
    <row r="497" spans="1:12" x14ac:dyDescent="0.35">
      <c r="A497" s="26"/>
      <c r="B497" s="6">
        <v>44013</v>
      </c>
      <c r="C497" s="23">
        <v>3271.1201169999999</v>
      </c>
      <c r="D497" s="22">
        <v>33.293799999999997</v>
      </c>
      <c r="E497" s="22">
        <v>33.293799999999997</v>
      </c>
      <c r="F497" s="10">
        <f t="shared" si="56"/>
        <v>19.11825</v>
      </c>
      <c r="G497" s="41">
        <f t="shared" si="57"/>
        <v>11.1</v>
      </c>
      <c r="H497" s="41">
        <f t="shared" si="58"/>
        <v>27.1</v>
      </c>
      <c r="I497" s="10"/>
      <c r="J497" s="10"/>
      <c r="K497" s="10"/>
      <c r="L497" s="25"/>
    </row>
    <row r="498" spans="1:12" x14ac:dyDescent="0.35">
      <c r="A498" s="26"/>
      <c r="B498" s="6">
        <v>44044</v>
      </c>
      <c r="C498" s="23">
        <v>3500.3100589999999</v>
      </c>
      <c r="D498" s="22">
        <v>35.626600000000003</v>
      </c>
      <c r="E498" s="22">
        <v>35.626600000000003</v>
      </c>
      <c r="F498" s="10">
        <f t="shared" si="56"/>
        <v>19.11825</v>
      </c>
      <c r="G498" s="41">
        <f t="shared" si="57"/>
        <v>11.1</v>
      </c>
      <c r="H498" s="41">
        <f t="shared" si="58"/>
        <v>27.1</v>
      </c>
      <c r="I498" s="10"/>
      <c r="J498" s="10"/>
      <c r="K498" s="10"/>
      <c r="L498" s="25"/>
    </row>
    <row r="499" spans="1:12" x14ac:dyDescent="0.35">
      <c r="A499" s="26"/>
      <c r="B499" s="6">
        <v>44075</v>
      </c>
      <c r="C499" s="23">
        <v>3363</v>
      </c>
      <c r="D499" s="22">
        <v>34.228999999999999</v>
      </c>
      <c r="E499" s="22">
        <v>34.228999999999999</v>
      </c>
      <c r="F499" s="10">
        <f t="shared" si="56"/>
        <v>19.11825</v>
      </c>
      <c r="G499" s="41">
        <f t="shared" si="57"/>
        <v>11.1</v>
      </c>
      <c r="H499" s="41">
        <f t="shared" si="58"/>
        <v>27.1</v>
      </c>
      <c r="I499" s="10"/>
      <c r="J499" s="10"/>
      <c r="K499" s="10"/>
      <c r="L499" s="25"/>
    </row>
    <row r="500" spans="1:12" x14ac:dyDescent="0.35">
      <c r="A500" s="26"/>
      <c r="B500" s="6">
        <v>44105</v>
      </c>
      <c r="C500" s="23">
        <v>3269.959961</v>
      </c>
      <c r="D500" s="22">
        <v>33.281999999999996</v>
      </c>
      <c r="E500" s="22">
        <v>33.281999999999996</v>
      </c>
      <c r="F500" s="10">
        <f t="shared" si="56"/>
        <v>19.11825</v>
      </c>
      <c r="G500" s="41">
        <f t="shared" si="57"/>
        <v>11.1</v>
      </c>
      <c r="H500" s="41">
        <f t="shared" si="58"/>
        <v>27.1</v>
      </c>
      <c r="I500" s="10"/>
      <c r="J500" s="10"/>
      <c r="K500" s="10"/>
      <c r="L500" s="25"/>
    </row>
    <row r="501" spans="1:12" x14ac:dyDescent="0.35">
      <c r="A501" s="26"/>
      <c r="B501" s="6">
        <v>44136</v>
      </c>
      <c r="C501" s="23">
        <v>3621.6298830000001</v>
      </c>
      <c r="D501" s="22">
        <v>36.861400000000003</v>
      </c>
      <c r="E501" s="22">
        <v>36.861400000000003</v>
      </c>
      <c r="F501" s="10">
        <f t="shared" si="56"/>
        <v>19.11825</v>
      </c>
      <c r="G501" s="41">
        <f t="shared" si="57"/>
        <v>11.1</v>
      </c>
      <c r="H501" s="41">
        <f t="shared" si="58"/>
        <v>27.1</v>
      </c>
      <c r="I501" s="10"/>
      <c r="J501" s="10"/>
      <c r="K501" s="10"/>
      <c r="L501" s="25"/>
    </row>
    <row r="502" spans="1:12" x14ac:dyDescent="0.35">
      <c r="A502" s="26">
        <f t="shared" ref="A502" si="62">YEAR(B502)</f>
        <v>2020</v>
      </c>
      <c r="B502" s="6">
        <v>44166</v>
      </c>
      <c r="C502" s="23">
        <v>3756.070068</v>
      </c>
      <c r="D502" s="22">
        <v>38.229700000000001</v>
      </c>
      <c r="E502" s="22">
        <v>38.229700000000001</v>
      </c>
      <c r="F502" s="10">
        <f t="shared" si="56"/>
        <v>19.11825</v>
      </c>
      <c r="G502" s="41">
        <f t="shared" si="57"/>
        <v>11.1</v>
      </c>
      <c r="H502" s="41">
        <f t="shared" si="58"/>
        <v>27.1</v>
      </c>
      <c r="I502" s="10"/>
      <c r="J502" s="10"/>
      <c r="K502" s="10"/>
    </row>
    <row r="503" spans="1:12" x14ac:dyDescent="0.35">
      <c r="A503" s="26"/>
      <c r="B503" s="6"/>
      <c r="C503" s="31"/>
    </row>
    <row r="504" spans="1:12" x14ac:dyDescent="0.35">
      <c r="A504" s="26"/>
    </row>
    <row r="505" spans="1:12" x14ac:dyDescent="0.35">
      <c r="A505" s="26"/>
    </row>
    <row r="506" spans="1:12" x14ac:dyDescent="0.35">
      <c r="A506" s="26"/>
    </row>
    <row r="507" spans="1:12" x14ac:dyDescent="0.35">
      <c r="A507" s="26"/>
    </row>
    <row r="508" spans="1:12" x14ac:dyDescent="0.35">
      <c r="A508" s="26"/>
    </row>
    <row r="509" spans="1:12" x14ac:dyDescent="0.35">
      <c r="A509" s="26"/>
    </row>
    <row r="510" spans="1:12" x14ac:dyDescent="0.35">
      <c r="A510" s="26"/>
    </row>
    <row r="511" spans="1:12" x14ac:dyDescent="0.35">
      <c r="A511" s="26"/>
    </row>
    <row r="512" spans="1:12" x14ac:dyDescent="0.35">
      <c r="A512" s="26"/>
    </row>
    <row r="513" spans="1:1" x14ac:dyDescent="0.35">
      <c r="A513" s="26"/>
    </row>
    <row r="514" spans="1:1" x14ac:dyDescent="0.35">
      <c r="A514" s="26"/>
    </row>
  </sheetData>
  <hyperlinks>
    <hyperlink ref="BD1" r:id="rId1" xr:uid="{DC235E3B-0F90-48FA-9F72-F1CED5403D26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20271-DF40-491D-95C5-6D5C20FA3077}">
  <dimension ref="A1:N494"/>
  <sheetViews>
    <sheetView topLeftCell="A448" workbookViewId="0">
      <selection activeCell="K481" sqref="K481"/>
    </sheetView>
  </sheetViews>
  <sheetFormatPr defaultRowHeight="14.5" x14ac:dyDescent="0.35"/>
  <cols>
    <col min="1" max="1" width="8.7265625" style="11"/>
    <col min="2" max="2" width="9.453125" bestFit="1" customWidth="1"/>
    <col min="3" max="7" width="11.90625" bestFit="1" customWidth="1"/>
    <col min="8" max="8" width="17.1796875" bestFit="1" customWidth="1"/>
    <col min="9" max="9" width="2" customWidth="1"/>
    <col min="14" max="14" width="9.08984375" bestFit="1" customWidth="1"/>
  </cols>
  <sheetData>
    <row r="1" spans="1:14" s="16" customFormat="1" x14ac:dyDescent="0.35">
      <c r="B1" s="16" t="s">
        <v>8</v>
      </c>
      <c r="C1" s="17" t="s">
        <v>9</v>
      </c>
      <c r="D1" s="17" t="s">
        <v>10</v>
      </c>
      <c r="E1" s="17" t="s">
        <v>11</v>
      </c>
      <c r="F1" s="17" t="s">
        <v>12</v>
      </c>
      <c r="G1" s="17" t="s">
        <v>13</v>
      </c>
      <c r="H1" s="17" t="s">
        <v>14</v>
      </c>
    </row>
    <row r="2" spans="1:14" s="8" customFormat="1" x14ac:dyDescent="0.35">
      <c r="A2" s="11">
        <f>YEAR(B2)</f>
        <v>1980</v>
      </c>
      <c r="B2" s="2">
        <v>29221</v>
      </c>
      <c r="G2" s="8">
        <v>110.9</v>
      </c>
      <c r="J2" s="21" t="s">
        <v>32</v>
      </c>
      <c r="M2" s="12" t="s">
        <v>33</v>
      </c>
    </row>
    <row r="3" spans="1:14" s="8" customFormat="1" x14ac:dyDescent="0.35">
      <c r="A3" s="11">
        <f t="shared" ref="A3:A66" si="0">YEAR(B3)</f>
        <v>1980</v>
      </c>
      <c r="B3" s="2">
        <v>29252</v>
      </c>
      <c r="G3" s="8">
        <v>115.3</v>
      </c>
      <c r="J3" s="21" t="s">
        <v>34</v>
      </c>
      <c r="M3" s="12" t="s">
        <v>35</v>
      </c>
    </row>
    <row r="4" spans="1:14" s="8" customFormat="1" x14ac:dyDescent="0.35">
      <c r="A4" s="11">
        <f t="shared" si="0"/>
        <v>1980</v>
      </c>
      <c r="B4" s="2">
        <v>29281</v>
      </c>
      <c r="G4" s="8">
        <v>104.7</v>
      </c>
    </row>
    <row r="5" spans="1:14" s="8" customFormat="1" x14ac:dyDescent="0.35">
      <c r="A5" s="11">
        <f t="shared" si="0"/>
        <v>1980</v>
      </c>
      <c r="B5" s="2">
        <v>29312</v>
      </c>
      <c r="G5" s="8">
        <v>103</v>
      </c>
    </row>
    <row r="6" spans="1:14" s="8" customFormat="1" x14ac:dyDescent="0.35">
      <c r="A6" s="11">
        <f t="shared" si="0"/>
        <v>1980</v>
      </c>
      <c r="B6" s="2">
        <v>29342</v>
      </c>
      <c r="G6" s="8">
        <v>107.7</v>
      </c>
    </row>
    <row r="7" spans="1:14" s="8" customFormat="1" x14ac:dyDescent="0.35">
      <c r="A7" s="11">
        <f t="shared" si="0"/>
        <v>1980</v>
      </c>
      <c r="B7" s="2">
        <v>29373</v>
      </c>
      <c r="G7" s="8">
        <v>114.6</v>
      </c>
    </row>
    <row r="8" spans="1:14" s="8" customFormat="1" x14ac:dyDescent="0.35">
      <c r="A8" s="11">
        <f t="shared" si="0"/>
        <v>1980</v>
      </c>
      <c r="B8" s="2">
        <v>29403</v>
      </c>
      <c r="G8" s="8">
        <v>119.8</v>
      </c>
      <c r="M8" s="8">
        <v>1980</v>
      </c>
      <c r="N8" s="5">
        <f>AVERAGEIF($A$2:$A$493,M8,$G$2:$G$493)</f>
        <v>118.78333333333335</v>
      </c>
    </row>
    <row r="9" spans="1:14" s="8" customFormat="1" x14ac:dyDescent="0.35">
      <c r="A9" s="11">
        <f t="shared" si="0"/>
        <v>1980</v>
      </c>
      <c r="B9" s="2">
        <v>29434</v>
      </c>
      <c r="G9" s="8">
        <v>123.5</v>
      </c>
      <c r="M9" s="8">
        <f>M8+1</f>
        <v>1981</v>
      </c>
      <c r="N9" s="5">
        <f t="shared" ref="N9:N48" si="1">AVERAGEIF($A$2:$A$493,M9,$G$2:$G$493)</f>
        <v>128.04166666666666</v>
      </c>
    </row>
    <row r="10" spans="1:14" s="8" customFormat="1" x14ac:dyDescent="0.35">
      <c r="A10" s="11">
        <f t="shared" si="0"/>
        <v>1980</v>
      </c>
      <c r="B10" s="2">
        <v>29465</v>
      </c>
      <c r="G10" s="8">
        <v>126.5</v>
      </c>
      <c r="M10" s="11">
        <f t="shared" ref="M10:M48" si="2">M9+1</f>
        <v>1982</v>
      </c>
      <c r="N10" s="5">
        <f t="shared" si="1"/>
        <v>119.72500000000002</v>
      </c>
    </row>
    <row r="11" spans="1:14" s="8" customFormat="1" x14ac:dyDescent="0.35">
      <c r="A11" s="11">
        <f t="shared" si="0"/>
        <v>1980</v>
      </c>
      <c r="B11" s="2">
        <v>29495</v>
      </c>
      <c r="G11" s="8">
        <v>130.19999999999999</v>
      </c>
      <c r="M11" s="11">
        <f t="shared" si="2"/>
        <v>1983</v>
      </c>
      <c r="N11" s="5">
        <f t="shared" si="1"/>
        <v>160.42500000000004</v>
      </c>
    </row>
    <row r="12" spans="1:14" s="8" customFormat="1" x14ac:dyDescent="0.35">
      <c r="A12" s="11">
        <f t="shared" si="0"/>
        <v>1980</v>
      </c>
      <c r="B12" s="2">
        <v>29526</v>
      </c>
      <c r="G12" s="8">
        <v>135.69999999999999</v>
      </c>
      <c r="M12" s="11">
        <f t="shared" si="2"/>
        <v>1984</v>
      </c>
      <c r="N12" s="5">
        <f t="shared" si="1"/>
        <v>160.46666666666667</v>
      </c>
    </row>
    <row r="13" spans="1:14" s="8" customFormat="1" x14ac:dyDescent="0.35">
      <c r="A13" s="11">
        <f t="shared" si="0"/>
        <v>1980</v>
      </c>
      <c r="B13" s="2">
        <v>29556</v>
      </c>
      <c r="G13" s="8">
        <v>133.5</v>
      </c>
      <c r="M13" s="11">
        <f t="shared" si="2"/>
        <v>1985</v>
      </c>
      <c r="N13" s="5">
        <f t="shared" si="1"/>
        <v>188.9666685</v>
      </c>
    </row>
    <row r="14" spans="1:14" s="8" customFormat="1" x14ac:dyDescent="0.35">
      <c r="A14" s="11">
        <f t="shared" si="0"/>
        <v>1981</v>
      </c>
      <c r="B14" s="2">
        <v>29587</v>
      </c>
      <c r="G14" s="8">
        <v>133</v>
      </c>
      <c r="M14" s="11">
        <f t="shared" si="2"/>
        <v>1986</v>
      </c>
      <c r="N14" s="5">
        <f t="shared" si="1"/>
        <v>238.92083224999999</v>
      </c>
    </row>
    <row r="15" spans="1:14" s="8" customFormat="1" x14ac:dyDescent="0.35">
      <c r="A15" s="11">
        <f t="shared" si="0"/>
        <v>1981</v>
      </c>
      <c r="B15" s="2">
        <v>29618</v>
      </c>
      <c r="G15" s="8">
        <v>128.4</v>
      </c>
      <c r="M15" s="11">
        <f t="shared" si="2"/>
        <v>1987</v>
      </c>
      <c r="N15" s="5">
        <f t="shared" si="1"/>
        <v>285.99166491666671</v>
      </c>
    </row>
    <row r="16" spans="1:14" s="8" customFormat="1" x14ac:dyDescent="0.35">
      <c r="A16" s="11">
        <f t="shared" si="0"/>
        <v>1981</v>
      </c>
      <c r="B16" s="2">
        <v>29646</v>
      </c>
      <c r="G16" s="8">
        <v>133.19999999999999</v>
      </c>
      <c r="M16" s="11">
        <f t="shared" si="2"/>
        <v>1988</v>
      </c>
      <c r="N16" s="5">
        <f t="shared" si="1"/>
        <v>268.05083466666667</v>
      </c>
    </row>
    <row r="17" spans="1:14" s="8" customFormat="1" x14ac:dyDescent="0.35">
      <c r="A17" s="11">
        <f t="shared" si="0"/>
        <v>1981</v>
      </c>
      <c r="B17" s="2">
        <v>29677</v>
      </c>
      <c r="G17" s="8">
        <v>134.4</v>
      </c>
      <c r="M17" s="11">
        <f t="shared" si="2"/>
        <v>1989</v>
      </c>
      <c r="N17" s="5">
        <f t="shared" si="1"/>
        <v>326.31416316666667</v>
      </c>
    </row>
    <row r="18" spans="1:14" s="8" customFormat="1" x14ac:dyDescent="0.35">
      <c r="A18" s="11">
        <f t="shared" si="0"/>
        <v>1981</v>
      </c>
      <c r="B18" s="2">
        <v>29707</v>
      </c>
      <c r="G18" s="8">
        <v>131.69999999999999</v>
      </c>
      <c r="M18" s="11">
        <f t="shared" si="2"/>
        <v>1990</v>
      </c>
      <c r="N18" s="5">
        <f t="shared" si="1"/>
        <v>332.67999783333335</v>
      </c>
    </row>
    <row r="19" spans="1:14" s="8" customFormat="1" x14ac:dyDescent="0.35">
      <c r="A19" s="11">
        <f t="shared" si="0"/>
        <v>1981</v>
      </c>
      <c r="B19" s="2">
        <v>29738</v>
      </c>
      <c r="G19" s="8">
        <v>132.30000000000001</v>
      </c>
      <c r="M19" s="11">
        <f t="shared" si="2"/>
        <v>1991</v>
      </c>
      <c r="N19" s="5">
        <f t="shared" si="1"/>
        <v>381.53416441666667</v>
      </c>
    </row>
    <row r="20" spans="1:14" s="8" customFormat="1" x14ac:dyDescent="0.35">
      <c r="A20" s="11">
        <f t="shared" si="0"/>
        <v>1981</v>
      </c>
      <c r="B20" s="2">
        <v>29768</v>
      </c>
      <c r="G20" s="8">
        <v>129.1</v>
      </c>
      <c r="M20" s="11">
        <f t="shared" si="2"/>
        <v>1992</v>
      </c>
      <c r="N20" s="5">
        <f t="shared" si="1"/>
        <v>417.11583449999989</v>
      </c>
    </row>
    <row r="21" spans="1:14" s="8" customFormat="1" x14ac:dyDescent="0.35">
      <c r="A21" s="11">
        <f t="shared" si="0"/>
        <v>1981</v>
      </c>
      <c r="B21" s="2">
        <v>29799</v>
      </c>
      <c r="G21" s="8">
        <v>129.6</v>
      </c>
      <c r="M21" s="11">
        <f t="shared" si="2"/>
        <v>1993</v>
      </c>
      <c r="N21" s="5">
        <f t="shared" si="1"/>
        <v>453.45250200000004</v>
      </c>
    </row>
    <row r="22" spans="1:14" s="8" customFormat="1" x14ac:dyDescent="0.35">
      <c r="A22" s="11">
        <f t="shared" si="0"/>
        <v>1981</v>
      </c>
      <c r="B22" s="2">
        <v>29830</v>
      </c>
      <c r="G22" s="8">
        <v>118.3</v>
      </c>
      <c r="M22" s="11">
        <f t="shared" si="2"/>
        <v>1994</v>
      </c>
      <c r="N22" s="5">
        <f t="shared" si="1"/>
        <v>460.66416416666669</v>
      </c>
    </row>
    <row r="23" spans="1:14" s="8" customFormat="1" x14ac:dyDescent="0.35">
      <c r="A23" s="11">
        <f t="shared" si="0"/>
        <v>1981</v>
      </c>
      <c r="B23" s="2">
        <v>29860</v>
      </c>
      <c r="G23" s="8">
        <v>119.8</v>
      </c>
      <c r="M23" s="11">
        <f t="shared" si="2"/>
        <v>1995</v>
      </c>
      <c r="N23" s="5">
        <f t="shared" si="1"/>
        <v>546.87750241666663</v>
      </c>
    </row>
    <row r="24" spans="1:14" s="8" customFormat="1" x14ac:dyDescent="0.35">
      <c r="A24" s="11">
        <f t="shared" si="0"/>
        <v>1981</v>
      </c>
      <c r="B24" s="2">
        <v>29891</v>
      </c>
      <c r="G24" s="8">
        <v>122.9</v>
      </c>
      <c r="M24" s="11">
        <f t="shared" si="2"/>
        <v>1996</v>
      </c>
      <c r="N24" s="5">
        <f t="shared" si="1"/>
        <v>674.8475037500001</v>
      </c>
    </row>
    <row r="25" spans="1:14" s="8" customFormat="1" x14ac:dyDescent="0.35">
      <c r="A25" s="11">
        <f t="shared" si="0"/>
        <v>1981</v>
      </c>
      <c r="B25" s="2">
        <v>29921</v>
      </c>
      <c r="G25" s="8">
        <v>123.8</v>
      </c>
      <c r="M25" s="11">
        <f t="shared" si="2"/>
        <v>1997</v>
      </c>
      <c r="N25" s="5">
        <f t="shared" si="1"/>
        <v>875.86417133333327</v>
      </c>
    </row>
    <row r="26" spans="1:14" s="8" customFormat="1" x14ac:dyDescent="0.35">
      <c r="A26" s="11">
        <f t="shared" si="0"/>
        <v>1982</v>
      </c>
      <c r="B26" s="2">
        <v>29952</v>
      </c>
      <c r="G26" s="8">
        <v>117.3</v>
      </c>
      <c r="M26" s="11">
        <f t="shared" si="2"/>
        <v>1998</v>
      </c>
      <c r="N26" s="5">
        <f t="shared" si="1"/>
        <v>1087.8558349166667</v>
      </c>
    </row>
    <row r="27" spans="1:14" s="8" customFormat="1" x14ac:dyDescent="0.35">
      <c r="A27" s="11">
        <f t="shared" si="0"/>
        <v>1982</v>
      </c>
      <c r="B27" s="2">
        <v>29983</v>
      </c>
      <c r="G27" s="8">
        <v>114.5</v>
      </c>
      <c r="M27" s="11">
        <f t="shared" si="2"/>
        <v>1999</v>
      </c>
      <c r="N27" s="5">
        <f t="shared" si="1"/>
        <v>1330.5833334166668</v>
      </c>
    </row>
    <row r="28" spans="1:14" s="8" customFormat="1" x14ac:dyDescent="0.35">
      <c r="A28" s="11">
        <f t="shared" si="0"/>
        <v>1982</v>
      </c>
      <c r="B28" s="2">
        <v>30011</v>
      </c>
      <c r="G28" s="8">
        <v>110.8</v>
      </c>
      <c r="M28" s="11">
        <f t="shared" si="2"/>
        <v>2000</v>
      </c>
      <c r="N28" s="5">
        <f t="shared" si="1"/>
        <v>1419.7283325833334</v>
      </c>
    </row>
    <row r="29" spans="1:14" s="8" customFormat="1" x14ac:dyDescent="0.35">
      <c r="A29" s="11">
        <f t="shared" si="0"/>
        <v>1982</v>
      </c>
      <c r="B29" s="2">
        <v>30042</v>
      </c>
      <c r="G29" s="8">
        <v>116.3</v>
      </c>
      <c r="M29" s="11">
        <f t="shared" si="2"/>
        <v>2001</v>
      </c>
      <c r="N29" s="5">
        <f t="shared" si="1"/>
        <v>1185.7499693333332</v>
      </c>
    </row>
    <row r="30" spans="1:14" s="8" customFormat="1" x14ac:dyDescent="0.35">
      <c r="A30" s="11">
        <f t="shared" si="0"/>
        <v>1982</v>
      </c>
      <c r="B30" s="2">
        <v>30072</v>
      </c>
      <c r="G30" s="8">
        <v>116.4</v>
      </c>
      <c r="M30" s="11">
        <f t="shared" si="2"/>
        <v>2002</v>
      </c>
      <c r="N30" s="5">
        <f t="shared" si="1"/>
        <v>988.58833816666674</v>
      </c>
    </row>
    <row r="31" spans="1:14" s="8" customFormat="1" x14ac:dyDescent="0.35">
      <c r="A31" s="11">
        <f t="shared" si="0"/>
        <v>1982</v>
      </c>
      <c r="B31" s="2">
        <v>30103</v>
      </c>
      <c r="G31" s="8">
        <v>109.7</v>
      </c>
      <c r="M31" s="11">
        <f t="shared" si="2"/>
        <v>2003</v>
      </c>
      <c r="N31" s="5">
        <f t="shared" si="1"/>
        <v>967.92999783333346</v>
      </c>
    </row>
    <row r="32" spans="1:14" s="8" customFormat="1" x14ac:dyDescent="0.35">
      <c r="A32" s="11">
        <f t="shared" si="0"/>
        <v>1982</v>
      </c>
      <c r="B32" s="2">
        <v>30133</v>
      </c>
      <c r="G32" s="8">
        <v>109.4</v>
      </c>
      <c r="M32" s="11">
        <f t="shared" si="2"/>
        <v>2004</v>
      </c>
      <c r="N32" s="5">
        <f t="shared" si="1"/>
        <v>1133.9649861666667</v>
      </c>
    </row>
    <row r="33" spans="1:14" s="8" customFormat="1" x14ac:dyDescent="0.35">
      <c r="A33" s="11">
        <f t="shared" si="0"/>
        <v>1982</v>
      </c>
      <c r="B33" s="2">
        <v>30164</v>
      </c>
      <c r="G33" s="8">
        <v>109.7</v>
      </c>
      <c r="M33" s="11">
        <f t="shared" si="2"/>
        <v>2005</v>
      </c>
      <c r="N33" s="5">
        <f t="shared" si="1"/>
        <v>1207.7699993333333</v>
      </c>
    </row>
    <row r="34" spans="1:14" s="8" customFormat="1" x14ac:dyDescent="0.35">
      <c r="A34" s="11">
        <f t="shared" si="0"/>
        <v>1982</v>
      </c>
      <c r="B34" s="2">
        <v>30195</v>
      </c>
      <c r="G34" s="8">
        <v>122.4</v>
      </c>
      <c r="M34" s="11">
        <f t="shared" si="2"/>
        <v>2006</v>
      </c>
      <c r="N34" s="5">
        <f t="shared" si="1"/>
        <v>1318.3091531666666</v>
      </c>
    </row>
    <row r="35" spans="1:14" s="8" customFormat="1" x14ac:dyDescent="0.35">
      <c r="A35" s="11">
        <f t="shared" si="0"/>
        <v>1982</v>
      </c>
      <c r="B35" s="2">
        <v>30225</v>
      </c>
      <c r="G35" s="8">
        <v>132.69999999999999</v>
      </c>
      <c r="M35" s="11">
        <f t="shared" si="2"/>
        <v>2007</v>
      </c>
      <c r="N35" s="5">
        <f t="shared" si="1"/>
        <v>1478.0958251666668</v>
      </c>
    </row>
    <row r="36" spans="1:14" s="8" customFormat="1" x14ac:dyDescent="0.35">
      <c r="A36" s="11">
        <f t="shared" si="0"/>
        <v>1982</v>
      </c>
      <c r="B36" s="2">
        <v>30256</v>
      </c>
      <c r="G36" s="8">
        <v>138.1</v>
      </c>
      <c r="M36" s="11">
        <f t="shared" si="2"/>
        <v>2008</v>
      </c>
      <c r="N36" s="5">
        <f t="shared" si="1"/>
        <v>1215.2216593333335</v>
      </c>
    </row>
    <row r="37" spans="1:14" s="8" customFormat="1" x14ac:dyDescent="0.35">
      <c r="A37" s="11">
        <f t="shared" si="0"/>
        <v>1982</v>
      </c>
      <c r="B37" s="2">
        <v>30286</v>
      </c>
      <c r="G37" s="8">
        <v>139.4</v>
      </c>
      <c r="M37" s="11">
        <f t="shared" si="2"/>
        <v>2009</v>
      </c>
      <c r="N37" s="5">
        <f t="shared" si="1"/>
        <v>948.51749166666661</v>
      </c>
    </row>
    <row r="38" spans="1:14" s="8" customFormat="1" x14ac:dyDescent="0.35">
      <c r="A38" s="11">
        <f t="shared" si="0"/>
        <v>1983</v>
      </c>
      <c r="B38" s="2">
        <v>30317</v>
      </c>
      <c r="G38" s="8">
        <v>144.30000000000001</v>
      </c>
      <c r="M38" s="11">
        <f t="shared" si="2"/>
        <v>2010</v>
      </c>
      <c r="N38" s="5">
        <f t="shared" si="1"/>
        <v>1130.6816609999998</v>
      </c>
    </row>
    <row r="39" spans="1:14" s="8" customFormat="1" x14ac:dyDescent="0.35">
      <c r="A39" s="11">
        <f t="shared" si="0"/>
        <v>1983</v>
      </c>
      <c r="B39" s="2">
        <v>30348</v>
      </c>
      <c r="G39" s="8">
        <v>146.80000000000001</v>
      </c>
      <c r="M39" s="11">
        <f t="shared" si="2"/>
        <v>2011</v>
      </c>
      <c r="N39" s="5">
        <f t="shared" si="1"/>
        <v>1280.7558289166668</v>
      </c>
    </row>
    <row r="40" spans="1:14" s="8" customFormat="1" x14ac:dyDescent="0.35">
      <c r="A40" s="11">
        <f t="shared" si="0"/>
        <v>1983</v>
      </c>
      <c r="B40" s="2">
        <v>30376</v>
      </c>
      <c r="G40" s="8">
        <v>151.9</v>
      </c>
      <c r="M40" s="11">
        <f t="shared" si="2"/>
        <v>2012</v>
      </c>
      <c r="N40" s="5">
        <f t="shared" si="1"/>
        <v>1386.5050048333333</v>
      </c>
    </row>
    <row r="41" spans="1:14" s="8" customFormat="1" x14ac:dyDescent="0.35">
      <c r="A41" s="11">
        <f t="shared" si="0"/>
        <v>1983</v>
      </c>
      <c r="B41" s="2">
        <v>30407</v>
      </c>
      <c r="G41" s="8">
        <v>157.69999999999999</v>
      </c>
      <c r="M41" s="11">
        <f t="shared" si="2"/>
        <v>2013</v>
      </c>
      <c r="N41" s="5">
        <f t="shared" si="1"/>
        <v>1652.2941689999998</v>
      </c>
    </row>
    <row r="42" spans="1:14" s="8" customFormat="1" x14ac:dyDescent="0.35">
      <c r="A42" s="11">
        <f t="shared" si="0"/>
        <v>1983</v>
      </c>
      <c r="B42" s="2">
        <v>30437</v>
      </c>
      <c r="G42" s="8">
        <v>164.1</v>
      </c>
      <c r="M42" s="11">
        <f t="shared" si="2"/>
        <v>2014</v>
      </c>
      <c r="N42" s="5">
        <f t="shared" si="1"/>
        <v>1944.4141540000001</v>
      </c>
    </row>
    <row r="43" spans="1:14" s="8" customFormat="1" x14ac:dyDescent="0.35">
      <c r="A43" s="11">
        <f t="shared" si="0"/>
        <v>1983</v>
      </c>
      <c r="B43" s="2">
        <v>30468</v>
      </c>
      <c r="G43" s="8">
        <v>166.4</v>
      </c>
      <c r="M43" s="11">
        <f t="shared" si="2"/>
        <v>2015</v>
      </c>
      <c r="N43" s="5">
        <f t="shared" si="1"/>
        <v>2051.929168666667</v>
      </c>
    </row>
    <row r="44" spans="1:14" s="8" customFormat="1" x14ac:dyDescent="0.35">
      <c r="A44" s="11">
        <f t="shared" si="0"/>
        <v>1983</v>
      </c>
      <c r="B44" s="2">
        <v>30498</v>
      </c>
      <c r="G44" s="8">
        <v>167</v>
      </c>
      <c r="M44" s="11">
        <f t="shared" si="2"/>
        <v>2016</v>
      </c>
      <c r="N44" s="5">
        <f t="shared" si="1"/>
        <v>2105.8275145833331</v>
      </c>
    </row>
    <row r="45" spans="1:14" s="8" customFormat="1" x14ac:dyDescent="0.35">
      <c r="A45" s="11">
        <f t="shared" si="0"/>
        <v>1983</v>
      </c>
      <c r="B45" s="2">
        <v>30529</v>
      </c>
      <c r="G45" s="8">
        <v>162.4</v>
      </c>
      <c r="M45" s="11">
        <f t="shared" si="2"/>
        <v>2017</v>
      </c>
      <c r="N45" s="5">
        <f t="shared" si="1"/>
        <v>2459.9716796666667</v>
      </c>
    </row>
    <row r="46" spans="1:14" s="8" customFormat="1" x14ac:dyDescent="0.35">
      <c r="A46" s="11">
        <f t="shared" si="0"/>
        <v>1983</v>
      </c>
      <c r="B46" s="2">
        <v>30560</v>
      </c>
      <c r="G46" s="8">
        <v>167.2</v>
      </c>
      <c r="M46" s="11">
        <f t="shared" si="2"/>
        <v>2018</v>
      </c>
      <c r="N46" s="5">
        <f t="shared" si="1"/>
        <v>2738.3958740833336</v>
      </c>
    </row>
    <row r="47" spans="1:14" s="8" customFormat="1" x14ac:dyDescent="0.35">
      <c r="A47" s="11">
        <f t="shared" si="0"/>
        <v>1983</v>
      </c>
      <c r="B47" s="2">
        <v>30590</v>
      </c>
      <c r="G47" s="8">
        <v>167.7</v>
      </c>
      <c r="M47" s="11">
        <f t="shared" si="2"/>
        <v>2019</v>
      </c>
      <c r="N47" s="5">
        <f t="shared" si="1"/>
        <v>2937.9616699166672</v>
      </c>
    </row>
    <row r="48" spans="1:14" s="8" customFormat="1" x14ac:dyDescent="0.35">
      <c r="A48" s="11">
        <f t="shared" si="0"/>
        <v>1983</v>
      </c>
      <c r="B48" s="2">
        <v>30621</v>
      </c>
      <c r="G48" s="8">
        <v>165.2</v>
      </c>
      <c r="M48" s="11">
        <f t="shared" si="2"/>
        <v>2020</v>
      </c>
      <c r="N48" s="5">
        <f t="shared" si="1"/>
        <v>3216.9541830833332</v>
      </c>
    </row>
    <row r="49" spans="1:13" s="8" customFormat="1" x14ac:dyDescent="0.35">
      <c r="A49" s="11">
        <f t="shared" si="0"/>
        <v>1983</v>
      </c>
      <c r="B49" s="2">
        <v>30651</v>
      </c>
      <c r="G49" s="8">
        <v>164.4</v>
      </c>
      <c r="M49" s="11"/>
    </row>
    <row r="50" spans="1:13" s="8" customFormat="1" x14ac:dyDescent="0.35">
      <c r="A50" s="11">
        <f t="shared" si="0"/>
        <v>1984</v>
      </c>
      <c r="B50" s="2">
        <v>30682</v>
      </c>
      <c r="G50" s="8">
        <v>166.4</v>
      </c>
      <c r="M50" s="11"/>
    </row>
    <row r="51" spans="1:13" s="8" customFormat="1" x14ac:dyDescent="0.35">
      <c r="A51" s="11">
        <f t="shared" si="0"/>
        <v>1984</v>
      </c>
      <c r="B51" s="2">
        <v>30713</v>
      </c>
      <c r="G51" s="8">
        <v>157.30000000000001</v>
      </c>
      <c r="M51" s="11"/>
    </row>
    <row r="52" spans="1:13" s="8" customFormat="1" x14ac:dyDescent="0.35">
      <c r="A52" s="11">
        <f t="shared" si="0"/>
        <v>1984</v>
      </c>
      <c r="B52" s="2">
        <v>30742</v>
      </c>
      <c r="G52" s="8">
        <v>157.4</v>
      </c>
      <c r="M52" s="11"/>
    </row>
    <row r="53" spans="1:13" s="8" customFormat="1" x14ac:dyDescent="0.35">
      <c r="A53" s="11">
        <f t="shared" si="0"/>
        <v>1984</v>
      </c>
      <c r="B53" s="2">
        <v>30773</v>
      </c>
      <c r="G53" s="8">
        <v>157.6</v>
      </c>
      <c r="M53" s="11"/>
    </row>
    <row r="54" spans="1:13" s="8" customFormat="1" x14ac:dyDescent="0.35">
      <c r="A54" s="11">
        <f t="shared" si="0"/>
        <v>1984</v>
      </c>
      <c r="B54" s="2">
        <v>30803</v>
      </c>
      <c r="G54" s="8">
        <v>156.6</v>
      </c>
      <c r="M54" s="11"/>
    </row>
    <row r="55" spans="1:13" s="8" customFormat="1" x14ac:dyDescent="0.35">
      <c r="A55" s="11">
        <f t="shared" si="0"/>
        <v>1984</v>
      </c>
      <c r="B55" s="2">
        <v>30834</v>
      </c>
      <c r="G55" s="8">
        <v>153.1</v>
      </c>
      <c r="M55" s="11"/>
    </row>
    <row r="56" spans="1:13" s="8" customFormat="1" x14ac:dyDescent="0.35">
      <c r="A56" s="11">
        <f t="shared" si="0"/>
        <v>1984</v>
      </c>
      <c r="B56" s="2">
        <v>30864</v>
      </c>
      <c r="G56" s="8">
        <v>151.1</v>
      </c>
      <c r="M56" s="11"/>
    </row>
    <row r="57" spans="1:13" s="8" customFormat="1" x14ac:dyDescent="0.35">
      <c r="A57" s="11">
        <f t="shared" si="0"/>
        <v>1984</v>
      </c>
      <c r="B57" s="2">
        <v>30895</v>
      </c>
      <c r="G57" s="8">
        <v>164.4</v>
      </c>
      <c r="M57" s="11"/>
    </row>
    <row r="58" spans="1:13" s="8" customFormat="1" x14ac:dyDescent="0.35">
      <c r="A58" s="11">
        <f t="shared" si="0"/>
        <v>1984</v>
      </c>
      <c r="B58" s="2">
        <v>30926</v>
      </c>
      <c r="G58" s="8">
        <v>166.1</v>
      </c>
      <c r="M58" s="11"/>
    </row>
    <row r="59" spans="1:13" s="8" customFormat="1" x14ac:dyDescent="0.35">
      <c r="A59" s="11">
        <f t="shared" si="0"/>
        <v>1984</v>
      </c>
      <c r="B59" s="2">
        <v>30956</v>
      </c>
      <c r="G59" s="8">
        <v>164.8</v>
      </c>
      <c r="M59" s="11"/>
    </row>
    <row r="60" spans="1:13" s="8" customFormat="1" x14ac:dyDescent="0.35">
      <c r="A60" s="11">
        <f t="shared" si="0"/>
        <v>1984</v>
      </c>
      <c r="B60" s="2">
        <v>30987</v>
      </c>
      <c r="G60" s="8">
        <v>166.3</v>
      </c>
      <c r="M60" s="11"/>
    </row>
    <row r="61" spans="1:13" s="8" customFormat="1" x14ac:dyDescent="0.35">
      <c r="A61" s="11">
        <f t="shared" si="0"/>
        <v>1984</v>
      </c>
      <c r="B61" s="2">
        <v>31017</v>
      </c>
      <c r="G61" s="8">
        <v>164.5</v>
      </c>
      <c r="M61" s="11"/>
    </row>
    <row r="62" spans="1:13" s="8" customFormat="1" x14ac:dyDescent="0.35">
      <c r="A62" s="11">
        <f t="shared" si="0"/>
        <v>1985</v>
      </c>
      <c r="B62" s="2">
        <v>31048</v>
      </c>
      <c r="C62" s="15">
        <v>167.199997</v>
      </c>
      <c r="D62" s="15">
        <v>180.270004</v>
      </c>
      <c r="E62" s="15">
        <v>163.36000100000001</v>
      </c>
      <c r="F62" s="15">
        <v>179.63000500000001</v>
      </c>
      <c r="G62" s="15">
        <v>179.63000500000001</v>
      </c>
      <c r="H62" s="15">
        <v>2673710000</v>
      </c>
      <c r="M62" s="11"/>
    </row>
    <row r="63" spans="1:13" s="8" customFormat="1" x14ac:dyDescent="0.35">
      <c r="A63" s="11">
        <f t="shared" si="0"/>
        <v>1985</v>
      </c>
      <c r="B63" s="2">
        <v>31079</v>
      </c>
      <c r="C63" s="15">
        <v>179.63000500000001</v>
      </c>
      <c r="D63" s="15">
        <v>183.949997</v>
      </c>
      <c r="E63" s="15">
        <v>177.75</v>
      </c>
      <c r="F63" s="15">
        <v>181.179993</v>
      </c>
      <c r="G63" s="15">
        <v>181.179993</v>
      </c>
      <c r="H63" s="15">
        <v>2194620000</v>
      </c>
      <c r="M63" s="11"/>
    </row>
    <row r="64" spans="1:13" s="8" customFormat="1" x14ac:dyDescent="0.35">
      <c r="A64" s="11">
        <f t="shared" si="0"/>
        <v>1985</v>
      </c>
      <c r="B64" s="2">
        <v>31107</v>
      </c>
      <c r="C64" s="15">
        <v>181.179993</v>
      </c>
      <c r="D64" s="15">
        <v>183.88999899999999</v>
      </c>
      <c r="E64" s="15">
        <v>176.529999</v>
      </c>
      <c r="F64" s="15">
        <v>180.66000399999999</v>
      </c>
      <c r="G64" s="15">
        <v>180.66000399999999</v>
      </c>
      <c r="H64" s="15">
        <v>2153090000</v>
      </c>
    </row>
    <row r="65" spans="1:8" s="8" customFormat="1" x14ac:dyDescent="0.35">
      <c r="A65" s="11">
        <f t="shared" si="0"/>
        <v>1985</v>
      </c>
      <c r="B65" s="2">
        <v>31138</v>
      </c>
      <c r="C65" s="15">
        <v>180.66000399999999</v>
      </c>
      <c r="D65" s="15">
        <v>183.61000100000001</v>
      </c>
      <c r="E65" s="15">
        <v>177.86000100000001</v>
      </c>
      <c r="F65" s="15">
        <v>179.83000200000001</v>
      </c>
      <c r="G65" s="15">
        <v>179.83000200000001</v>
      </c>
      <c r="H65" s="15">
        <v>1981880000</v>
      </c>
    </row>
    <row r="66" spans="1:8" s="8" customFormat="1" x14ac:dyDescent="0.35">
      <c r="A66" s="11">
        <f t="shared" si="0"/>
        <v>1985</v>
      </c>
      <c r="B66" s="2">
        <v>31168</v>
      </c>
      <c r="C66" s="15">
        <v>179.83000200000001</v>
      </c>
      <c r="D66" s="15">
        <v>189.979996</v>
      </c>
      <c r="E66" s="15">
        <v>178.35000600000001</v>
      </c>
      <c r="F66" s="15">
        <v>189.550003</v>
      </c>
      <c r="G66" s="15">
        <v>189.550003</v>
      </c>
      <c r="H66" s="15">
        <v>2350340000</v>
      </c>
    </row>
    <row r="67" spans="1:8" s="8" customFormat="1" x14ac:dyDescent="0.35">
      <c r="A67" s="11">
        <f t="shared" ref="A67:A130" si="3">YEAR(B67)</f>
        <v>1985</v>
      </c>
      <c r="B67" s="2">
        <v>31199</v>
      </c>
      <c r="C67" s="15">
        <v>189.550003</v>
      </c>
      <c r="D67" s="15">
        <v>191.85000600000001</v>
      </c>
      <c r="E67" s="15">
        <v>185.029999</v>
      </c>
      <c r="F67" s="15">
        <v>191.85000600000001</v>
      </c>
      <c r="G67" s="15">
        <v>191.85000600000001</v>
      </c>
      <c r="H67" s="15">
        <v>2117000000</v>
      </c>
    </row>
    <row r="68" spans="1:8" s="8" customFormat="1" x14ac:dyDescent="0.35">
      <c r="A68" s="11">
        <f t="shared" si="3"/>
        <v>1985</v>
      </c>
      <c r="B68" s="2">
        <v>31229</v>
      </c>
      <c r="C68" s="15">
        <v>191.85000600000001</v>
      </c>
      <c r="D68" s="15">
        <v>196.070007</v>
      </c>
      <c r="E68" s="15">
        <v>189.300003</v>
      </c>
      <c r="F68" s="15">
        <v>190.91999799999999</v>
      </c>
      <c r="G68" s="15">
        <v>190.91999799999999</v>
      </c>
      <c r="H68" s="15">
        <v>2463070000</v>
      </c>
    </row>
    <row r="69" spans="1:8" s="8" customFormat="1" x14ac:dyDescent="0.35">
      <c r="A69" s="11">
        <f t="shared" si="3"/>
        <v>1985</v>
      </c>
      <c r="B69" s="2">
        <v>31260</v>
      </c>
      <c r="C69" s="15">
        <v>190.91999799999999</v>
      </c>
      <c r="D69" s="15">
        <v>192.16999799999999</v>
      </c>
      <c r="E69" s="15">
        <v>186.10000600000001</v>
      </c>
      <c r="F69" s="15">
        <v>188.63000500000001</v>
      </c>
      <c r="G69" s="15">
        <v>188.63000500000001</v>
      </c>
      <c r="H69" s="15">
        <v>1923200000</v>
      </c>
    </row>
    <row r="70" spans="1:8" s="8" customFormat="1" x14ac:dyDescent="0.35">
      <c r="A70" s="11">
        <f t="shared" si="3"/>
        <v>1985</v>
      </c>
      <c r="B70" s="2">
        <v>31291</v>
      </c>
      <c r="C70" s="15">
        <v>188.63000500000001</v>
      </c>
      <c r="D70" s="15">
        <v>188.800003</v>
      </c>
      <c r="E70" s="15">
        <v>179.449997</v>
      </c>
      <c r="F70" s="15">
        <v>182.08000200000001</v>
      </c>
      <c r="G70" s="15">
        <v>182.08000200000001</v>
      </c>
      <c r="H70" s="15">
        <v>1860160000</v>
      </c>
    </row>
    <row r="71" spans="1:8" s="8" customFormat="1" x14ac:dyDescent="0.35">
      <c r="A71" s="11">
        <f t="shared" si="3"/>
        <v>1985</v>
      </c>
      <c r="B71" s="2">
        <v>31321</v>
      </c>
      <c r="C71" s="15">
        <v>182.05999800000001</v>
      </c>
      <c r="D71" s="15">
        <v>190.14999399999999</v>
      </c>
      <c r="E71" s="15">
        <v>181.16000399999999</v>
      </c>
      <c r="F71" s="15">
        <v>189.820007</v>
      </c>
      <c r="G71" s="15">
        <v>189.820007</v>
      </c>
      <c r="H71" s="15">
        <v>2543240000</v>
      </c>
    </row>
    <row r="72" spans="1:8" s="8" customFormat="1" x14ac:dyDescent="0.35">
      <c r="A72" s="11">
        <f t="shared" si="3"/>
        <v>1985</v>
      </c>
      <c r="B72" s="2">
        <v>31352</v>
      </c>
      <c r="C72" s="15">
        <v>189.820007</v>
      </c>
      <c r="D72" s="15">
        <v>203.39999399999999</v>
      </c>
      <c r="E72" s="15">
        <v>189.36999499999999</v>
      </c>
      <c r="F72" s="15">
        <v>202.16999799999999</v>
      </c>
      <c r="G72" s="15">
        <v>202.16999799999999</v>
      </c>
      <c r="H72" s="15">
        <v>2445370000</v>
      </c>
    </row>
    <row r="73" spans="1:8" s="8" customFormat="1" x14ac:dyDescent="0.35">
      <c r="A73" s="11">
        <f t="shared" si="3"/>
        <v>1985</v>
      </c>
      <c r="B73" s="2">
        <v>31382</v>
      </c>
      <c r="C73" s="15">
        <v>202.16999799999999</v>
      </c>
      <c r="D73" s="15">
        <v>213.08000200000001</v>
      </c>
      <c r="E73" s="15">
        <v>200.10000600000001</v>
      </c>
      <c r="F73" s="15">
        <v>211.279999</v>
      </c>
      <c r="G73" s="15">
        <v>211.279999</v>
      </c>
      <c r="H73" s="15">
        <v>2804380000</v>
      </c>
    </row>
    <row r="74" spans="1:8" s="8" customFormat="1" x14ac:dyDescent="0.35">
      <c r="A74" s="11">
        <f t="shared" si="3"/>
        <v>1986</v>
      </c>
      <c r="B74" s="2">
        <v>31413</v>
      </c>
      <c r="C74" s="15">
        <v>211.279999</v>
      </c>
      <c r="D74" s="15">
        <v>214.570007</v>
      </c>
      <c r="E74" s="15">
        <v>202.60000600000001</v>
      </c>
      <c r="F74" s="15">
        <v>211.779999</v>
      </c>
      <c r="G74" s="15">
        <v>211.779999</v>
      </c>
      <c r="H74" s="15">
        <v>2879010000</v>
      </c>
    </row>
    <row r="75" spans="1:8" s="8" customFormat="1" x14ac:dyDescent="0.35">
      <c r="A75" s="11">
        <f t="shared" si="3"/>
        <v>1986</v>
      </c>
      <c r="B75" s="2">
        <v>31444</v>
      </c>
      <c r="C75" s="15">
        <v>211.779999</v>
      </c>
      <c r="D75" s="15">
        <v>227.91999799999999</v>
      </c>
      <c r="E75" s="15">
        <v>210.820007</v>
      </c>
      <c r="F75" s="15">
        <v>226.91999799999999</v>
      </c>
      <c r="G75" s="15">
        <v>226.91999799999999</v>
      </c>
      <c r="H75" s="15">
        <v>2899100000</v>
      </c>
    </row>
    <row r="76" spans="1:8" s="8" customFormat="1" x14ac:dyDescent="0.35">
      <c r="A76" s="11">
        <f t="shared" si="3"/>
        <v>1986</v>
      </c>
      <c r="B76" s="2">
        <v>31472</v>
      </c>
      <c r="C76" s="15">
        <v>226.91999799999999</v>
      </c>
      <c r="D76" s="15">
        <v>240.11000100000001</v>
      </c>
      <c r="E76" s="15">
        <v>222.179993</v>
      </c>
      <c r="F76" s="15">
        <v>238.89999399999999</v>
      </c>
      <c r="G76" s="15">
        <v>238.89999399999999</v>
      </c>
      <c r="H76" s="15">
        <v>3214600000</v>
      </c>
    </row>
    <row r="77" spans="1:8" s="8" customFormat="1" x14ac:dyDescent="0.35">
      <c r="A77" s="11">
        <f t="shared" si="3"/>
        <v>1986</v>
      </c>
      <c r="B77" s="2">
        <v>31503</v>
      </c>
      <c r="C77" s="15">
        <v>238.89999399999999</v>
      </c>
      <c r="D77" s="15">
        <v>245.470001</v>
      </c>
      <c r="E77" s="15">
        <v>226.300003</v>
      </c>
      <c r="F77" s="15">
        <v>235.520004</v>
      </c>
      <c r="G77" s="15">
        <v>235.520004</v>
      </c>
      <c r="H77" s="15">
        <v>3240400000</v>
      </c>
    </row>
    <row r="78" spans="1:8" s="8" customFormat="1" x14ac:dyDescent="0.35">
      <c r="A78" s="11">
        <f t="shared" si="3"/>
        <v>1986</v>
      </c>
      <c r="B78" s="2">
        <v>31533</v>
      </c>
      <c r="C78" s="15">
        <v>235.520004</v>
      </c>
      <c r="D78" s="15">
        <v>249.19000199999999</v>
      </c>
      <c r="E78" s="15">
        <v>232.259995</v>
      </c>
      <c r="F78" s="15">
        <v>247.35000600000001</v>
      </c>
      <c r="G78" s="15">
        <v>247.35000600000001</v>
      </c>
      <c r="H78" s="15">
        <v>2680240000</v>
      </c>
    </row>
    <row r="79" spans="1:8" s="8" customFormat="1" x14ac:dyDescent="0.35">
      <c r="A79" s="11">
        <f t="shared" si="3"/>
        <v>1986</v>
      </c>
      <c r="B79" s="2">
        <v>31564</v>
      </c>
      <c r="C79" s="15">
        <v>246.03999300000001</v>
      </c>
      <c r="D79" s="15">
        <v>251.80999800000001</v>
      </c>
      <c r="E79" s="15">
        <v>238.229996</v>
      </c>
      <c r="F79" s="15">
        <v>250.83999600000001</v>
      </c>
      <c r="G79" s="15">
        <v>250.83999600000001</v>
      </c>
      <c r="H79" s="15">
        <v>2649600000</v>
      </c>
    </row>
    <row r="80" spans="1:8" s="8" customFormat="1" x14ac:dyDescent="0.35">
      <c r="A80" s="11">
        <f t="shared" si="3"/>
        <v>1986</v>
      </c>
      <c r="B80" s="2">
        <v>31594</v>
      </c>
      <c r="C80" s="15">
        <v>250.66999799999999</v>
      </c>
      <c r="D80" s="15">
        <v>253.199997</v>
      </c>
      <c r="E80" s="15">
        <v>233.070007</v>
      </c>
      <c r="F80" s="15">
        <v>236.11999499999999</v>
      </c>
      <c r="G80" s="15">
        <v>236.11999499999999</v>
      </c>
      <c r="H80" s="15">
        <v>3029900000</v>
      </c>
    </row>
    <row r="81" spans="1:8" s="8" customFormat="1" x14ac:dyDescent="0.35">
      <c r="A81" s="11">
        <f t="shared" si="3"/>
        <v>1986</v>
      </c>
      <c r="B81" s="2">
        <v>31625</v>
      </c>
      <c r="C81" s="15">
        <v>236.11999499999999</v>
      </c>
      <c r="D81" s="15">
        <v>254.240005</v>
      </c>
      <c r="E81" s="15">
        <v>231.91999799999999</v>
      </c>
      <c r="F81" s="15">
        <v>252.929993</v>
      </c>
      <c r="G81" s="15">
        <v>252.929993</v>
      </c>
      <c r="H81" s="15">
        <v>2701900000</v>
      </c>
    </row>
    <row r="82" spans="1:8" s="8" customFormat="1" x14ac:dyDescent="0.35">
      <c r="A82" s="11">
        <f t="shared" si="3"/>
        <v>1986</v>
      </c>
      <c r="B82" s="2">
        <v>31656</v>
      </c>
      <c r="C82" s="15">
        <v>252.929993</v>
      </c>
      <c r="D82" s="15">
        <v>254.13000500000001</v>
      </c>
      <c r="E82" s="15">
        <v>228.08000200000001</v>
      </c>
      <c r="F82" s="15">
        <v>231.320007</v>
      </c>
      <c r="G82" s="15">
        <v>231.320007</v>
      </c>
      <c r="H82" s="15">
        <v>3166300000</v>
      </c>
    </row>
    <row r="83" spans="1:8" s="8" customFormat="1" x14ac:dyDescent="0.35">
      <c r="A83" s="11">
        <f t="shared" si="3"/>
        <v>1986</v>
      </c>
      <c r="B83" s="2">
        <v>31686</v>
      </c>
      <c r="C83" s="15">
        <v>231.320007</v>
      </c>
      <c r="D83" s="15">
        <v>244.509995</v>
      </c>
      <c r="E83" s="15">
        <v>231.320007</v>
      </c>
      <c r="F83" s="15">
        <v>243.979996</v>
      </c>
      <c r="G83" s="15">
        <v>243.979996</v>
      </c>
      <c r="H83" s="15">
        <v>3016740000</v>
      </c>
    </row>
    <row r="84" spans="1:8" s="8" customFormat="1" x14ac:dyDescent="0.35">
      <c r="A84" s="11">
        <f t="shared" si="3"/>
        <v>1986</v>
      </c>
      <c r="B84" s="2">
        <v>31717</v>
      </c>
      <c r="C84" s="15">
        <v>243.970001</v>
      </c>
      <c r="D84" s="15">
        <v>249.220001</v>
      </c>
      <c r="E84" s="15">
        <v>235.509995</v>
      </c>
      <c r="F84" s="15">
        <v>249.220001</v>
      </c>
      <c r="G84" s="15">
        <v>249.220001</v>
      </c>
      <c r="H84" s="15">
        <v>2940830000</v>
      </c>
    </row>
    <row r="85" spans="1:8" s="8" customFormat="1" x14ac:dyDescent="0.35">
      <c r="A85" s="11">
        <f t="shared" si="3"/>
        <v>1986</v>
      </c>
      <c r="B85" s="2">
        <v>31747</v>
      </c>
      <c r="C85" s="15">
        <v>249.220001</v>
      </c>
      <c r="D85" s="15">
        <v>254.86999499999999</v>
      </c>
      <c r="E85" s="15">
        <v>241.279999</v>
      </c>
      <c r="F85" s="15">
        <v>242.16999799999999</v>
      </c>
      <c r="G85" s="15">
        <v>242.16999799999999</v>
      </c>
      <c r="H85" s="15">
        <v>3260870000</v>
      </c>
    </row>
    <row r="86" spans="1:8" s="8" customFormat="1" x14ac:dyDescent="0.35">
      <c r="A86" s="11">
        <f t="shared" si="3"/>
        <v>1987</v>
      </c>
      <c r="B86" s="2">
        <v>31778</v>
      </c>
      <c r="C86" s="15">
        <v>242.16999799999999</v>
      </c>
      <c r="D86" s="15">
        <v>280.959991</v>
      </c>
      <c r="E86" s="15">
        <v>242.16999799999999</v>
      </c>
      <c r="F86" s="15">
        <v>274.07998700000002</v>
      </c>
      <c r="G86" s="15">
        <v>274.07998700000002</v>
      </c>
      <c r="H86" s="15">
        <v>4040880000</v>
      </c>
    </row>
    <row r="87" spans="1:8" s="8" customFormat="1" x14ac:dyDescent="0.35">
      <c r="A87" s="11">
        <f t="shared" si="3"/>
        <v>1987</v>
      </c>
      <c r="B87" s="2">
        <v>31809</v>
      </c>
      <c r="C87" s="15">
        <v>274.07998700000002</v>
      </c>
      <c r="D87" s="15">
        <v>287.54998799999998</v>
      </c>
      <c r="E87" s="15">
        <v>273.16000400000001</v>
      </c>
      <c r="F87" s="15">
        <v>284.20001200000002</v>
      </c>
      <c r="G87" s="15">
        <v>284.20001200000002</v>
      </c>
      <c r="H87" s="15">
        <v>3485300000</v>
      </c>
    </row>
    <row r="88" spans="1:8" s="8" customFormat="1" x14ac:dyDescent="0.35">
      <c r="A88" s="11">
        <f t="shared" si="3"/>
        <v>1987</v>
      </c>
      <c r="B88" s="2">
        <v>31837</v>
      </c>
      <c r="C88" s="15">
        <v>284.17001299999998</v>
      </c>
      <c r="D88" s="15">
        <v>302.72000100000002</v>
      </c>
      <c r="E88" s="15">
        <v>282.29998799999998</v>
      </c>
      <c r="F88" s="15">
        <v>291.70001200000002</v>
      </c>
      <c r="G88" s="15">
        <v>291.70001200000002</v>
      </c>
      <c r="H88" s="15">
        <v>3965100000</v>
      </c>
    </row>
    <row r="89" spans="1:8" s="8" customFormat="1" x14ac:dyDescent="0.35">
      <c r="A89" s="11">
        <f t="shared" si="3"/>
        <v>1987</v>
      </c>
      <c r="B89" s="2">
        <v>31868</v>
      </c>
      <c r="C89" s="15">
        <v>291.58999599999999</v>
      </c>
      <c r="D89" s="15">
        <v>303.64999399999999</v>
      </c>
      <c r="E89" s="15">
        <v>275.67001299999998</v>
      </c>
      <c r="F89" s="15">
        <v>288.35998499999999</v>
      </c>
      <c r="G89" s="15">
        <v>288.35998499999999</v>
      </c>
      <c r="H89" s="15">
        <v>3931700000</v>
      </c>
    </row>
    <row r="90" spans="1:8" s="8" customFormat="1" x14ac:dyDescent="0.35">
      <c r="A90" s="11">
        <f t="shared" si="3"/>
        <v>1987</v>
      </c>
      <c r="B90" s="2">
        <v>31898</v>
      </c>
      <c r="C90" s="15">
        <v>286.98998999999998</v>
      </c>
      <c r="D90" s="15">
        <v>298.69000199999999</v>
      </c>
      <c r="E90" s="15">
        <v>277.01001000000002</v>
      </c>
      <c r="F90" s="15">
        <v>290.10000600000001</v>
      </c>
      <c r="G90" s="15">
        <v>290.10000600000001</v>
      </c>
      <c r="H90" s="15">
        <v>3417700000</v>
      </c>
    </row>
    <row r="91" spans="1:8" s="8" customFormat="1" x14ac:dyDescent="0.35">
      <c r="A91" s="11">
        <f t="shared" si="3"/>
        <v>1987</v>
      </c>
      <c r="B91" s="2">
        <v>31929</v>
      </c>
      <c r="C91" s="15">
        <v>290.11999500000002</v>
      </c>
      <c r="D91" s="15">
        <v>310.26998900000001</v>
      </c>
      <c r="E91" s="15">
        <v>286.92999300000002</v>
      </c>
      <c r="F91" s="15">
        <v>304</v>
      </c>
      <c r="G91" s="15">
        <v>304</v>
      </c>
      <c r="H91" s="15">
        <v>3595000000</v>
      </c>
    </row>
    <row r="92" spans="1:8" s="8" customFormat="1" x14ac:dyDescent="0.35">
      <c r="A92" s="11">
        <f t="shared" si="3"/>
        <v>1987</v>
      </c>
      <c r="B92" s="2">
        <v>31959</v>
      </c>
      <c r="C92" s="15">
        <v>303.98998999999998</v>
      </c>
      <c r="D92" s="15">
        <v>318.85000600000001</v>
      </c>
      <c r="E92" s="15">
        <v>302.52999899999998</v>
      </c>
      <c r="F92" s="15">
        <v>318.66000400000001</v>
      </c>
      <c r="G92" s="15">
        <v>318.66000400000001</v>
      </c>
      <c r="H92" s="15">
        <v>3966400000</v>
      </c>
    </row>
    <row r="93" spans="1:8" s="8" customFormat="1" x14ac:dyDescent="0.35">
      <c r="A93" s="11">
        <f t="shared" si="3"/>
        <v>1987</v>
      </c>
      <c r="B93" s="2">
        <v>31990</v>
      </c>
      <c r="C93" s="15">
        <v>318.61999500000002</v>
      </c>
      <c r="D93" s="15">
        <v>337.89001500000001</v>
      </c>
      <c r="E93" s="15">
        <v>314.51001000000002</v>
      </c>
      <c r="F93" s="15">
        <v>329.79998799999998</v>
      </c>
      <c r="G93" s="15">
        <v>329.79998799999998</v>
      </c>
      <c r="H93" s="15">
        <v>4062400000</v>
      </c>
    </row>
    <row r="94" spans="1:8" s="8" customFormat="1" x14ac:dyDescent="0.35">
      <c r="A94" s="11">
        <f t="shared" si="3"/>
        <v>1987</v>
      </c>
      <c r="B94" s="2">
        <v>32021</v>
      </c>
      <c r="C94" s="15">
        <v>329.80999800000001</v>
      </c>
      <c r="D94" s="15">
        <v>332.17999300000002</v>
      </c>
      <c r="E94" s="15">
        <v>308.55999800000001</v>
      </c>
      <c r="F94" s="15">
        <v>321.82998700000002</v>
      </c>
      <c r="G94" s="15">
        <v>321.82998700000002</v>
      </c>
      <c r="H94" s="15">
        <v>3723200000</v>
      </c>
    </row>
    <row r="95" spans="1:8" s="8" customFormat="1" x14ac:dyDescent="0.35">
      <c r="A95" s="11">
        <f t="shared" si="3"/>
        <v>1987</v>
      </c>
      <c r="B95" s="2">
        <v>32051</v>
      </c>
      <c r="C95" s="15">
        <v>321.82998700000002</v>
      </c>
      <c r="D95" s="15">
        <v>328.94000199999999</v>
      </c>
      <c r="E95" s="15">
        <v>216.46000699999999</v>
      </c>
      <c r="F95" s="15">
        <v>251.78999300000001</v>
      </c>
      <c r="G95" s="15">
        <v>251.78999300000001</v>
      </c>
      <c r="H95" s="15">
        <v>6094500000</v>
      </c>
    </row>
    <row r="96" spans="1:8" s="8" customFormat="1" x14ac:dyDescent="0.35">
      <c r="A96" s="11">
        <f t="shared" si="3"/>
        <v>1987</v>
      </c>
      <c r="B96" s="2">
        <v>32082</v>
      </c>
      <c r="C96" s="15">
        <v>251.729996</v>
      </c>
      <c r="D96" s="15">
        <v>257.209991</v>
      </c>
      <c r="E96" s="15">
        <v>225.75</v>
      </c>
      <c r="F96" s="15">
        <v>230.300003</v>
      </c>
      <c r="G96" s="15">
        <v>230.300003</v>
      </c>
      <c r="H96" s="15">
        <v>3589530000</v>
      </c>
    </row>
    <row r="97" spans="1:8" s="8" customFormat="1" x14ac:dyDescent="0.35">
      <c r="A97" s="11">
        <f t="shared" si="3"/>
        <v>1987</v>
      </c>
      <c r="B97" s="2">
        <v>32112</v>
      </c>
      <c r="C97" s="15">
        <v>230.320007</v>
      </c>
      <c r="D97" s="15">
        <v>253.35000600000001</v>
      </c>
      <c r="E97" s="15">
        <v>221.240005</v>
      </c>
      <c r="F97" s="15">
        <v>247.08000200000001</v>
      </c>
      <c r="G97" s="15">
        <v>247.08000200000001</v>
      </c>
      <c r="H97" s="15">
        <v>3926750000</v>
      </c>
    </row>
    <row r="98" spans="1:8" s="8" customFormat="1" x14ac:dyDescent="0.35">
      <c r="A98" s="11">
        <f t="shared" si="3"/>
        <v>1988</v>
      </c>
      <c r="B98" s="2">
        <v>32143</v>
      </c>
      <c r="C98" s="15">
        <v>247.10000600000001</v>
      </c>
      <c r="D98" s="15">
        <v>261.77999899999998</v>
      </c>
      <c r="E98" s="15">
        <v>240.16999799999999</v>
      </c>
      <c r="F98" s="15">
        <v>257.07000699999998</v>
      </c>
      <c r="G98" s="15">
        <v>257.07000699999998</v>
      </c>
      <c r="H98" s="15">
        <v>3494700000</v>
      </c>
    </row>
    <row r="99" spans="1:8" s="8" customFormat="1" x14ac:dyDescent="0.35">
      <c r="A99" s="11">
        <f t="shared" si="3"/>
        <v>1988</v>
      </c>
      <c r="B99" s="2">
        <v>32174</v>
      </c>
      <c r="C99" s="15">
        <v>257.04998799999998</v>
      </c>
      <c r="D99" s="15">
        <v>267.82000699999998</v>
      </c>
      <c r="E99" s="15">
        <v>247.820007</v>
      </c>
      <c r="F99" s="15">
        <v>267.82000699999998</v>
      </c>
      <c r="G99" s="15">
        <v>267.82000699999998</v>
      </c>
      <c r="H99" s="15">
        <v>3693240000</v>
      </c>
    </row>
    <row r="100" spans="1:8" s="8" customFormat="1" x14ac:dyDescent="0.35">
      <c r="A100" s="11">
        <f t="shared" si="3"/>
        <v>1988</v>
      </c>
      <c r="B100" s="2">
        <v>32203</v>
      </c>
      <c r="C100" s="15">
        <v>267.82000699999998</v>
      </c>
      <c r="D100" s="15">
        <v>272.64001500000001</v>
      </c>
      <c r="E100" s="15">
        <v>256.07000699999998</v>
      </c>
      <c r="F100" s="15">
        <v>258.89001500000001</v>
      </c>
      <c r="G100" s="15">
        <v>258.89001500000001</v>
      </c>
      <c r="H100" s="15">
        <v>4052970000</v>
      </c>
    </row>
    <row r="101" spans="1:8" s="8" customFormat="1" x14ac:dyDescent="0.35">
      <c r="A101" s="11">
        <f t="shared" si="3"/>
        <v>1988</v>
      </c>
      <c r="B101" s="2">
        <v>32234</v>
      </c>
      <c r="C101" s="15">
        <v>258.89001500000001</v>
      </c>
      <c r="D101" s="15">
        <v>272.04998799999998</v>
      </c>
      <c r="E101" s="15">
        <v>254.71000699999999</v>
      </c>
      <c r="F101" s="15">
        <v>261.32998700000002</v>
      </c>
      <c r="G101" s="15">
        <v>261.32998700000002</v>
      </c>
      <c r="H101" s="15">
        <v>3260760000</v>
      </c>
    </row>
    <row r="102" spans="1:8" s="8" customFormat="1" x14ac:dyDescent="0.35">
      <c r="A102" s="11">
        <f t="shared" si="3"/>
        <v>1988</v>
      </c>
      <c r="B102" s="2">
        <v>32264</v>
      </c>
      <c r="C102" s="15">
        <v>261.35998499999999</v>
      </c>
      <c r="D102" s="15">
        <v>263.70001200000002</v>
      </c>
      <c r="E102" s="15">
        <v>248.85000600000001</v>
      </c>
      <c r="F102" s="15">
        <v>262.16000400000001</v>
      </c>
      <c r="G102" s="15">
        <v>262.16000400000001</v>
      </c>
      <c r="H102" s="15">
        <v>3231370000</v>
      </c>
    </row>
    <row r="103" spans="1:8" s="8" customFormat="1" x14ac:dyDescent="0.35">
      <c r="A103" s="11">
        <f t="shared" si="3"/>
        <v>1988</v>
      </c>
      <c r="B103" s="2">
        <v>32295</v>
      </c>
      <c r="C103" s="15">
        <v>262.16000400000001</v>
      </c>
      <c r="D103" s="15">
        <v>276.88000499999998</v>
      </c>
      <c r="E103" s="15">
        <v>262.10000600000001</v>
      </c>
      <c r="F103" s="15">
        <v>273.5</v>
      </c>
      <c r="G103" s="15">
        <v>273.5</v>
      </c>
      <c r="H103" s="15">
        <v>4306710000</v>
      </c>
    </row>
    <row r="104" spans="1:8" s="8" customFormat="1" x14ac:dyDescent="0.35">
      <c r="A104" s="11">
        <f t="shared" si="3"/>
        <v>1988</v>
      </c>
      <c r="B104" s="2">
        <v>32325</v>
      </c>
      <c r="C104" s="15">
        <v>273.5</v>
      </c>
      <c r="D104" s="15">
        <v>276.35998499999999</v>
      </c>
      <c r="E104" s="15">
        <v>262.48001099999999</v>
      </c>
      <c r="F104" s="15">
        <v>272.01998900000001</v>
      </c>
      <c r="G104" s="15">
        <v>272.01998900000001</v>
      </c>
      <c r="H104" s="15">
        <v>3338470000</v>
      </c>
    </row>
    <row r="105" spans="1:8" s="8" customFormat="1" x14ac:dyDescent="0.35">
      <c r="A105" s="11">
        <f t="shared" si="3"/>
        <v>1988</v>
      </c>
      <c r="B105" s="2">
        <v>32356</v>
      </c>
      <c r="C105" s="15">
        <v>272.02999899999998</v>
      </c>
      <c r="D105" s="15">
        <v>274.20001200000002</v>
      </c>
      <c r="E105" s="15">
        <v>256.52999899999998</v>
      </c>
      <c r="F105" s="15">
        <v>261.51998900000001</v>
      </c>
      <c r="G105" s="15">
        <v>261.51998900000001</v>
      </c>
      <c r="H105" s="15">
        <v>3327470000</v>
      </c>
    </row>
    <row r="106" spans="1:8" s="8" customFormat="1" x14ac:dyDescent="0.35">
      <c r="A106" s="11">
        <f t="shared" si="3"/>
        <v>1988</v>
      </c>
      <c r="B106" s="2">
        <v>32387</v>
      </c>
      <c r="C106" s="15">
        <v>261.51998900000001</v>
      </c>
      <c r="D106" s="15">
        <v>274.86999500000002</v>
      </c>
      <c r="E106" s="15">
        <v>256.98001099999999</v>
      </c>
      <c r="F106" s="15">
        <v>271.91000400000001</v>
      </c>
      <c r="G106" s="15">
        <v>271.91000400000001</v>
      </c>
      <c r="H106" s="15">
        <v>3059450000</v>
      </c>
    </row>
    <row r="107" spans="1:8" s="8" customFormat="1" x14ac:dyDescent="0.35">
      <c r="A107" s="11">
        <f t="shared" si="3"/>
        <v>1988</v>
      </c>
      <c r="B107" s="2">
        <v>32417</v>
      </c>
      <c r="C107" s="15">
        <v>271.89001500000001</v>
      </c>
      <c r="D107" s="15">
        <v>283.95001200000002</v>
      </c>
      <c r="E107" s="15">
        <v>268.83999599999999</v>
      </c>
      <c r="F107" s="15">
        <v>278.97000100000002</v>
      </c>
      <c r="G107" s="15">
        <v>278.97000100000002</v>
      </c>
      <c r="H107" s="15">
        <v>3415160000</v>
      </c>
    </row>
    <row r="108" spans="1:8" s="8" customFormat="1" x14ac:dyDescent="0.35">
      <c r="A108" s="11">
        <f t="shared" si="3"/>
        <v>1988</v>
      </c>
      <c r="B108" s="2">
        <v>32448</v>
      </c>
      <c r="C108" s="15">
        <v>278.97000100000002</v>
      </c>
      <c r="D108" s="15">
        <v>280.36999500000002</v>
      </c>
      <c r="E108" s="15">
        <v>262.85000600000001</v>
      </c>
      <c r="F108" s="15">
        <v>273.70001200000002</v>
      </c>
      <c r="G108" s="15">
        <v>273.70001200000002</v>
      </c>
      <c r="H108" s="15">
        <v>2822820000</v>
      </c>
    </row>
    <row r="109" spans="1:8" s="8" customFormat="1" x14ac:dyDescent="0.35">
      <c r="A109" s="11">
        <f t="shared" si="3"/>
        <v>1988</v>
      </c>
      <c r="B109" s="2">
        <v>32478</v>
      </c>
      <c r="C109" s="15">
        <v>273.67999300000002</v>
      </c>
      <c r="D109" s="15">
        <v>280.45001200000002</v>
      </c>
      <c r="E109" s="15">
        <v>270.47000100000002</v>
      </c>
      <c r="F109" s="15">
        <v>277.72000100000002</v>
      </c>
      <c r="G109" s="15">
        <v>277.72000100000002</v>
      </c>
      <c r="H109" s="15">
        <v>2844900000</v>
      </c>
    </row>
    <row r="110" spans="1:8" s="8" customFormat="1" x14ac:dyDescent="0.35">
      <c r="A110" s="11">
        <f t="shared" si="3"/>
        <v>1989</v>
      </c>
      <c r="B110" s="2">
        <v>32509</v>
      </c>
      <c r="C110" s="15">
        <v>277.72000100000002</v>
      </c>
      <c r="D110" s="15">
        <v>297.51001000000002</v>
      </c>
      <c r="E110" s="15">
        <v>273.80999800000001</v>
      </c>
      <c r="F110" s="15">
        <v>297.47000100000002</v>
      </c>
      <c r="G110" s="15">
        <v>297.47000100000002</v>
      </c>
      <c r="H110" s="15">
        <v>3532220000</v>
      </c>
    </row>
    <row r="111" spans="1:8" s="8" customFormat="1" x14ac:dyDescent="0.35">
      <c r="A111" s="11">
        <f t="shared" si="3"/>
        <v>1989</v>
      </c>
      <c r="B111" s="2">
        <v>32540</v>
      </c>
      <c r="C111" s="15">
        <v>297.47000100000002</v>
      </c>
      <c r="D111" s="15">
        <v>300.57000699999998</v>
      </c>
      <c r="E111" s="15">
        <v>286.26001000000002</v>
      </c>
      <c r="F111" s="15">
        <v>288.85998499999999</v>
      </c>
      <c r="G111" s="15">
        <v>288.85998499999999</v>
      </c>
      <c r="H111" s="15">
        <v>3216280000</v>
      </c>
    </row>
    <row r="112" spans="1:8" s="8" customFormat="1" x14ac:dyDescent="0.35">
      <c r="A112" s="11">
        <f t="shared" si="3"/>
        <v>1989</v>
      </c>
      <c r="B112" s="2">
        <v>32568</v>
      </c>
      <c r="C112" s="15">
        <v>288.85998499999999</v>
      </c>
      <c r="D112" s="15">
        <v>299.98998999999998</v>
      </c>
      <c r="E112" s="15">
        <v>286.459991</v>
      </c>
      <c r="F112" s="15">
        <v>294.86999500000002</v>
      </c>
      <c r="G112" s="15">
        <v>294.86999500000002</v>
      </c>
      <c r="H112" s="15">
        <v>3504530000</v>
      </c>
    </row>
    <row r="113" spans="1:8" s="8" customFormat="1" x14ac:dyDescent="0.35">
      <c r="A113" s="11">
        <f t="shared" si="3"/>
        <v>1989</v>
      </c>
      <c r="B113" s="2">
        <v>32599</v>
      </c>
      <c r="C113" s="15">
        <v>294.86999500000002</v>
      </c>
      <c r="D113" s="15">
        <v>310.45001200000002</v>
      </c>
      <c r="E113" s="15">
        <v>294.35000600000001</v>
      </c>
      <c r="F113" s="15">
        <v>309.64001500000001</v>
      </c>
      <c r="G113" s="15">
        <v>309.64001500000001</v>
      </c>
      <c r="H113" s="15">
        <v>3237250000</v>
      </c>
    </row>
    <row r="114" spans="1:8" s="8" customFormat="1" x14ac:dyDescent="0.35">
      <c r="A114" s="11">
        <f t="shared" si="3"/>
        <v>1989</v>
      </c>
      <c r="B114" s="2">
        <v>32629</v>
      </c>
      <c r="C114" s="15">
        <v>309.64001500000001</v>
      </c>
      <c r="D114" s="15">
        <v>323.05999800000001</v>
      </c>
      <c r="E114" s="15">
        <v>304.05999800000001</v>
      </c>
      <c r="F114" s="15">
        <v>320.51998900000001</v>
      </c>
      <c r="G114" s="15">
        <v>320.51998900000001</v>
      </c>
      <c r="H114" s="15">
        <v>3747320000</v>
      </c>
    </row>
    <row r="115" spans="1:8" s="8" customFormat="1" x14ac:dyDescent="0.35">
      <c r="A115" s="11">
        <f t="shared" si="3"/>
        <v>1989</v>
      </c>
      <c r="B115" s="2">
        <v>32660</v>
      </c>
      <c r="C115" s="15">
        <v>320.51001000000002</v>
      </c>
      <c r="D115" s="15">
        <v>329.19000199999999</v>
      </c>
      <c r="E115" s="15">
        <v>314.38000499999998</v>
      </c>
      <c r="F115" s="15">
        <v>317.98001099999999</v>
      </c>
      <c r="G115" s="15">
        <v>317.98001099999999</v>
      </c>
      <c r="H115" s="15">
        <v>3966590000</v>
      </c>
    </row>
    <row r="116" spans="1:8" s="8" customFormat="1" x14ac:dyDescent="0.35">
      <c r="A116" s="11">
        <f t="shared" si="3"/>
        <v>1989</v>
      </c>
      <c r="B116" s="2">
        <v>32690</v>
      </c>
      <c r="C116" s="15">
        <v>317.98001099999999</v>
      </c>
      <c r="D116" s="15">
        <v>346.07998700000002</v>
      </c>
      <c r="E116" s="15">
        <v>317.26001000000002</v>
      </c>
      <c r="F116" s="15">
        <v>346.07998700000002</v>
      </c>
      <c r="G116" s="15">
        <v>346.07998700000002</v>
      </c>
      <c r="H116" s="15">
        <v>3249030000</v>
      </c>
    </row>
    <row r="117" spans="1:8" s="8" customFormat="1" x14ac:dyDescent="0.35">
      <c r="A117" s="11">
        <f t="shared" si="3"/>
        <v>1989</v>
      </c>
      <c r="B117" s="2">
        <v>32721</v>
      </c>
      <c r="C117" s="15">
        <v>346.07998700000002</v>
      </c>
      <c r="D117" s="15">
        <v>352.73001099999999</v>
      </c>
      <c r="E117" s="15">
        <v>339</v>
      </c>
      <c r="F117" s="15">
        <v>351.45001200000002</v>
      </c>
      <c r="G117" s="15">
        <v>351.45001200000002</v>
      </c>
      <c r="H117" s="15">
        <v>3949100000</v>
      </c>
    </row>
    <row r="118" spans="1:8" s="8" customFormat="1" x14ac:dyDescent="0.35">
      <c r="A118" s="11">
        <f t="shared" si="3"/>
        <v>1989</v>
      </c>
      <c r="B118" s="2">
        <v>32752</v>
      </c>
      <c r="C118" s="15">
        <v>351.45001200000002</v>
      </c>
      <c r="D118" s="15">
        <v>354.13000499999998</v>
      </c>
      <c r="E118" s="15">
        <v>341.36999500000002</v>
      </c>
      <c r="F118" s="15">
        <v>349.14999399999999</v>
      </c>
      <c r="G118" s="15">
        <v>349.14999399999999</v>
      </c>
      <c r="H118" s="15">
        <v>3035020000</v>
      </c>
    </row>
    <row r="119" spans="1:8" s="8" customFormat="1" x14ac:dyDescent="0.35">
      <c r="A119" s="11">
        <f t="shared" si="3"/>
        <v>1989</v>
      </c>
      <c r="B119" s="2">
        <v>32782</v>
      </c>
      <c r="C119" s="15">
        <v>349.14999399999999</v>
      </c>
      <c r="D119" s="15">
        <v>360.44000199999999</v>
      </c>
      <c r="E119" s="15">
        <v>327.11999500000002</v>
      </c>
      <c r="F119" s="15">
        <v>340.35998499999999</v>
      </c>
      <c r="G119" s="15">
        <v>340.35998499999999</v>
      </c>
      <c r="H119" s="15">
        <v>4012670000</v>
      </c>
    </row>
    <row r="120" spans="1:8" s="8" customFormat="1" x14ac:dyDescent="0.35">
      <c r="A120" s="11">
        <f t="shared" si="3"/>
        <v>1989</v>
      </c>
      <c r="B120" s="2">
        <v>32813</v>
      </c>
      <c r="C120" s="15">
        <v>340.35998499999999</v>
      </c>
      <c r="D120" s="15">
        <v>346.5</v>
      </c>
      <c r="E120" s="15">
        <v>330.91000400000001</v>
      </c>
      <c r="F120" s="15">
        <v>345.98998999999998</v>
      </c>
      <c r="G120" s="15">
        <v>345.98998999999998</v>
      </c>
      <c r="H120" s="15">
        <v>3032160000</v>
      </c>
    </row>
    <row r="121" spans="1:8" s="8" customFormat="1" x14ac:dyDescent="0.35">
      <c r="A121" s="11">
        <f t="shared" si="3"/>
        <v>1989</v>
      </c>
      <c r="B121" s="2">
        <v>32843</v>
      </c>
      <c r="C121" s="15">
        <v>346.01001000000002</v>
      </c>
      <c r="D121" s="15">
        <v>354.10000600000001</v>
      </c>
      <c r="E121" s="15">
        <v>339.63000499999998</v>
      </c>
      <c r="F121" s="15">
        <v>353.39999399999999</v>
      </c>
      <c r="G121" s="15">
        <v>353.39999399999999</v>
      </c>
      <c r="H121" s="15">
        <v>3213420000</v>
      </c>
    </row>
    <row r="122" spans="1:8" x14ac:dyDescent="0.35">
      <c r="A122" s="11">
        <f t="shared" si="3"/>
        <v>1990</v>
      </c>
      <c r="B122" s="2">
        <v>32874</v>
      </c>
      <c r="C122" s="15">
        <v>353.39999399999999</v>
      </c>
      <c r="D122" s="15">
        <v>360.58999599999999</v>
      </c>
      <c r="E122" s="15">
        <v>319.82998700000002</v>
      </c>
      <c r="F122" s="15">
        <v>329.07998700000002</v>
      </c>
      <c r="G122" s="15">
        <v>329.07998700000002</v>
      </c>
      <c r="H122" s="15">
        <v>3793250000</v>
      </c>
    </row>
    <row r="123" spans="1:8" x14ac:dyDescent="0.35">
      <c r="A123" s="11">
        <f t="shared" si="3"/>
        <v>1990</v>
      </c>
      <c r="B123" s="2">
        <v>32905</v>
      </c>
      <c r="C123" s="15">
        <v>329.07998700000002</v>
      </c>
      <c r="D123" s="15">
        <v>336.08999599999999</v>
      </c>
      <c r="E123" s="15">
        <v>322.10000600000001</v>
      </c>
      <c r="F123" s="15">
        <v>331.89001500000001</v>
      </c>
      <c r="G123" s="15">
        <v>331.89001500000001</v>
      </c>
      <c r="H123" s="15">
        <v>2961970000</v>
      </c>
    </row>
    <row r="124" spans="1:8" x14ac:dyDescent="0.35">
      <c r="A124" s="11">
        <f t="shared" si="3"/>
        <v>1990</v>
      </c>
      <c r="B124" s="2">
        <v>32933</v>
      </c>
      <c r="C124" s="15">
        <v>331.89001500000001</v>
      </c>
      <c r="D124" s="15">
        <v>344.48998999999998</v>
      </c>
      <c r="E124" s="15">
        <v>331.07998700000002</v>
      </c>
      <c r="F124" s="15">
        <v>339.94000199999999</v>
      </c>
      <c r="G124" s="15">
        <v>339.94000199999999</v>
      </c>
      <c r="H124" s="15">
        <v>3283280000</v>
      </c>
    </row>
    <row r="125" spans="1:8" x14ac:dyDescent="0.35">
      <c r="A125" s="11">
        <f t="shared" si="3"/>
        <v>1990</v>
      </c>
      <c r="B125" s="2">
        <v>32964</v>
      </c>
      <c r="C125" s="15">
        <v>339.94000199999999</v>
      </c>
      <c r="D125" s="15">
        <v>347.29998799999998</v>
      </c>
      <c r="E125" s="15">
        <v>327.76001000000002</v>
      </c>
      <c r="F125" s="15">
        <v>330.79998799999998</v>
      </c>
      <c r="G125" s="15">
        <v>330.79998799999998</v>
      </c>
      <c r="H125" s="15">
        <v>2801220000</v>
      </c>
    </row>
    <row r="126" spans="1:8" x14ac:dyDescent="0.35">
      <c r="A126" s="11">
        <f t="shared" si="3"/>
        <v>1990</v>
      </c>
      <c r="B126" s="2">
        <v>32994</v>
      </c>
      <c r="C126" s="15">
        <v>330.79998799999998</v>
      </c>
      <c r="D126" s="15">
        <v>362.26001000000002</v>
      </c>
      <c r="E126" s="15">
        <v>330.79998799999998</v>
      </c>
      <c r="F126" s="15">
        <v>361.23001099999999</v>
      </c>
      <c r="G126" s="15">
        <v>361.23001099999999</v>
      </c>
      <c r="H126" s="15">
        <v>3596680000</v>
      </c>
    </row>
    <row r="127" spans="1:8" x14ac:dyDescent="0.35">
      <c r="A127" s="11">
        <f t="shared" si="3"/>
        <v>1990</v>
      </c>
      <c r="B127" s="2">
        <v>33025</v>
      </c>
      <c r="C127" s="15">
        <v>361.26001000000002</v>
      </c>
      <c r="D127" s="15">
        <v>368.77999899999998</v>
      </c>
      <c r="E127" s="15">
        <v>351.23001099999999</v>
      </c>
      <c r="F127" s="15">
        <v>358.01998900000001</v>
      </c>
      <c r="G127" s="15">
        <v>358.01998900000001</v>
      </c>
      <c r="H127" s="15">
        <v>3226280000</v>
      </c>
    </row>
    <row r="128" spans="1:8" x14ac:dyDescent="0.35">
      <c r="A128" s="11">
        <f t="shared" si="3"/>
        <v>1990</v>
      </c>
      <c r="B128" s="2">
        <v>33055</v>
      </c>
      <c r="C128" s="15">
        <v>358.01998900000001</v>
      </c>
      <c r="D128" s="15">
        <v>369.77999899999998</v>
      </c>
      <c r="E128" s="15">
        <v>350.08999599999999</v>
      </c>
      <c r="F128" s="15">
        <v>356.14999399999999</v>
      </c>
      <c r="G128" s="15">
        <v>356.14999399999999</v>
      </c>
      <c r="H128" s="15">
        <v>3373540000</v>
      </c>
    </row>
    <row r="129" spans="1:8" x14ac:dyDescent="0.35">
      <c r="A129" s="11">
        <f t="shared" si="3"/>
        <v>1990</v>
      </c>
      <c r="B129" s="2">
        <v>33086</v>
      </c>
      <c r="C129" s="15">
        <v>356.14999399999999</v>
      </c>
      <c r="D129" s="15">
        <v>357.35000600000001</v>
      </c>
      <c r="E129" s="15">
        <v>306.17999300000002</v>
      </c>
      <c r="F129" s="15">
        <v>322.55999800000001</v>
      </c>
      <c r="G129" s="15">
        <v>322.55999800000001</v>
      </c>
      <c r="H129" s="15">
        <v>4020730000</v>
      </c>
    </row>
    <row r="130" spans="1:8" x14ac:dyDescent="0.35">
      <c r="A130" s="11">
        <f t="shared" si="3"/>
        <v>1990</v>
      </c>
      <c r="B130" s="2">
        <v>33117</v>
      </c>
      <c r="C130" s="15">
        <v>322.55999800000001</v>
      </c>
      <c r="D130" s="15">
        <v>326.52999899999998</v>
      </c>
      <c r="E130" s="15">
        <v>295.98001099999999</v>
      </c>
      <c r="F130" s="15">
        <v>306.04998799999998</v>
      </c>
      <c r="G130" s="15">
        <v>306.04998799999998</v>
      </c>
      <c r="H130" s="15">
        <v>2687280000</v>
      </c>
    </row>
    <row r="131" spans="1:8" x14ac:dyDescent="0.35">
      <c r="A131" s="11">
        <f t="shared" ref="A131:A194" si="4">YEAR(B131)</f>
        <v>1990</v>
      </c>
      <c r="B131" s="2">
        <v>33147</v>
      </c>
      <c r="C131" s="15">
        <v>306.10000600000001</v>
      </c>
      <c r="D131" s="15">
        <v>319.69000199999999</v>
      </c>
      <c r="E131" s="15">
        <v>294.51001000000002</v>
      </c>
      <c r="F131" s="15">
        <v>304</v>
      </c>
      <c r="G131" s="15">
        <v>304</v>
      </c>
      <c r="H131" s="15">
        <v>3671900000</v>
      </c>
    </row>
    <row r="132" spans="1:8" x14ac:dyDescent="0.35">
      <c r="A132" s="11">
        <f t="shared" si="4"/>
        <v>1990</v>
      </c>
      <c r="B132" s="2">
        <v>33178</v>
      </c>
      <c r="C132" s="15">
        <v>303.98998999999998</v>
      </c>
      <c r="D132" s="15">
        <v>323.01998900000001</v>
      </c>
      <c r="E132" s="15">
        <v>301.60998499999999</v>
      </c>
      <c r="F132" s="15">
        <v>322.22000100000002</v>
      </c>
      <c r="G132" s="15">
        <v>322.22000100000002</v>
      </c>
      <c r="H132" s="15">
        <v>3149770000</v>
      </c>
    </row>
    <row r="133" spans="1:8" x14ac:dyDescent="0.35">
      <c r="A133" s="11">
        <f t="shared" si="4"/>
        <v>1990</v>
      </c>
      <c r="B133" s="2">
        <v>33208</v>
      </c>
      <c r="C133" s="15">
        <v>322.23001099999999</v>
      </c>
      <c r="D133" s="15">
        <v>333.98001099999999</v>
      </c>
      <c r="E133" s="15">
        <v>321.97000100000002</v>
      </c>
      <c r="F133" s="15">
        <v>330.22000100000002</v>
      </c>
      <c r="G133" s="15">
        <v>330.22000100000002</v>
      </c>
      <c r="H133" s="15">
        <v>3116830000</v>
      </c>
    </row>
    <row r="134" spans="1:8" x14ac:dyDescent="0.35">
      <c r="A134" s="11">
        <f t="shared" si="4"/>
        <v>1991</v>
      </c>
      <c r="B134" s="2">
        <v>33239</v>
      </c>
      <c r="C134" s="15">
        <v>330.20001200000002</v>
      </c>
      <c r="D134" s="15">
        <v>343.92999300000002</v>
      </c>
      <c r="E134" s="15">
        <v>309.35000600000001</v>
      </c>
      <c r="F134" s="15">
        <v>343.92999300000002</v>
      </c>
      <c r="G134" s="15">
        <v>343.92999300000002</v>
      </c>
      <c r="H134" s="15">
        <v>3660240000</v>
      </c>
    </row>
    <row r="135" spans="1:8" x14ac:dyDescent="0.35">
      <c r="A135" s="11">
        <f t="shared" si="4"/>
        <v>1991</v>
      </c>
      <c r="B135" s="2">
        <v>33270</v>
      </c>
      <c r="C135" s="15">
        <v>343.91000400000001</v>
      </c>
      <c r="D135" s="15">
        <v>370.959991</v>
      </c>
      <c r="E135" s="15">
        <v>340.36999500000002</v>
      </c>
      <c r="F135" s="15">
        <v>367.07000699999998</v>
      </c>
      <c r="G135" s="15">
        <v>367.07000699999998</v>
      </c>
      <c r="H135" s="15">
        <v>4303170000</v>
      </c>
    </row>
    <row r="136" spans="1:8" x14ac:dyDescent="0.35">
      <c r="A136" s="11">
        <f t="shared" si="4"/>
        <v>1991</v>
      </c>
      <c r="B136" s="2">
        <v>33298</v>
      </c>
      <c r="C136" s="15">
        <v>367.07000699999998</v>
      </c>
      <c r="D136" s="15">
        <v>379.66000400000001</v>
      </c>
      <c r="E136" s="15">
        <v>363.73001099999999</v>
      </c>
      <c r="F136" s="15">
        <v>375.22000100000002</v>
      </c>
      <c r="G136" s="15">
        <v>375.22000100000002</v>
      </c>
      <c r="H136" s="15">
        <v>3927920000</v>
      </c>
    </row>
    <row r="137" spans="1:8" x14ac:dyDescent="0.35">
      <c r="A137" s="11">
        <f t="shared" si="4"/>
        <v>1991</v>
      </c>
      <c r="B137" s="2">
        <v>33329</v>
      </c>
      <c r="C137" s="15">
        <v>375.22000100000002</v>
      </c>
      <c r="D137" s="15">
        <v>391.26001000000002</v>
      </c>
      <c r="E137" s="15">
        <v>370.26998900000001</v>
      </c>
      <c r="F137" s="15">
        <v>375.33999599999999</v>
      </c>
      <c r="G137" s="15">
        <v>375.33999599999999</v>
      </c>
      <c r="H137" s="15">
        <v>4017200000</v>
      </c>
    </row>
    <row r="138" spans="1:8" x14ac:dyDescent="0.35">
      <c r="A138" s="11">
        <f t="shared" si="4"/>
        <v>1991</v>
      </c>
      <c r="B138" s="2">
        <v>33359</v>
      </c>
      <c r="C138" s="15">
        <v>375.35000600000001</v>
      </c>
      <c r="D138" s="15">
        <v>389.85000600000001</v>
      </c>
      <c r="E138" s="15">
        <v>365.82998700000002</v>
      </c>
      <c r="F138" s="15">
        <v>389.82998700000002</v>
      </c>
      <c r="G138" s="15">
        <v>389.82998700000002</v>
      </c>
      <c r="H138" s="15">
        <v>3739700000</v>
      </c>
    </row>
    <row r="139" spans="1:8" x14ac:dyDescent="0.35">
      <c r="A139" s="11">
        <f t="shared" si="4"/>
        <v>1991</v>
      </c>
      <c r="B139" s="2">
        <v>33390</v>
      </c>
      <c r="C139" s="15">
        <v>389.80999800000001</v>
      </c>
      <c r="D139" s="15">
        <v>389.80999800000001</v>
      </c>
      <c r="E139" s="15">
        <v>367.98001099999999</v>
      </c>
      <c r="F139" s="15">
        <v>371.16000400000001</v>
      </c>
      <c r="G139" s="15">
        <v>371.16000400000001</v>
      </c>
      <c r="H139" s="15">
        <v>3258730000</v>
      </c>
    </row>
    <row r="140" spans="1:8" x14ac:dyDescent="0.35">
      <c r="A140" s="11">
        <f t="shared" si="4"/>
        <v>1991</v>
      </c>
      <c r="B140" s="2">
        <v>33420</v>
      </c>
      <c r="C140" s="15">
        <v>371.17999300000002</v>
      </c>
      <c r="D140" s="15">
        <v>387.80999800000001</v>
      </c>
      <c r="E140" s="15">
        <v>370.92001299999998</v>
      </c>
      <c r="F140" s="15">
        <v>387.80999800000001</v>
      </c>
      <c r="G140" s="15">
        <v>387.80999800000001</v>
      </c>
      <c r="H140" s="15">
        <v>3481570000</v>
      </c>
    </row>
    <row r="141" spans="1:8" x14ac:dyDescent="0.35">
      <c r="A141" s="11">
        <f t="shared" si="4"/>
        <v>1991</v>
      </c>
      <c r="B141" s="2">
        <v>33451</v>
      </c>
      <c r="C141" s="15">
        <v>387.80999800000001</v>
      </c>
      <c r="D141" s="15">
        <v>396.82000699999998</v>
      </c>
      <c r="E141" s="15">
        <v>374.08999599999999</v>
      </c>
      <c r="F141" s="15">
        <v>395.42999300000002</v>
      </c>
      <c r="G141" s="15">
        <v>395.42999300000002</v>
      </c>
      <c r="H141" s="15">
        <v>3713820000</v>
      </c>
    </row>
    <row r="142" spans="1:8" x14ac:dyDescent="0.35">
      <c r="A142" s="11">
        <f t="shared" si="4"/>
        <v>1991</v>
      </c>
      <c r="B142" s="2">
        <v>33482</v>
      </c>
      <c r="C142" s="15">
        <v>395.42999300000002</v>
      </c>
      <c r="D142" s="15">
        <v>397.61999500000002</v>
      </c>
      <c r="E142" s="15">
        <v>382.76998900000001</v>
      </c>
      <c r="F142" s="15">
        <v>387.85998499999999</v>
      </c>
      <c r="G142" s="15">
        <v>387.85998499999999</v>
      </c>
      <c r="H142" s="15">
        <v>3260990000</v>
      </c>
    </row>
    <row r="143" spans="1:8" x14ac:dyDescent="0.35">
      <c r="A143" s="11">
        <f t="shared" si="4"/>
        <v>1991</v>
      </c>
      <c r="B143" s="2">
        <v>33512</v>
      </c>
      <c r="C143" s="15">
        <v>387.85998499999999</v>
      </c>
      <c r="D143" s="15">
        <v>393.80999800000001</v>
      </c>
      <c r="E143" s="15">
        <v>376.10998499999999</v>
      </c>
      <c r="F143" s="15">
        <v>392.45001200000002</v>
      </c>
      <c r="G143" s="15">
        <v>392.45001200000002</v>
      </c>
      <c r="H143" s="15">
        <v>4082380000</v>
      </c>
    </row>
    <row r="144" spans="1:8" x14ac:dyDescent="0.35">
      <c r="A144" s="11">
        <f t="shared" si="4"/>
        <v>1991</v>
      </c>
      <c r="B144" s="2">
        <v>33543</v>
      </c>
      <c r="C144" s="15">
        <v>392.459991</v>
      </c>
      <c r="D144" s="15">
        <v>398.22000100000002</v>
      </c>
      <c r="E144" s="15">
        <v>371.63000499999998</v>
      </c>
      <c r="F144" s="15">
        <v>375.22000100000002</v>
      </c>
      <c r="G144" s="15">
        <v>375.22000100000002</v>
      </c>
      <c r="H144" s="15">
        <v>3737620000</v>
      </c>
    </row>
    <row r="145" spans="1:8" x14ac:dyDescent="0.35">
      <c r="A145" s="11">
        <f t="shared" si="4"/>
        <v>1991</v>
      </c>
      <c r="B145" s="2">
        <v>33573</v>
      </c>
      <c r="C145" s="15">
        <v>375.10998499999999</v>
      </c>
      <c r="D145" s="15">
        <v>418.32000699999998</v>
      </c>
      <c r="E145" s="15">
        <v>371.35998499999999</v>
      </c>
      <c r="F145" s="15">
        <v>417.08999599999999</v>
      </c>
      <c r="G145" s="15">
        <v>417.08999599999999</v>
      </c>
      <c r="H145" s="15">
        <v>4155310000</v>
      </c>
    </row>
    <row r="146" spans="1:8" x14ac:dyDescent="0.35">
      <c r="A146" s="11">
        <f t="shared" si="4"/>
        <v>1992</v>
      </c>
      <c r="B146" s="2">
        <v>33604</v>
      </c>
      <c r="C146" s="15">
        <v>417.02999899999998</v>
      </c>
      <c r="D146" s="15">
        <v>421.17999300000002</v>
      </c>
      <c r="E146" s="15">
        <v>408.64001500000001</v>
      </c>
      <c r="F146" s="15">
        <v>408.77999899999998</v>
      </c>
      <c r="G146" s="15">
        <v>408.77999899999998</v>
      </c>
      <c r="H146" s="15">
        <v>5286280000</v>
      </c>
    </row>
    <row r="147" spans="1:8" x14ac:dyDescent="0.35">
      <c r="A147" s="11">
        <f t="shared" si="4"/>
        <v>1992</v>
      </c>
      <c r="B147" s="2">
        <v>33635</v>
      </c>
      <c r="C147" s="15">
        <v>408.790009</v>
      </c>
      <c r="D147" s="15">
        <v>418.07998700000002</v>
      </c>
      <c r="E147" s="15">
        <v>406.33999599999999</v>
      </c>
      <c r="F147" s="15">
        <v>412.70001200000002</v>
      </c>
      <c r="G147" s="15">
        <v>412.70001200000002</v>
      </c>
      <c r="H147" s="15">
        <v>4267610000</v>
      </c>
    </row>
    <row r="148" spans="1:8" x14ac:dyDescent="0.35">
      <c r="A148" s="11">
        <f t="shared" si="4"/>
        <v>1992</v>
      </c>
      <c r="B148" s="2">
        <v>33664</v>
      </c>
      <c r="C148" s="15">
        <v>412.67999300000002</v>
      </c>
      <c r="D148" s="15">
        <v>413.77999899999998</v>
      </c>
      <c r="E148" s="15">
        <v>401.94000199999999</v>
      </c>
      <c r="F148" s="15">
        <v>403.69000199999999</v>
      </c>
      <c r="G148" s="15">
        <v>403.69000199999999</v>
      </c>
      <c r="H148" s="15">
        <v>4066240000</v>
      </c>
    </row>
    <row r="149" spans="1:8" x14ac:dyDescent="0.35">
      <c r="A149" s="11">
        <f t="shared" si="4"/>
        <v>1992</v>
      </c>
      <c r="B149" s="2">
        <v>33695</v>
      </c>
      <c r="C149" s="15">
        <v>403.67001299999998</v>
      </c>
      <c r="D149" s="15">
        <v>416.27999899999998</v>
      </c>
      <c r="E149" s="15">
        <v>392.41000400000001</v>
      </c>
      <c r="F149" s="15">
        <v>414.95001200000002</v>
      </c>
      <c r="G149" s="15">
        <v>414.95001200000002</v>
      </c>
      <c r="H149" s="15">
        <v>4315840000</v>
      </c>
    </row>
    <row r="150" spans="1:8" x14ac:dyDescent="0.35">
      <c r="A150" s="11">
        <f t="shared" si="4"/>
        <v>1992</v>
      </c>
      <c r="B150" s="2">
        <v>33725</v>
      </c>
      <c r="C150" s="15">
        <v>414.95001200000002</v>
      </c>
      <c r="D150" s="15">
        <v>418.75</v>
      </c>
      <c r="E150" s="15">
        <v>409.85000600000001</v>
      </c>
      <c r="F150" s="15">
        <v>415.35000600000001</v>
      </c>
      <c r="G150" s="15">
        <v>415.35000600000001</v>
      </c>
      <c r="H150" s="15">
        <v>3643980000</v>
      </c>
    </row>
    <row r="151" spans="1:8" x14ac:dyDescent="0.35">
      <c r="A151" s="11">
        <f t="shared" si="4"/>
        <v>1992</v>
      </c>
      <c r="B151" s="2">
        <v>33756</v>
      </c>
      <c r="C151" s="15">
        <v>415.35000600000001</v>
      </c>
      <c r="D151" s="15">
        <v>417.29998799999998</v>
      </c>
      <c r="E151" s="15">
        <v>399.92001299999998</v>
      </c>
      <c r="F151" s="15">
        <v>408.14001500000001</v>
      </c>
      <c r="G151" s="15">
        <v>408.14001500000001</v>
      </c>
      <c r="H151" s="15">
        <v>4259830000</v>
      </c>
    </row>
    <row r="152" spans="1:8" x14ac:dyDescent="0.35">
      <c r="A152" s="11">
        <f t="shared" si="4"/>
        <v>1992</v>
      </c>
      <c r="B152" s="2">
        <v>33786</v>
      </c>
      <c r="C152" s="15">
        <v>408.20001200000002</v>
      </c>
      <c r="D152" s="15">
        <v>424.79998799999998</v>
      </c>
      <c r="E152" s="15">
        <v>407.20001200000002</v>
      </c>
      <c r="F152" s="15">
        <v>424.209991</v>
      </c>
      <c r="G152" s="15">
        <v>424.209991</v>
      </c>
      <c r="H152" s="15">
        <v>4265220000</v>
      </c>
    </row>
    <row r="153" spans="1:8" x14ac:dyDescent="0.35">
      <c r="A153" s="11">
        <f t="shared" si="4"/>
        <v>1992</v>
      </c>
      <c r="B153" s="2">
        <v>33817</v>
      </c>
      <c r="C153" s="15">
        <v>424.19000199999999</v>
      </c>
      <c r="D153" s="15">
        <v>425.14001500000001</v>
      </c>
      <c r="E153" s="15">
        <v>408.29998799999998</v>
      </c>
      <c r="F153" s="15">
        <v>414.02999899999998</v>
      </c>
      <c r="G153" s="15">
        <v>414.02999899999998</v>
      </c>
      <c r="H153" s="15">
        <v>3653820000</v>
      </c>
    </row>
    <row r="154" spans="1:8" x14ac:dyDescent="0.35">
      <c r="A154" s="11">
        <f t="shared" si="4"/>
        <v>1992</v>
      </c>
      <c r="B154" s="2">
        <v>33848</v>
      </c>
      <c r="C154" s="15">
        <v>414.02999899999998</v>
      </c>
      <c r="D154" s="15">
        <v>425.26998900000001</v>
      </c>
      <c r="E154" s="15">
        <v>412.709991</v>
      </c>
      <c r="F154" s="15">
        <v>417.79998799999998</v>
      </c>
      <c r="G154" s="15">
        <v>417.79998799999998</v>
      </c>
      <c r="H154" s="15">
        <v>4023850000</v>
      </c>
    </row>
    <row r="155" spans="1:8" x14ac:dyDescent="0.35">
      <c r="A155" s="11">
        <f t="shared" si="4"/>
        <v>1992</v>
      </c>
      <c r="B155" s="2">
        <v>33878</v>
      </c>
      <c r="C155" s="15">
        <v>417.79998799999998</v>
      </c>
      <c r="D155" s="15">
        <v>421.16000400000001</v>
      </c>
      <c r="E155" s="15">
        <v>396.79998799999998</v>
      </c>
      <c r="F155" s="15">
        <v>418.67999300000002</v>
      </c>
      <c r="G155" s="15">
        <v>418.67999300000002</v>
      </c>
      <c r="H155" s="15">
        <v>4507010000</v>
      </c>
    </row>
    <row r="156" spans="1:8" x14ac:dyDescent="0.35">
      <c r="A156" s="11">
        <f t="shared" si="4"/>
        <v>1992</v>
      </c>
      <c r="B156" s="2">
        <v>33909</v>
      </c>
      <c r="C156" s="15">
        <v>418.66000400000001</v>
      </c>
      <c r="D156" s="15">
        <v>431.92999300000002</v>
      </c>
      <c r="E156" s="15">
        <v>415.57998700000002</v>
      </c>
      <c r="F156" s="15">
        <v>431.35000600000001</v>
      </c>
      <c r="G156" s="15">
        <v>431.35000600000001</v>
      </c>
      <c r="H156" s="15">
        <v>4148770000</v>
      </c>
    </row>
    <row r="157" spans="1:8" x14ac:dyDescent="0.35">
      <c r="A157" s="11">
        <f t="shared" si="4"/>
        <v>1992</v>
      </c>
      <c r="B157" s="2">
        <v>33939</v>
      </c>
      <c r="C157" s="15">
        <v>431.35000600000001</v>
      </c>
      <c r="D157" s="15">
        <v>442.64999399999999</v>
      </c>
      <c r="E157" s="15">
        <v>428.60998499999999</v>
      </c>
      <c r="F157" s="15">
        <v>435.709991</v>
      </c>
      <c r="G157" s="15">
        <v>435.709991</v>
      </c>
      <c r="H157" s="15">
        <v>4876150000</v>
      </c>
    </row>
    <row r="158" spans="1:8" x14ac:dyDescent="0.35">
      <c r="A158" s="11">
        <f t="shared" si="4"/>
        <v>1993</v>
      </c>
      <c r="B158" s="2">
        <v>33970</v>
      </c>
      <c r="C158" s="15">
        <v>435.70001200000002</v>
      </c>
      <c r="D158" s="15">
        <v>442.66000400000001</v>
      </c>
      <c r="E158" s="15">
        <v>426.88000499999998</v>
      </c>
      <c r="F158" s="15">
        <v>438.77999899999998</v>
      </c>
      <c r="G158" s="15">
        <v>438.77999899999998</v>
      </c>
      <c r="H158" s="15">
        <v>5280850000</v>
      </c>
    </row>
    <row r="159" spans="1:8" x14ac:dyDescent="0.35">
      <c r="A159" s="11">
        <f t="shared" si="4"/>
        <v>1993</v>
      </c>
      <c r="B159" s="2">
        <v>34001</v>
      </c>
      <c r="C159" s="15">
        <v>438.77999899999998</v>
      </c>
      <c r="D159" s="15">
        <v>450.040009</v>
      </c>
      <c r="E159" s="15">
        <v>428.25</v>
      </c>
      <c r="F159" s="15">
        <v>443.38000499999998</v>
      </c>
      <c r="G159" s="15">
        <v>443.38000499999998</v>
      </c>
      <c r="H159" s="15">
        <v>5442450000</v>
      </c>
    </row>
    <row r="160" spans="1:8" x14ac:dyDescent="0.35">
      <c r="A160" s="11">
        <f t="shared" si="4"/>
        <v>1993</v>
      </c>
      <c r="B160" s="2">
        <v>34029</v>
      </c>
      <c r="C160" s="15">
        <v>443.38000499999998</v>
      </c>
      <c r="D160" s="15">
        <v>456.76001000000002</v>
      </c>
      <c r="E160" s="15">
        <v>441.07000699999998</v>
      </c>
      <c r="F160" s="15">
        <v>451.67001299999998</v>
      </c>
      <c r="G160" s="15">
        <v>451.67001299999998</v>
      </c>
      <c r="H160" s="15">
        <v>5766950000</v>
      </c>
    </row>
    <row r="161" spans="1:8" x14ac:dyDescent="0.35">
      <c r="A161" s="11">
        <f t="shared" si="4"/>
        <v>1993</v>
      </c>
      <c r="B161" s="2">
        <v>34060</v>
      </c>
      <c r="C161" s="15">
        <v>451.67001299999998</v>
      </c>
      <c r="D161" s="15">
        <v>452.63000499999998</v>
      </c>
      <c r="E161" s="15">
        <v>432.29998799999998</v>
      </c>
      <c r="F161" s="15">
        <v>440.19000199999999</v>
      </c>
      <c r="G161" s="15">
        <v>440.19000199999999</v>
      </c>
      <c r="H161" s="15">
        <v>5853170000</v>
      </c>
    </row>
    <row r="162" spans="1:8" x14ac:dyDescent="0.35">
      <c r="A162" s="11">
        <f t="shared" si="4"/>
        <v>1993</v>
      </c>
      <c r="B162" s="2">
        <v>34090</v>
      </c>
      <c r="C162" s="15">
        <v>440.19000199999999</v>
      </c>
      <c r="D162" s="15">
        <v>454.54998799999998</v>
      </c>
      <c r="E162" s="15">
        <v>436.85998499999999</v>
      </c>
      <c r="F162" s="15">
        <v>450.19000199999999</v>
      </c>
      <c r="G162" s="15">
        <v>450.19000199999999</v>
      </c>
      <c r="H162" s="15">
        <v>5108640000</v>
      </c>
    </row>
    <row r="163" spans="1:8" x14ac:dyDescent="0.35">
      <c r="A163" s="11">
        <f t="shared" si="4"/>
        <v>1993</v>
      </c>
      <c r="B163" s="2">
        <v>34121</v>
      </c>
      <c r="C163" s="15">
        <v>450.23001099999999</v>
      </c>
      <c r="D163" s="15">
        <v>455.63000499999998</v>
      </c>
      <c r="E163" s="15">
        <v>442.5</v>
      </c>
      <c r="F163" s="15">
        <v>450.52999899999998</v>
      </c>
      <c r="G163" s="15">
        <v>450.52999899999998</v>
      </c>
      <c r="H163" s="15">
        <v>5544400000</v>
      </c>
    </row>
    <row r="164" spans="1:8" x14ac:dyDescent="0.35">
      <c r="A164" s="11">
        <f t="shared" si="4"/>
        <v>1993</v>
      </c>
      <c r="B164" s="2">
        <v>34151</v>
      </c>
      <c r="C164" s="15">
        <v>450.540009</v>
      </c>
      <c r="D164" s="15">
        <v>451.14999399999999</v>
      </c>
      <c r="E164" s="15">
        <v>441.39999399999999</v>
      </c>
      <c r="F164" s="15">
        <v>448.13000499999998</v>
      </c>
      <c r="G164" s="15">
        <v>448.13000499999998</v>
      </c>
      <c r="H164" s="15">
        <v>5308530000</v>
      </c>
    </row>
    <row r="165" spans="1:8" x14ac:dyDescent="0.35">
      <c r="A165" s="11">
        <f t="shared" si="4"/>
        <v>1993</v>
      </c>
      <c r="B165" s="2">
        <v>34182</v>
      </c>
      <c r="C165" s="15">
        <v>448.13000499999998</v>
      </c>
      <c r="D165" s="15">
        <v>463.55999800000001</v>
      </c>
      <c r="E165" s="15">
        <v>446.94000199999999</v>
      </c>
      <c r="F165" s="15">
        <v>463.55999800000001</v>
      </c>
      <c r="G165" s="15">
        <v>463.55999800000001</v>
      </c>
      <c r="H165" s="15">
        <v>5506200000</v>
      </c>
    </row>
    <row r="166" spans="1:8" x14ac:dyDescent="0.35">
      <c r="A166" s="11">
        <f t="shared" si="4"/>
        <v>1993</v>
      </c>
      <c r="B166" s="2">
        <v>34213</v>
      </c>
      <c r="C166" s="15">
        <v>463.54998799999998</v>
      </c>
      <c r="D166" s="15">
        <v>463.79998799999998</v>
      </c>
      <c r="E166" s="15">
        <v>449.64001500000001</v>
      </c>
      <c r="F166" s="15">
        <v>458.92999300000002</v>
      </c>
      <c r="G166" s="15">
        <v>458.92999300000002</v>
      </c>
      <c r="H166" s="15">
        <v>5552720000</v>
      </c>
    </row>
    <row r="167" spans="1:8" x14ac:dyDescent="0.35">
      <c r="A167" s="11">
        <f t="shared" si="4"/>
        <v>1993</v>
      </c>
      <c r="B167" s="2">
        <v>34243</v>
      </c>
      <c r="C167" s="15">
        <v>458.92999300000002</v>
      </c>
      <c r="D167" s="15">
        <v>471.10000600000001</v>
      </c>
      <c r="E167" s="15">
        <v>456.39999399999999</v>
      </c>
      <c r="F167" s="15">
        <v>467.82998700000002</v>
      </c>
      <c r="G167" s="15">
        <v>467.82998700000002</v>
      </c>
      <c r="H167" s="15">
        <v>5940460000</v>
      </c>
    </row>
    <row r="168" spans="1:8" x14ac:dyDescent="0.35">
      <c r="A168" s="11">
        <f t="shared" si="4"/>
        <v>1993</v>
      </c>
      <c r="B168" s="2">
        <v>34274</v>
      </c>
      <c r="C168" s="15">
        <v>467.82998700000002</v>
      </c>
      <c r="D168" s="15">
        <v>469.10998499999999</v>
      </c>
      <c r="E168" s="15">
        <v>454.35998499999999</v>
      </c>
      <c r="F168" s="15">
        <v>461.790009</v>
      </c>
      <c r="G168" s="15">
        <v>461.790009</v>
      </c>
      <c r="H168" s="15">
        <v>5876610000</v>
      </c>
    </row>
    <row r="169" spans="1:8" x14ac:dyDescent="0.35">
      <c r="A169" s="11">
        <f t="shared" si="4"/>
        <v>1993</v>
      </c>
      <c r="B169" s="2">
        <v>34304</v>
      </c>
      <c r="C169" s="15">
        <v>461.92999300000002</v>
      </c>
      <c r="D169" s="15">
        <v>471.290009</v>
      </c>
      <c r="E169" s="15">
        <v>461.45001200000002</v>
      </c>
      <c r="F169" s="15">
        <v>466.45001200000002</v>
      </c>
      <c r="G169" s="15">
        <v>466.45001200000002</v>
      </c>
      <c r="H169" s="15">
        <v>5791210000</v>
      </c>
    </row>
    <row r="170" spans="1:8" x14ac:dyDescent="0.35">
      <c r="A170" s="11">
        <f t="shared" si="4"/>
        <v>1994</v>
      </c>
      <c r="B170" s="2">
        <v>34335</v>
      </c>
      <c r="C170" s="15">
        <v>466.51001000000002</v>
      </c>
      <c r="D170" s="15">
        <v>482.85000600000001</v>
      </c>
      <c r="E170" s="15">
        <v>464.35998499999999</v>
      </c>
      <c r="F170" s="15">
        <v>481.60998499999999</v>
      </c>
      <c r="G170" s="15">
        <v>481.60998499999999</v>
      </c>
      <c r="H170" s="15">
        <v>6627390000</v>
      </c>
    </row>
    <row r="171" spans="1:8" x14ac:dyDescent="0.35">
      <c r="A171" s="11">
        <f t="shared" si="4"/>
        <v>1994</v>
      </c>
      <c r="B171" s="2">
        <v>34366</v>
      </c>
      <c r="C171" s="15">
        <v>481.60000600000001</v>
      </c>
      <c r="D171" s="15">
        <v>482.23001099999999</v>
      </c>
      <c r="E171" s="15">
        <v>464.26001000000002</v>
      </c>
      <c r="F171" s="15">
        <v>467.14001500000001</v>
      </c>
      <c r="G171" s="15">
        <v>467.14001500000001</v>
      </c>
      <c r="H171" s="15">
        <v>5853100000</v>
      </c>
    </row>
    <row r="172" spans="1:8" x14ac:dyDescent="0.35">
      <c r="A172" s="11">
        <f t="shared" si="4"/>
        <v>1994</v>
      </c>
      <c r="B172" s="2">
        <v>34394</v>
      </c>
      <c r="C172" s="15">
        <v>467.19000199999999</v>
      </c>
      <c r="D172" s="15">
        <v>471.08999599999999</v>
      </c>
      <c r="E172" s="15">
        <v>436.16000400000001</v>
      </c>
      <c r="F172" s="15">
        <v>445.76998900000001</v>
      </c>
      <c r="G172" s="15">
        <v>445.76998900000001</v>
      </c>
      <c r="H172" s="15">
        <v>7225010000</v>
      </c>
    </row>
    <row r="173" spans="1:8" x14ac:dyDescent="0.35">
      <c r="A173" s="11">
        <f t="shared" si="4"/>
        <v>1994</v>
      </c>
      <c r="B173" s="2">
        <v>34425</v>
      </c>
      <c r="C173" s="15">
        <v>445.66000400000001</v>
      </c>
      <c r="D173" s="15">
        <v>452.790009</v>
      </c>
      <c r="E173" s="15">
        <v>435.85998499999999</v>
      </c>
      <c r="F173" s="15">
        <v>450.91000400000001</v>
      </c>
      <c r="G173" s="15">
        <v>450.91000400000001</v>
      </c>
      <c r="H173" s="15">
        <v>5735010000</v>
      </c>
    </row>
    <row r="174" spans="1:8" x14ac:dyDescent="0.35">
      <c r="A174" s="11">
        <f t="shared" si="4"/>
        <v>1994</v>
      </c>
      <c r="B174" s="2">
        <v>34455</v>
      </c>
      <c r="C174" s="15">
        <v>450.91000400000001</v>
      </c>
      <c r="D174" s="15">
        <v>457.76998900000001</v>
      </c>
      <c r="E174" s="15">
        <v>440.77999899999998</v>
      </c>
      <c r="F174" s="15">
        <v>456.5</v>
      </c>
      <c r="G174" s="15">
        <v>456.5</v>
      </c>
      <c r="H174" s="15">
        <v>5675970000</v>
      </c>
    </row>
    <row r="175" spans="1:8" x14ac:dyDescent="0.35">
      <c r="A175" s="11">
        <f t="shared" si="4"/>
        <v>1994</v>
      </c>
      <c r="B175" s="2">
        <v>34486</v>
      </c>
      <c r="C175" s="15">
        <v>456.5</v>
      </c>
      <c r="D175" s="15">
        <v>463.23001099999999</v>
      </c>
      <c r="E175" s="15">
        <v>439.82998700000002</v>
      </c>
      <c r="F175" s="15">
        <v>444.26998900000001</v>
      </c>
      <c r="G175" s="15">
        <v>444.26998900000001</v>
      </c>
      <c r="H175" s="15">
        <v>5852670000</v>
      </c>
    </row>
    <row r="176" spans="1:8" x14ac:dyDescent="0.35">
      <c r="A176" s="11">
        <f t="shared" si="4"/>
        <v>1994</v>
      </c>
      <c r="B176" s="2">
        <v>34516</v>
      </c>
      <c r="C176" s="15">
        <v>444.26998900000001</v>
      </c>
      <c r="D176" s="15">
        <v>459.32998700000002</v>
      </c>
      <c r="E176" s="15">
        <v>443.57998700000002</v>
      </c>
      <c r="F176" s="15">
        <v>458.26001000000002</v>
      </c>
      <c r="G176" s="15">
        <v>458.26001000000002</v>
      </c>
      <c r="H176" s="15">
        <v>4980100000</v>
      </c>
    </row>
    <row r="177" spans="1:8" x14ac:dyDescent="0.35">
      <c r="A177" s="11">
        <f t="shared" si="4"/>
        <v>1994</v>
      </c>
      <c r="B177" s="2">
        <v>34547</v>
      </c>
      <c r="C177" s="15">
        <v>458.27999899999998</v>
      </c>
      <c r="D177" s="15">
        <v>477.58999599999999</v>
      </c>
      <c r="E177" s="15">
        <v>456.07998700000002</v>
      </c>
      <c r="F177" s="15">
        <v>475.48998999999998</v>
      </c>
      <c r="G177" s="15">
        <v>475.48998999999998</v>
      </c>
      <c r="H177" s="15">
        <v>6398750000</v>
      </c>
    </row>
    <row r="178" spans="1:8" x14ac:dyDescent="0.35">
      <c r="A178" s="11">
        <f t="shared" si="4"/>
        <v>1994</v>
      </c>
      <c r="B178" s="2">
        <v>34578</v>
      </c>
      <c r="C178" s="15">
        <v>475.48998999999998</v>
      </c>
      <c r="D178" s="15">
        <v>475.48998999999998</v>
      </c>
      <c r="E178" s="15">
        <v>458.47000100000002</v>
      </c>
      <c r="F178" s="15">
        <v>462.709991</v>
      </c>
      <c r="G178" s="15">
        <v>462.709991</v>
      </c>
      <c r="H178" s="15">
        <v>6152870000</v>
      </c>
    </row>
    <row r="179" spans="1:8" x14ac:dyDescent="0.35">
      <c r="A179" s="11">
        <f t="shared" si="4"/>
        <v>1994</v>
      </c>
      <c r="B179" s="2">
        <v>34608</v>
      </c>
      <c r="C179" s="15">
        <v>462.69000199999999</v>
      </c>
      <c r="D179" s="15">
        <v>474.73998999999998</v>
      </c>
      <c r="E179" s="15">
        <v>449.26998900000001</v>
      </c>
      <c r="F179" s="15">
        <v>472.35000600000001</v>
      </c>
      <c r="G179" s="15">
        <v>472.35000600000001</v>
      </c>
      <c r="H179" s="15">
        <v>6344700000</v>
      </c>
    </row>
    <row r="180" spans="1:8" x14ac:dyDescent="0.35">
      <c r="A180" s="11">
        <f t="shared" si="4"/>
        <v>1994</v>
      </c>
      <c r="B180" s="2">
        <v>34639</v>
      </c>
      <c r="C180" s="15">
        <v>472.26001000000002</v>
      </c>
      <c r="D180" s="15">
        <v>472.26001000000002</v>
      </c>
      <c r="E180" s="15">
        <v>444.17999300000002</v>
      </c>
      <c r="F180" s="15">
        <v>453.69000199999999</v>
      </c>
      <c r="G180" s="15">
        <v>453.69000199999999</v>
      </c>
      <c r="H180" s="15">
        <v>6251240000</v>
      </c>
    </row>
    <row r="181" spans="1:8" x14ac:dyDescent="0.35">
      <c r="A181" s="11">
        <f t="shared" si="4"/>
        <v>1994</v>
      </c>
      <c r="B181" s="2">
        <v>34669</v>
      </c>
      <c r="C181" s="15">
        <v>453.54998799999998</v>
      </c>
      <c r="D181" s="15">
        <v>462.73001099999999</v>
      </c>
      <c r="E181" s="15">
        <v>442.88000499999998</v>
      </c>
      <c r="F181" s="15">
        <v>459.26998900000001</v>
      </c>
      <c r="G181" s="15">
        <v>459.26998900000001</v>
      </c>
      <c r="H181" s="15">
        <v>6351530000</v>
      </c>
    </row>
    <row r="182" spans="1:8" x14ac:dyDescent="0.35">
      <c r="A182" s="11">
        <f t="shared" si="4"/>
        <v>1995</v>
      </c>
      <c r="B182" s="2">
        <v>34700</v>
      </c>
      <c r="C182" s="15">
        <v>459.209991</v>
      </c>
      <c r="D182" s="15">
        <v>471.35998499999999</v>
      </c>
      <c r="E182" s="15">
        <v>457.20001200000002</v>
      </c>
      <c r="F182" s="15">
        <v>470.42001299999998</v>
      </c>
      <c r="G182" s="15">
        <v>470.42001299999998</v>
      </c>
      <c r="H182" s="15">
        <v>6852060000</v>
      </c>
    </row>
    <row r="183" spans="1:8" x14ac:dyDescent="0.35">
      <c r="A183" s="11">
        <f t="shared" si="4"/>
        <v>1995</v>
      </c>
      <c r="B183" s="2">
        <v>34731</v>
      </c>
      <c r="C183" s="15">
        <v>470.42001299999998</v>
      </c>
      <c r="D183" s="15">
        <v>489.19000199999999</v>
      </c>
      <c r="E183" s="15">
        <v>469.290009</v>
      </c>
      <c r="F183" s="15">
        <v>487.39001500000001</v>
      </c>
      <c r="G183" s="15">
        <v>487.39001500000001</v>
      </c>
      <c r="H183" s="15">
        <v>6330100000</v>
      </c>
    </row>
    <row r="184" spans="1:8" x14ac:dyDescent="0.35">
      <c r="A184" s="11">
        <f t="shared" si="4"/>
        <v>1995</v>
      </c>
      <c r="B184" s="2">
        <v>34759</v>
      </c>
      <c r="C184" s="15">
        <v>487.39001500000001</v>
      </c>
      <c r="D184" s="15">
        <v>508.14999399999999</v>
      </c>
      <c r="E184" s="15">
        <v>479.70001200000002</v>
      </c>
      <c r="F184" s="15">
        <v>500.709991</v>
      </c>
      <c r="G184" s="15">
        <v>500.709991</v>
      </c>
      <c r="H184" s="15">
        <v>7792400000</v>
      </c>
    </row>
    <row r="185" spans="1:8" x14ac:dyDescent="0.35">
      <c r="A185" s="11">
        <f t="shared" si="4"/>
        <v>1995</v>
      </c>
      <c r="B185" s="2">
        <v>34790</v>
      </c>
      <c r="C185" s="15">
        <v>500.70001200000002</v>
      </c>
      <c r="D185" s="15">
        <v>515.28997800000002</v>
      </c>
      <c r="E185" s="15">
        <v>500.20001200000002</v>
      </c>
      <c r="F185" s="15">
        <v>514.71002199999998</v>
      </c>
      <c r="G185" s="15">
        <v>514.71002199999998</v>
      </c>
      <c r="H185" s="15">
        <v>6307030000</v>
      </c>
    </row>
    <row r="186" spans="1:8" x14ac:dyDescent="0.35">
      <c r="A186" s="11">
        <f t="shared" si="4"/>
        <v>1995</v>
      </c>
      <c r="B186" s="2">
        <v>34820</v>
      </c>
      <c r="C186" s="15">
        <v>514.76000999999997</v>
      </c>
      <c r="D186" s="15">
        <v>533.40997300000004</v>
      </c>
      <c r="E186" s="15">
        <v>513.03002900000001</v>
      </c>
      <c r="F186" s="15">
        <v>533.40002400000003</v>
      </c>
      <c r="G186" s="15">
        <v>533.40002400000003</v>
      </c>
      <c r="H186" s="15">
        <v>7555690000</v>
      </c>
    </row>
    <row r="187" spans="1:8" x14ac:dyDescent="0.35">
      <c r="A187" s="11">
        <f t="shared" si="4"/>
        <v>1995</v>
      </c>
      <c r="B187" s="2">
        <v>34851</v>
      </c>
      <c r="C187" s="15">
        <v>533.40002400000003</v>
      </c>
      <c r="D187" s="15">
        <v>551.07000700000003</v>
      </c>
      <c r="E187" s="15">
        <v>526</v>
      </c>
      <c r="F187" s="15">
        <v>544.75</v>
      </c>
      <c r="G187" s="15">
        <v>544.75</v>
      </c>
      <c r="H187" s="15">
        <v>7555650000</v>
      </c>
    </row>
    <row r="188" spans="1:8" x14ac:dyDescent="0.35">
      <c r="A188" s="11">
        <f t="shared" si="4"/>
        <v>1995</v>
      </c>
      <c r="B188" s="2">
        <v>34881</v>
      </c>
      <c r="C188" s="15">
        <v>544.75</v>
      </c>
      <c r="D188" s="15">
        <v>565.40002400000003</v>
      </c>
      <c r="E188" s="15">
        <v>542.51000999999997</v>
      </c>
      <c r="F188" s="15">
        <v>562.05999799999995</v>
      </c>
      <c r="G188" s="15">
        <v>562.05999799999995</v>
      </c>
      <c r="H188" s="15">
        <v>7307960000</v>
      </c>
    </row>
    <row r="189" spans="1:8" x14ac:dyDescent="0.35">
      <c r="A189" s="11">
        <f t="shared" si="4"/>
        <v>1995</v>
      </c>
      <c r="B189" s="2">
        <v>34912</v>
      </c>
      <c r="C189" s="15">
        <v>562.05999799999995</v>
      </c>
      <c r="D189" s="15">
        <v>565.61999500000002</v>
      </c>
      <c r="E189" s="15">
        <v>553.03997800000002</v>
      </c>
      <c r="F189" s="15">
        <v>561.88000499999998</v>
      </c>
      <c r="G189" s="15">
        <v>561.88000499999998</v>
      </c>
      <c r="H189" s="15">
        <v>7146620000</v>
      </c>
    </row>
    <row r="190" spans="1:8" x14ac:dyDescent="0.35">
      <c r="A190" s="11">
        <f t="shared" si="4"/>
        <v>1995</v>
      </c>
      <c r="B190" s="2">
        <v>34943</v>
      </c>
      <c r="C190" s="15">
        <v>561.88000499999998</v>
      </c>
      <c r="D190" s="15">
        <v>587.60998500000005</v>
      </c>
      <c r="E190" s="15">
        <v>561.01000999999997</v>
      </c>
      <c r="F190" s="15">
        <v>584.40997300000004</v>
      </c>
      <c r="G190" s="15">
        <v>584.40997300000004</v>
      </c>
      <c r="H190" s="15">
        <v>7052830000</v>
      </c>
    </row>
    <row r="191" spans="1:8" x14ac:dyDescent="0.35">
      <c r="A191" s="11">
        <f t="shared" si="4"/>
        <v>1995</v>
      </c>
      <c r="B191" s="2">
        <v>34973</v>
      </c>
      <c r="C191" s="15">
        <v>584.40997300000004</v>
      </c>
      <c r="D191" s="15">
        <v>590.65997300000004</v>
      </c>
      <c r="E191" s="15">
        <v>571.54998799999998</v>
      </c>
      <c r="F191" s="15">
        <v>581.5</v>
      </c>
      <c r="G191" s="15">
        <v>581.5</v>
      </c>
      <c r="H191" s="15">
        <v>8043320000</v>
      </c>
    </row>
    <row r="192" spans="1:8" x14ac:dyDescent="0.35">
      <c r="A192" s="11">
        <f t="shared" si="4"/>
        <v>1995</v>
      </c>
      <c r="B192" s="2">
        <v>35004</v>
      </c>
      <c r="C192" s="15">
        <v>581.5</v>
      </c>
      <c r="D192" s="15">
        <v>608.69000200000005</v>
      </c>
      <c r="E192" s="15">
        <v>581.03997800000002</v>
      </c>
      <c r="F192" s="15">
        <v>605.36999500000002</v>
      </c>
      <c r="G192" s="15">
        <v>605.36999500000002</v>
      </c>
      <c r="H192" s="15">
        <v>7602150000</v>
      </c>
    </row>
    <row r="193" spans="1:8" x14ac:dyDescent="0.35">
      <c r="A193" s="11">
        <f t="shared" si="4"/>
        <v>1995</v>
      </c>
      <c r="B193" s="2">
        <v>35034</v>
      </c>
      <c r="C193" s="15">
        <v>605.36999500000002</v>
      </c>
      <c r="D193" s="15">
        <v>622.88000499999998</v>
      </c>
      <c r="E193" s="15">
        <v>605.04998799999998</v>
      </c>
      <c r="F193" s="15">
        <v>615.92999299999997</v>
      </c>
      <c r="G193" s="15">
        <v>615.92999299999997</v>
      </c>
      <c r="H193" s="15">
        <v>7697540000</v>
      </c>
    </row>
    <row r="194" spans="1:8" x14ac:dyDescent="0.35">
      <c r="A194" s="11">
        <f t="shared" si="4"/>
        <v>1996</v>
      </c>
      <c r="B194" s="2">
        <v>35065</v>
      </c>
      <c r="C194" s="15">
        <v>615.92999299999997</v>
      </c>
      <c r="D194" s="15">
        <v>636.17999299999997</v>
      </c>
      <c r="E194" s="15">
        <v>597.28997800000002</v>
      </c>
      <c r="F194" s="15">
        <v>636.02002000000005</v>
      </c>
      <c r="G194" s="15">
        <v>636.02002000000005</v>
      </c>
      <c r="H194" s="15">
        <v>9188050000</v>
      </c>
    </row>
    <row r="195" spans="1:8" x14ac:dyDescent="0.35">
      <c r="A195" s="11">
        <f t="shared" ref="A195:A258" si="5">YEAR(B195)</f>
        <v>1996</v>
      </c>
      <c r="B195" s="2">
        <v>35096</v>
      </c>
      <c r="C195" s="15">
        <v>636.02002000000005</v>
      </c>
      <c r="D195" s="15">
        <v>664.22997999999995</v>
      </c>
      <c r="E195" s="15">
        <v>633.71002199999998</v>
      </c>
      <c r="F195" s="15">
        <v>640.42999299999997</v>
      </c>
      <c r="G195" s="15">
        <v>640.42999299999997</v>
      </c>
      <c r="H195" s="15">
        <v>8749960000</v>
      </c>
    </row>
    <row r="196" spans="1:8" x14ac:dyDescent="0.35">
      <c r="A196" s="11">
        <f t="shared" si="5"/>
        <v>1996</v>
      </c>
      <c r="B196" s="2">
        <v>35125</v>
      </c>
      <c r="C196" s="15">
        <v>640.42999299999997</v>
      </c>
      <c r="D196" s="15">
        <v>656.96997099999999</v>
      </c>
      <c r="E196" s="15">
        <v>627.63000499999998</v>
      </c>
      <c r="F196" s="15">
        <v>645.5</v>
      </c>
      <c r="G196" s="15">
        <v>645.5</v>
      </c>
      <c r="H196" s="15">
        <v>8984200000</v>
      </c>
    </row>
    <row r="197" spans="1:8" x14ac:dyDescent="0.35">
      <c r="A197" s="11">
        <f t="shared" si="5"/>
        <v>1996</v>
      </c>
      <c r="B197" s="2">
        <v>35156</v>
      </c>
      <c r="C197" s="15">
        <v>645.5</v>
      </c>
      <c r="D197" s="15">
        <v>656.67999299999997</v>
      </c>
      <c r="E197" s="15">
        <v>624.14001499999995</v>
      </c>
      <c r="F197" s="15">
        <v>654.169983</v>
      </c>
      <c r="G197" s="15">
        <v>654.169983</v>
      </c>
      <c r="H197" s="15">
        <v>8875580000</v>
      </c>
    </row>
    <row r="198" spans="1:8" x14ac:dyDescent="0.35">
      <c r="A198" s="11">
        <f t="shared" si="5"/>
        <v>1996</v>
      </c>
      <c r="B198" s="2">
        <v>35186</v>
      </c>
      <c r="C198" s="15">
        <v>654.169983</v>
      </c>
      <c r="D198" s="15">
        <v>681.09997599999997</v>
      </c>
      <c r="E198" s="15">
        <v>630.07000700000003</v>
      </c>
      <c r="F198" s="15">
        <v>669.11999500000002</v>
      </c>
      <c r="G198" s="15">
        <v>669.11999500000002</v>
      </c>
      <c r="H198" s="15">
        <v>8921140000</v>
      </c>
    </row>
    <row r="199" spans="1:8" x14ac:dyDescent="0.35">
      <c r="A199" s="11">
        <f t="shared" si="5"/>
        <v>1996</v>
      </c>
      <c r="B199" s="2">
        <v>35217</v>
      </c>
      <c r="C199" s="15">
        <v>669.11999500000002</v>
      </c>
      <c r="D199" s="15">
        <v>680.32000700000003</v>
      </c>
      <c r="E199" s="15">
        <v>658.75</v>
      </c>
      <c r="F199" s="15">
        <v>670.63000499999998</v>
      </c>
      <c r="G199" s="15">
        <v>670.63000499999998</v>
      </c>
      <c r="H199" s="15">
        <v>7930840000</v>
      </c>
    </row>
    <row r="200" spans="1:8" x14ac:dyDescent="0.35">
      <c r="A200" s="11">
        <f t="shared" si="5"/>
        <v>1996</v>
      </c>
      <c r="B200" s="2">
        <v>35247</v>
      </c>
      <c r="C200" s="15">
        <v>670.63000499999998</v>
      </c>
      <c r="D200" s="15">
        <v>675.88000499999998</v>
      </c>
      <c r="E200" s="15">
        <v>605.88000499999998</v>
      </c>
      <c r="F200" s="15">
        <v>639.95001200000002</v>
      </c>
      <c r="G200" s="15">
        <v>639.95001200000002</v>
      </c>
      <c r="H200" s="15">
        <v>8849860000</v>
      </c>
    </row>
    <row r="201" spans="1:8" x14ac:dyDescent="0.35">
      <c r="A201" s="11">
        <f t="shared" si="5"/>
        <v>1996</v>
      </c>
      <c r="B201" s="2">
        <v>35278</v>
      </c>
      <c r="C201" s="15">
        <v>639.95001200000002</v>
      </c>
      <c r="D201" s="15">
        <v>670.67999299999997</v>
      </c>
      <c r="E201" s="15">
        <v>639.48999000000003</v>
      </c>
      <c r="F201" s="15">
        <v>651.98999000000003</v>
      </c>
      <c r="G201" s="15">
        <v>651.98999000000003</v>
      </c>
      <c r="H201" s="15">
        <v>7380320000</v>
      </c>
    </row>
    <row r="202" spans="1:8" x14ac:dyDescent="0.35">
      <c r="A202" s="11">
        <f t="shared" si="5"/>
        <v>1996</v>
      </c>
      <c r="B202" s="2">
        <v>35309</v>
      </c>
      <c r="C202" s="15">
        <v>651.98999000000003</v>
      </c>
      <c r="D202" s="15">
        <v>690.88000499999998</v>
      </c>
      <c r="E202" s="15">
        <v>643.96997099999999</v>
      </c>
      <c r="F202" s="15">
        <v>687.330017</v>
      </c>
      <c r="G202" s="15">
        <v>687.330017</v>
      </c>
      <c r="H202" s="15">
        <v>8064070000</v>
      </c>
    </row>
    <row r="203" spans="1:8" x14ac:dyDescent="0.35">
      <c r="A203" s="11">
        <f t="shared" si="5"/>
        <v>1996</v>
      </c>
      <c r="B203" s="2">
        <v>35339</v>
      </c>
      <c r="C203" s="15">
        <v>687.30999799999995</v>
      </c>
      <c r="D203" s="15">
        <v>714.09997599999997</v>
      </c>
      <c r="E203" s="15">
        <v>684.44000200000005</v>
      </c>
      <c r="F203" s="15">
        <v>705.27002000000005</v>
      </c>
      <c r="G203" s="15">
        <v>705.27002000000005</v>
      </c>
      <c r="H203" s="15">
        <v>9703670000</v>
      </c>
    </row>
    <row r="204" spans="1:8" x14ac:dyDescent="0.35">
      <c r="A204" s="11">
        <f t="shared" si="5"/>
        <v>1996</v>
      </c>
      <c r="B204" s="2">
        <v>35370</v>
      </c>
      <c r="C204" s="15">
        <v>705.27002000000005</v>
      </c>
      <c r="D204" s="15">
        <v>762.11999500000002</v>
      </c>
      <c r="E204" s="15">
        <v>701.29998799999998</v>
      </c>
      <c r="F204" s="15">
        <v>757.02002000000005</v>
      </c>
      <c r="G204" s="15">
        <v>757.02002000000005</v>
      </c>
      <c r="H204" s="15">
        <v>8763850000</v>
      </c>
    </row>
    <row r="205" spans="1:8" x14ac:dyDescent="0.35">
      <c r="A205" s="11">
        <f t="shared" si="5"/>
        <v>1996</v>
      </c>
      <c r="B205" s="2">
        <v>35400</v>
      </c>
      <c r="C205" s="15">
        <v>757.02002000000005</v>
      </c>
      <c r="D205" s="15">
        <v>761.75</v>
      </c>
      <c r="E205" s="15">
        <v>716.69000200000005</v>
      </c>
      <c r="F205" s="15">
        <v>740.73999000000003</v>
      </c>
      <c r="G205" s="15">
        <v>740.73999000000003</v>
      </c>
      <c r="H205" s="15">
        <v>9089170000</v>
      </c>
    </row>
    <row r="206" spans="1:8" x14ac:dyDescent="0.35">
      <c r="A206" s="11">
        <f t="shared" si="5"/>
        <v>1997</v>
      </c>
      <c r="B206" s="2">
        <v>35431</v>
      </c>
      <c r="C206" s="15">
        <v>740.73999000000003</v>
      </c>
      <c r="D206" s="15">
        <v>794.669983</v>
      </c>
      <c r="E206" s="15">
        <v>729.54998799999998</v>
      </c>
      <c r="F206" s="15">
        <v>786.15997300000004</v>
      </c>
      <c r="G206" s="15">
        <v>786.15997300000004</v>
      </c>
      <c r="H206" s="15">
        <v>11635830000</v>
      </c>
    </row>
    <row r="207" spans="1:8" x14ac:dyDescent="0.35">
      <c r="A207" s="11">
        <f t="shared" si="5"/>
        <v>1997</v>
      </c>
      <c r="B207" s="2">
        <v>35462</v>
      </c>
      <c r="C207" s="15">
        <v>786.15997300000004</v>
      </c>
      <c r="D207" s="15">
        <v>817.67999299999997</v>
      </c>
      <c r="E207" s="15">
        <v>773.42999299999997</v>
      </c>
      <c r="F207" s="15">
        <v>790.82000700000003</v>
      </c>
      <c r="G207" s="15">
        <v>790.82000700000003</v>
      </c>
      <c r="H207" s="15">
        <v>9715930000</v>
      </c>
    </row>
    <row r="208" spans="1:8" x14ac:dyDescent="0.35">
      <c r="A208" s="11">
        <f t="shared" si="5"/>
        <v>1997</v>
      </c>
      <c r="B208" s="2">
        <v>35490</v>
      </c>
      <c r="C208" s="15">
        <v>790.82000700000003</v>
      </c>
      <c r="D208" s="15">
        <v>814.90002400000003</v>
      </c>
      <c r="E208" s="15">
        <v>756.13000499999998</v>
      </c>
      <c r="F208" s="15">
        <v>757.11999500000002</v>
      </c>
      <c r="G208" s="15">
        <v>757.11999500000002</v>
      </c>
      <c r="H208" s="15">
        <v>10120760000</v>
      </c>
    </row>
    <row r="209" spans="1:8" x14ac:dyDescent="0.35">
      <c r="A209" s="11">
        <f t="shared" si="5"/>
        <v>1997</v>
      </c>
      <c r="B209" s="2">
        <v>35521</v>
      </c>
      <c r="C209" s="15">
        <v>757.11999500000002</v>
      </c>
      <c r="D209" s="15">
        <v>804.13000499999998</v>
      </c>
      <c r="E209" s="15">
        <v>733.53997800000002</v>
      </c>
      <c r="F209" s="15">
        <v>801.34002699999996</v>
      </c>
      <c r="G209" s="15">
        <v>801.34002699999996</v>
      </c>
      <c r="H209" s="15">
        <v>10454880000</v>
      </c>
    </row>
    <row r="210" spans="1:8" x14ac:dyDescent="0.35">
      <c r="A210" s="11">
        <f t="shared" si="5"/>
        <v>1997</v>
      </c>
      <c r="B210" s="2">
        <v>35551</v>
      </c>
      <c r="C210" s="15">
        <v>801.34002699999996</v>
      </c>
      <c r="D210" s="15">
        <v>851.86999500000002</v>
      </c>
      <c r="E210" s="15">
        <v>793.21002199999998</v>
      </c>
      <c r="F210" s="15">
        <v>848.28002900000001</v>
      </c>
      <c r="G210" s="15">
        <v>848.28002900000001</v>
      </c>
      <c r="H210" s="15">
        <v>10106650000</v>
      </c>
    </row>
    <row r="211" spans="1:8" x14ac:dyDescent="0.35">
      <c r="A211" s="11">
        <f t="shared" si="5"/>
        <v>1997</v>
      </c>
      <c r="B211" s="2">
        <v>35582</v>
      </c>
      <c r="C211" s="15">
        <v>848.28002900000001</v>
      </c>
      <c r="D211" s="15">
        <v>902.09002699999996</v>
      </c>
      <c r="E211" s="15">
        <v>838.82000700000003</v>
      </c>
      <c r="F211" s="15">
        <v>885.14001499999995</v>
      </c>
      <c r="G211" s="15">
        <v>885.14001499999995</v>
      </c>
      <c r="H211" s="15">
        <v>10857950000</v>
      </c>
    </row>
    <row r="212" spans="1:8" x14ac:dyDescent="0.35">
      <c r="A212" s="11">
        <f t="shared" si="5"/>
        <v>1997</v>
      </c>
      <c r="B212" s="2">
        <v>35612</v>
      </c>
      <c r="C212" s="15">
        <v>885.14001499999995</v>
      </c>
      <c r="D212" s="15">
        <v>957.72997999999995</v>
      </c>
      <c r="E212" s="15">
        <v>884.53997800000002</v>
      </c>
      <c r="F212" s="15">
        <v>954.30999799999995</v>
      </c>
      <c r="G212" s="15">
        <v>954.30999799999995</v>
      </c>
      <c r="H212" s="15">
        <v>11958120000</v>
      </c>
    </row>
    <row r="213" spans="1:8" x14ac:dyDescent="0.35">
      <c r="A213" s="11">
        <f t="shared" si="5"/>
        <v>1997</v>
      </c>
      <c r="B213" s="2">
        <v>35643</v>
      </c>
      <c r="C213" s="15">
        <v>954.28997800000002</v>
      </c>
      <c r="D213" s="15">
        <v>964.169983</v>
      </c>
      <c r="E213" s="15">
        <v>893.34002699999996</v>
      </c>
      <c r="F213" s="15">
        <v>899.46997099999999</v>
      </c>
      <c r="G213" s="15">
        <v>899.46997099999999</v>
      </c>
      <c r="H213" s="15">
        <v>10606100000</v>
      </c>
    </row>
    <row r="214" spans="1:8" x14ac:dyDescent="0.35">
      <c r="A214" s="11">
        <f t="shared" si="5"/>
        <v>1997</v>
      </c>
      <c r="B214" s="2">
        <v>35674</v>
      </c>
      <c r="C214" s="15">
        <v>899.46997099999999</v>
      </c>
      <c r="D214" s="15">
        <v>960.59002699999996</v>
      </c>
      <c r="E214" s="15">
        <v>899.46997099999999</v>
      </c>
      <c r="F214" s="15">
        <v>947.28002900000001</v>
      </c>
      <c r="G214" s="15">
        <v>947.28002900000001</v>
      </c>
      <c r="H214" s="15">
        <v>11383000000</v>
      </c>
    </row>
    <row r="215" spans="1:8" x14ac:dyDescent="0.35">
      <c r="A215" s="11">
        <f t="shared" si="5"/>
        <v>1997</v>
      </c>
      <c r="B215" s="2">
        <v>35704</v>
      </c>
      <c r="C215" s="15">
        <v>947.28002900000001</v>
      </c>
      <c r="D215" s="15">
        <v>983.11999500000002</v>
      </c>
      <c r="E215" s="15">
        <v>855.27002000000005</v>
      </c>
      <c r="F215" s="15">
        <v>914.61999500000002</v>
      </c>
      <c r="G215" s="15">
        <v>914.61999500000002</v>
      </c>
      <c r="H215" s="15">
        <v>14017260000</v>
      </c>
    </row>
    <row r="216" spans="1:8" x14ac:dyDescent="0.35">
      <c r="A216" s="11">
        <f t="shared" si="5"/>
        <v>1997</v>
      </c>
      <c r="B216" s="2">
        <v>35735</v>
      </c>
      <c r="C216" s="15">
        <v>914.61999500000002</v>
      </c>
      <c r="D216" s="15">
        <v>964.54998799999998</v>
      </c>
      <c r="E216" s="15">
        <v>900.60998500000005</v>
      </c>
      <c r="F216" s="15">
        <v>955.40002400000003</v>
      </c>
      <c r="G216" s="15">
        <v>955.40002400000003</v>
      </c>
      <c r="H216" s="15">
        <v>10173620000</v>
      </c>
    </row>
    <row r="217" spans="1:8" x14ac:dyDescent="0.35">
      <c r="A217" s="11">
        <f t="shared" si="5"/>
        <v>1997</v>
      </c>
      <c r="B217" s="2">
        <v>35765</v>
      </c>
      <c r="C217" s="15">
        <v>955.40002400000003</v>
      </c>
      <c r="D217" s="15">
        <v>986.25</v>
      </c>
      <c r="E217" s="15">
        <v>924.919983</v>
      </c>
      <c r="F217" s="15">
        <v>970.42999299999997</v>
      </c>
      <c r="G217" s="15">
        <v>970.42999299999997</v>
      </c>
      <c r="H217" s="15">
        <v>11958880000</v>
      </c>
    </row>
    <row r="218" spans="1:8" x14ac:dyDescent="0.35">
      <c r="A218" s="11">
        <f t="shared" si="5"/>
        <v>1998</v>
      </c>
      <c r="B218" s="2">
        <v>35796</v>
      </c>
      <c r="C218" s="15">
        <v>970.42999299999997</v>
      </c>
      <c r="D218" s="15">
        <v>992.65002400000003</v>
      </c>
      <c r="E218" s="15">
        <v>912.830017</v>
      </c>
      <c r="F218" s="15">
        <v>980.28002900000001</v>
      </c>
      <c r="G218" s="15">
        <v>980.28002900000001</v>
      </c>
      <c r="H218" s="15">
        <v>12733830000</v>
      </c>
    </row>
    <row r="219" spans="1:8" x14ac:dyDescent="0.35">
      <c r="A219" s="11">
        <f t="shared" si="5"/>
        <v>1998</v>
      </c>
      <c r="B219" s="2">
        <v>35827</v>
      </c>
      <c r="C219" s="15">
        <v>980.28002900000001</v>
      </c>
      <c r="D219" s="15">
        <v>1051.660034</v>
      </c>
      <c r="E219" s="15">
        <v>980.28002900000001</v>
      </c>
      <c r="F219" s="15">
        <v>1049.339966</v>
      </c>
      <c r="G219" s="15">
        <v>1049.339966</v>
      </c>
      <c r="H219" s="15">
        <v>11656550000</v>
      </c>
    </row>
    <row r="220" spans="1:8" x14ac:dyDescent="0.35">
      <c r="A220" s="11">
        <f t="shared" si="5"/>
        <v>1998</v>
      </c>
      <c r="B220" s="2">
        <v>35855</v>
      </c>
      <c r="C220" s="15">
        <v>1049.339966</v>
      </c>
      <c r="D220" s="15">
        <v>1113.0699460000001</v>
      </c>
      <c r="E220" s="15">
        <v>1030.869995</v>
      </c>
      <c r="F220" s="15">
        <v>1101.75</v>
      </c>
      <c r="G220" s="15">
        <v>1101.75</v>
      </c>
      <c r="H220" s="15">
        <v>13719590000</v>
      </c>
    </row>
    <row r="221" spans="1:8" x14ac:dyDescent="0.35">
      <c r="A221" s="11">
        <f t="shared" si="5"/>
        <v>1998</v>
      </c>
      <c r="B221" s="2">
        <v>35886</v>
      </c>
      <c r="C221" s="15">
        <v>1101.75</v>
      </c>
      <c r="D221" s="15">
        <v>1132.9799800000001</v>
      </c>
      <c r="E221" s="15">
        <v>1076.6999510000001</v>
      </c>
      <c r="F221" s="15">
        <v>1111.75</v>
      </c>
      <c r="G221" s="15">
        <v>1111.75</v>
      </c>
      <c r="H221" s="15">
        <v>13656060000</v>
      </c>
    </row>
    <row r="222" spans="1:8" x14ac:dyDescent="0.35">
      <c r="A222" s="11">
        <f t="shared" si="5"/>
        <v>1998</v>
      </c>
      <c r="B222" s="2">
        <v>35916</v>
      </c>
      <c r="C222" s="15">
        <v>1111.75</v>
      </c>
      <c r="D222" s="15">
        <v>1130.5200199999999</v>
      </c>
      <c r="E222" s="15">
        <v>1074.3900149999999</v>
      </c>
      <c r="F222" s="15">
        <v>1090.8199460000001</v>
      </c>
      <c r="G222" s="15">
        <v>1090.8199460000001</v>
      </c>
      <c r="H222" s="15">
        <v>11477140000</v>
      </c>
    </row>
    <row r="223" spans="1:8" x14ac:dyDescent="0.35">
      <c r="A223" s="11">
        <f t="shared" si="5"/>
        <v>1998</v>
      </c>
      <c r="B223" s="2">
        <v>35947</v>
      </c>
      <c r="C223" s="15">
        <v>1090.8199460000001</v>
      </c>
      <c r="D223" s="15">
        <v>1145.150024</v>
      </c>
      <c r="E223" s="15">
        <v>1074.670044</v>
      </c>
      <c r="F223" s="15">
        <v>1133.839966</v>
      </c>
      <c r="G223" s="15">
        <v>1133.839966</v>
      </c>
      <c r="H223" s="15">
        <v>13551970000</v>
      </c>
    </row>
    <row r="224" spans="1:8" x14ac:dyDescent="0.35">
      <c r="A224" s="11">
        <f t="shared" si="5"/>
        <v>1998</v>
      </c>
      <c r="B224" s="2">
        <v>35977</v>
      </c>
      <c r="C224" s="15">
        <v>1133.839966</v>
      </c>
      <c r="D224" s="15">
        <v>1190.579956</v>
      </c>
      <c r="E224" s="15">
        <v>1114.3000489999999</v>
      </c>
      <c r="F224" s="15">
        <v>1120.670044</v>
      </c>
      <c r="G224" s="15">
        <v>1120.670044</v>
      </c>
      <c r="H224" s="15">
        <v>14194800000</v>
      </c>
    </row>
    <row r="225" spans="1:8" x14ac:dyDescent="0.35">
      <c r="A225" s="11">
        <f t="shared" si="5"/>
        <v>1998</v>
      </c>
      <c r="B225" s="2">
        <v>36008</v>
      </c>
      <c r="C225" s="15">
        <v>1120.670044</v>
      </c>
      <c r="D225" s="15">
        <v>1121.790039</v>
      </c>
      <c r="E225" s="15">
        <v>957.28002900000001</v>
      </c>
      <c r="F225" s="15">
        <v>957.28002900000001</v>
      </c>
      <c r="G225" s="15">
        <v>957.28002900000001</v>
      </c>
      <c r="H225" s="15">
        <v>15071550000</v>
      </c>
    </row>
    <row r="226" spans="1:8" x14ac:dyDescent="0.35">
      <c r="A226" s="11">
        <f t="shared" si="5"/>
        <v>1998</v>
      </c>
      <c r="B226" s="2">
        <v>36039</v>
      </c>
      <c r="C226" s="15">
        <v>957.28002900000001</v>
      </c>
      <c r="D226" s="15">
        <v>1066.1099850000001</v>
      </c>
      <c r="E226" s="15">
        <v>939.97997999999995</v>
      </c>
      <c r="F226" s="15">
        <v>1017.01001</v>
      </c>
      <c r="G226" s="15">
        <v>1017.01001</v>
      </c>
      <c r="H226" s="15">
        <v>16714080000</v>
      </c>
    </row>
    <row r="227" spans="1:8" x14ac:dyDescent="0.35">
      <c r="A227" s="11">
        <f t="shared" si="5"/>
        <v>1998</v>
      </c>
      <c r="B227" s="2">
        <v>36069</v>
      </c>
      <c r="C227" s="15">
        <v>1017.01001</v>
      </c>
      <c r="D227" s="15">
        <v>1103.780029</v>
      </c>
      <c r="E227" s="15">
        <v>923.32000700000003</v>
      </c>
      <c r="F227" s="15">
        <v>1098.670044</v>
      </c>
      <c r="G227" s="15">
        <v>1098.670044</v>
      </c>
      <c r="H227" s="15">
        <v>18001650000</v>
      </c>
    </row>
    <row r="228" spans="1:8" x14ac:dyDescent="0.35">
      <c r="A228" s="11">
        <f t="shared" si="5"/>
        <v>1998</v>
      </c>
      <c r="B228" s="2">
        <v>36100</v>
      </c>
      <c r="C228" s="15">
        <v>1098.670044</v>
      </c>
      <c r="D228" s="15">
        <v>1192.969971</v>
      </c>
      <c r="E228" s="15">
        <v>1098.670044</v>
      </c>
      <c r="F228" s="15">
        <v>1163.630005</v>
      </c>
      <c r="G228" s="15">
        <v>1163.630005</v>
      </c>
      <c r="H228" s="15">
        <v>13451280000</v>
      </c>
    </row>
    <row r="229" spans="1:8" x14ac:dyDescent="0.35">
      <c r="A229" s="11">
        <f t="shared" si="5"/>
        <v>1998</v>
      </c>
      <c r="B229" s="2">
        <v>36130</v>
      </c>
      <c r="C229" s="15">
        <v>1163.630005</v>
      </c>
      <c r="D229" s="15">
        <v>1244.9300539999999</v>
      </c>
      <c r="E229" s="15">
        <v>1136.8900149999999</v>
      </c>
      <c r="F229" s="15">
        <v>1229.2299800000001</v>
      </c>
      <c r="G229" s="15">
        <v>1229.2299800000001</v>
      </c>
      <c r="H229" s="15">
        <v>15181450000</v>
      </c>
    </row>
    <row r="230" spans="1:8" x14ac:dyDescent="0.35">
      <c r="A230" s="11">
        <f t="shared" si="5"/>
        <v>1999</v>
      </c>
      <c r="B230" s="2">
        <v>36161</v>
      </c>
      <c r="C230" s="15">
        <v>1229.2299800000001</v>
      </c>
      <c r="D230" s="15">
        <v>1280.369995</v>
      </c>
      <c r="E230" s="15">
        <v>1205.459961</v>
      </c>
      <c r="F230" s="15">
        <v>1279.6400149999999</v>
      </c>
      <c r="G230" s="15">
        <v>1279.6400149999999</v>
      </c>
      <c r="H230" s="15">
        <v>16213500000</v>
      </c>
    </row>
    <row r="231" spans="1:8" x14ac:dyDescent="0.35">
      <c r="A231" s="11">
        <f t="shared" si="5"/>
        <v>1999</v>
      </c>
      <c r="B231" s="2">
        <v>36192</v>
      </c>
      <c r="C231" s="15">
        <v>1279.6400149999999</v>
      </c>
      <c r="D231" s="15">
        <v>1283.839966</v>
      </c>
      <c r="E231" s="15">
        <v>1211.8900149999999</v>
      </c>
      <c r="F231" s="15">
        <v>1238.329956</v>
      </c>
      <c r="G231" s="15">
        <v>1238.329956</v>
      </c>
      <c r="H231" s="15">
        <v>14555860000</v>
      </c>
    </row>
    <row r="232" spans="1:8" x14ac:dyDescent="0.35">
      <c r="A232" s="11">
        <f t="shared" si="5"/>
        <v>1999</v>
      </c>
      <c r="B232" s="2">
        <v>36220</v>
      </c>
      <c r="C232" s="15">
        <v>1238.329956</v>
      </c>
      <c r="D232" s="15">
        <v>1323.8199460000001</v>
      </c>
      <c r="E232" s="15">
        <v>1216.030029</v>
      </c>
      <c r="F232" s="15">
        <v>1286.369995</v>
      </c>
      <c r="G232" s="15">
        <v>1286.369995</v>
      </c>
      <c r="H232" s="15">
        <v>18002500000</v>
      </c>
    </row>
    <row r="233" spans="1:8" x14ac:dyDescent="0.35">
      <c r="A233" s="11">
        <f t="shared" si="5"/>
        <v>1999</v>
      </c>
      <c r="B233" s="2">
        <v>36251</v>
      </c>
      <c r="C233" s="15">
        <v>1286.369995</v>
      </c>
      <c r="D233" s="15">
        <v>1371.5600589999999</v>
      </c>
      <c r="E233" s="15">
        <v>1282.5600589999999</v>
      </c>
      <c r="F233" s="15">
        <v>1335.1800539999999</v>
      </c>
      <c r="G233" s="15">
        <v>1335.1800539999999</v>
      </c>
      <c r="H233" s="15">
        <v>18523200000</v>
      </c>
    </row>
    <row r="234" spans="1:8" x14ac:dyDescent="0.35">
      <c r="A234" s="11">
        <f t="shared" si="5"/>
        <v>1999</v>
      </c>
      <c r="B234" s="2">
        <v>36281</v>
      </c>
      <c r="C234" s="15">
        <v>1335.1800539999999</v>
      </c>
      <c r="D234" s="15">
        <v>1375.9799800000001</v>
      </c>
      <c r="E234" s="15">
        <v>1277.3100589999999</v>
      </c>
      <c r="F234" s="15">
        <v>1301.839966</v>
      </c>
      <c r="G234" s="15">
        <v>1301.839966</v>
      </c>
      <c r="H234" s="15">
        <v>15880260000</v>
      </c>
    </row>
    <row r="235" spans="1:8" x14ac:dyDescent="0.35">
      <c r="A235" s="11">
        <f t="shared" si="5"/>
        <v>1999</v>
      </c>
      <c r="B235" s="2">
        <v>36312</v>
      </c>
      <c r="C235" s="15">
        <v>1301.839966</v>
      </c>
      <c r="D235" s="15">
        <v>1372.9300539999999</v>
      </c>
      <c r="E235" s="15">
        <v>1277.469971</v>
      </c>
      <c r="F235" s="15">
        <v>1372.709961</v>
      </c>
      <c r="G235" s="15">
        <v>1372.709961</v>
      </c>
      <c r="H235" s="15">
        <v>16079170000</v>
      </c>
    </row>
    <row r="236" spans="1:8" x14ac:dyDescent="0.35">
      <c r="A236" s="11">
        <f t="shared" si="5"/>
        <v>1999</v>
      </c>
      <c r="B236" s="2">
        <v>36342</v>
      </c>
      <c r="C236" s="15">
        <v>1372.709961</v>
      </c>
      <c r="D236" s="15">
        <v>1420.329956</v>
      </c>
      <c r="E236" s="15">
        <v>1328.48999</v>
      </c>
      <c r="F236" s="15">
        <v>1328.719971</v>
      </c>
      <c r="G236" s="15">
        <v>1328.719971</v>
      </c>
      <c r="H236" s="15">
        <v>15332930000</v>
      </c>
    </row>
    <row r="237" spans="1:8" x14ac:dyDescent="0.35">
      <c r="A237" s="11">
        <f t="shared" si="5"/>
        <v>1999</v>
      </c>
      <c r="B237" s="2">
        <v>36373</v>
      </c>
      <c r="C237" s="15">
        <v>1328.719971</v>
      </c>
      <c r="D237" s="15">
        <v>1382.839966</v>
      </c>
      <c r="E237" s="15">
        <v>1267.7299800000001</v>
      </c>
      <c r="F237" s="15">
        <v>1320.410034</v>
      </c>
      <c r="G237" s="15">
        <v>1320.410034</v>
      </c>
      <c r="H237" s="15">
        <v>15818550000</v>
      </c>
    </row>
    <row r="238" spans="1:8" x14ac:dyDescent="0.35">
      <c r="A238" s="11">
        <f t="shared" si="5"/>
        <v>1999</v>
      </c>
      <c r="B238" s="2">
        <v>36404</v>
      </c>
      <c r="C238" s="15">
        <v>1320.410034</v>
      </c>
      <c r="D238" s="15">
        <v>1361.3900149999999</v>
      </c>
      <c r="E238" s="15">
        <v>1256.26001</v>
      </c>
      <c r="F238" s="15">
        <v>1282.709961</v>
      </c>
      <c r="G238" s="15">
        <v>1282.709961</v>
      </c>
      <c r="H238" s="15">
        <v>16438700000</v>
      </c>
    </row>
    <row r="239" spans="1:8" x14ac:dyDescent="0.35">
      <c r="A239" s="11">
        <f t="shared" si="5"/>
        <v>1999</v>
      </c>
      <c r="B239" s="2">
        <v>36434</v>
      </c>
      <c r="C239" s="15">
        <v>1282.709961</v>
      </c>
      <c r="D239" s="15">
        <v>1373.170044</v>
      </c>
      <c r="E239" s="15">
        <v>1233.6999510000001</v>
      </c>
      <c r="F239" s="15">
        <v>1362.9300539999999</v>
      </c>
      <c r="G239" s="15">
        <v>1362.9300539999999</v>
      </c>
      <c r="H239" s="15">
        <v>18832000000</v>
      </c>
    </row>
    <row r="240" spans="1:8" x14ac:dyDescent="0.35">
      <c r="A240" s="11">
        <f t="shared" si="5"/>
        <v>1999</v>
      </c>
      <c r="B240" s="2">
        <v>36465</v>
      </c>
      <c r="C240" s="15">
        <v>1362.9300539999999</v>
      </c>
      <c r="D240" s="15">
        <v>1425.3100589999999</v>
      </c>
      <c r="E240" s="15">
        <v>1346.410034</v>
      </c>
      <c r="F240" s="15">
        <v>1388.910034</v>
      </c>
      <c r="G240" s="15">
        <v>1388.910034</v>
      </c>
      <c r="H240" s="15">
        <v>18384820000</v>
      </c>
    </row>
    <row r="241" spans="1:8" x14ac:dyDescent="0.35">
      <c r="A241" s="11">
        <f t="shared" si="5"/>
        <v>1999</v>
      </c>
      <c r="B241" s="2">
        <v>36495</v>
      </c>
      <c r="C241" s="15">
        <v>1388.910034</v>
      </c>
      <c r="D241" s="15">
        <v>1473.099976</v>
      </c>
      <c r="E241" s="15">
        <v>1387.380005</v>
      </c>
      <c r="F241" s="15">
        <v>1469.25</v>
      </c>
      <c r="G241" s="15">
        <v>1469.25</v>
      </c>
      <c r="H241" s="15">
        <v>19640690000</v>
      </c>
    </row>
    <row r="242" spans="1:8" x14ac:dyDescent="0.35">
      <c r="A242" s="11">
        <f t="shared" si="5"/>
        <v>2000</v>
      </c>
      <c r="B242" s="2">
        <v>36526</v>
      </c>
      <c r="C242" s="15">
        <v>1469.25</v>
      </c>
      <c r="D242" s="15">
        <v>1478</v>
      </c>
      <c r="E242" s="15">
        <v>1350.1400149999999</v>
      </c>
      <c r="F242" s="15">
        <v>1394.459961</v>
      </c>
      <c r="G242" s="15">
        <v>1394.459961</v>
      </c>
      <c r="H242" s="15">
        <v>21494400000</v>
      </c>
    </row>
    <row r="243" spans="1:8" x14ac:dyDescent="0.35">
      <c r="A243" s="11">
        <f t="shared" si="5"/>
        <v>2000</v>
      </c>
      <c r="B243" s="2">
        <v>36557</v>
      </c>
      <c r="C243" s="15">
        <v>1394.459961</v>
      </c>
      <c r="D243" s="15">
        <v>1444.5500489999999</v>
      </c>
      <c r="E243" s="15">
        <v>1325.0699460000001</v>
      </c>
      <c r="F243" s="15">
        <v>1366.420044</v>
      </c>
      <c r="G243" s="15">
        <v>1366.420044</v>
      </c>
      <c r="H243" s="15">
        <v>20912000000</v>
      </c>
    </row>
    <row r="244" spans="1:8" x14ac:dyDescent="0.35">
      <c r="A244" s="11">
        <f t="shared" si="5"/>
        <v>2000</v>
      </c>
      <c r="B244" s="2">
        <v>36586</v>
      </c>
      <c r="C244" s="15">
        <v>1366.420044</v>
      </c>
      <c r="D244" s="15">
        <v>1552.869995</v>
      </c>
      <c r="E244" s="15">
        <v>1346.619995</v>
      </c>
      <c r="F244" s="15">
        <v>1498.579956</v>
      </c>
      <c r="G244" s="15">
        <v>1498.579956</v>
      </c>
      <c r="H244" s="15">
        <v>26156200000</v>
      </c>
    </row>
    <row r="245" spans="1:8" x14ac:dyDescent="0.35">
      <c r="A245" s="11">
        <f t="shared" si="5"/>
        <v>2000</v>
      </c>
      <c r="B245" s="2">
        <v>36617</v>
      </c>
      <c r="C245" s="15">
        <v>1498.579956</v>
      </c>
      <c r="D245" s="15">
        <v>1527.1899410000001</v>
      </c>
      <c r="E245" s="15">
        <v>1339.400024</v>
      </c>
      <c r="F245" s="15">
        <v>1452.4300539999999</v>
      </c>
      <c r="G245" s="15">
        <v>1452.4300539999999</v>
      </c>
      <c r="H245" s="15">
        <v>20106460000</v>
      </c>
    </row>
    <row r="246" spans="1:8" x14ac:dyDescent="0.35">
      <c r="A246" s="11">
        <f t="shared" si="5"/>
        <v>2000</v>
      </c>
      <c r="B246" s="2">
        <v>36647</v>
      </c>
      <c r="C246" s="15">
        <v>1452.4300539999999</v>
      </c>
      <c r="D246" s="15">
        <v>1481.51001</v>
      </c>
      <c r="E246" s="15">
        <v>1361.089966</v>
      </c>
      <c r="F246" s="15">
        <v>1420.599976</v>
      </c>
      <c r="G246" s="15">
        <v>1420.599976</v>
      </c>
      <c r="H246" s="15">
        <v>19898300000</v>
      </c>
    </row>
    <row r="247" spans="1:8" x14ac:dyDescent="0.35">
      <c r="A247" s="11">
        <f t="shared" si="5"/>
        <v>2000</v>
      </c>
      <c r="B247" s="2">
        <v>36678</v>
      </c>
      <c r="C247" s="15">
        <v>1420.599976</v>
      </c>
      <c r="D247" s="15">
        <v>1488.9300539999999</v>
      </c>
      <c r="E247" s="15">
        <v>1420.599976</v>
      </c>
      <c r="F247" s="15">
        <v>1454.599976</v>
      </c>
      <c r="G247" s="15">
        <v>1454.599976</v>
      </c>
      <c r="H247" s="15">
        <v>21738300000</v>
      </c>
    </row>
    <row r="248" spans="1:8" x14ac:dyDescent="0.35">
      <c r="A248" s="11">
        <f t="shared" si="5"/>
        <v>2000</v>
      </c>
      <c r="B248" s="2">
        <v>36708</v>
      </c>
      <c r="C248" s="15">
        <v>1454.599976</v>
      </c>
      <c r="D248" s="15">
        <v>1517.3199460000001</v>
      </c>
      <c r="E248" s="15">
        <v>1413.8900149999999</v>
      </c>
      <c r="F248" s="15">
        <v>1430.829956</v>
      </c>
      <c r="G248" s="15">
        <v>1430.829956</v>
      </c>
      <c r="H248" s="15">
        <v>19089100000</v>
      </c>
    </row>
    <row r="249" spans="1:8" x14ac:dyDescent="0.35">
      <c r="A249" s="11">
        <f t="shared" si="5"/>
        <v>2000</v>
      </c>
      <c r="B249" s="2">
        <v>36739</v>
      </c>
      <c r="C249" s="15">
        <v>1430.829956</v>
      </c>
      <c r="D249" s="15">
        <v>1525.209961</v>
      </c>
      <c r="E249" s="15">
        <v>1425.4300539999999</v>
      </c>
      <c r="F249" s="15">
        <v>1517.6800539999999</v>
      </c>
      <c r="G249" s="15">
        <v>1517.6800539999999</v>
      </c>
      <c r="H249" s="15">
        <v>20363700000</v>
      </c>
    </row>
    <row r="250" spans="1:8" x14ac:dyDescent="0.35">
      <c r="A250" s="11">
        <f t="shared" si="5"/>
        <v>2000</v>
      </c>
      <c r="B250" s="2">
        <v>36770</v>
      </c>
      <c r="C250" s="15">
        <v>1517.6800539999999</v>
      </c>
      <c r="D250" s="15">
        <v>1530.089966</v>
      </c>
      <c r="E250" s="15">
        <v>1419.4399410000001</v>
      </c>
      <c r="F250" s="15">
        <v>1436.51001</v>
      </c>
      <c r="G250" s="15">
        <v>1436.51001</v>
      </c>
      <c r="H250" s="15">
        <v>20838300000</v>
      </c>
    </row>
    <row r="251" spans="1:8" x14ac:dyDescent="0.35">
      <c r="A251" s="11">
        <f t="shared" si="5"/>
        <v>2000</v>
      </c>
      <c r="B251" s="2">
        <v>36800</v>
      </c>
      <c r="C251" s="15">
        <v>1436.5200199999999</v>
      </c>
      <c r="D251" s="15">
        <v>1454.8199460000001</v>
      </c>
      <c r="E251" s="15">
        <v>1305.790039</v>
      </c>
      <c r="F251" s="15">
        <v>1429.400024</v>
      </c>
      <c r="G251" s="15">
        <v>1429.400024</v>
      </c>
      <c r="H251" s="15">
        <v>25951400000</v>
      </c>
    </row>
    <row r="252" spans="1:8" x14ac:dyDescent="0.35">
      <c r="A252" s="11">
        <f t="shared" si="5"/>
        <v>2000</v>
      </c>
      <c r="B252" s="2">
        <v>36831</v>
      </c>
      <c r="C252" s="15">
        <v>1429.400024</v>
      </c>
      <c r="D252" s="15">
        <v>1438.459961</v>
      </c>
      <c r="E252" s="15">
        <v>1294.900024</v>
      </c>
      <c r="F252" s="15">
        <v>1314.9499510000001</v>
      </c>
      <c r="G252" s="15">
        <v>1314.9499510000001</v>
      </c>
      <c r="H252" s="15">
        <v>20532300000</v>
      </c>
    </row>
    <row r="253" spans="1:8" x14ac:dyDescent="0.35">
      <c r="A253" s="11">
        <f t="shared" si="5"/>
        <v>2000</v>
      </c>
      <c r="B253" s="2">
        <v>36861</v>
      </c>
      <c r="C253" s="15">
        <v>1314.9499510000001</v>
      </c>
      <c r="D253" s="15">
        <v>1389.0500489999999</v>
      </c>
      <c r="E253" s="15">
        <v>1254.0699460000001</v>
      </c>
      <c r="F253" s="15">
        <v>1320.280029</v>
      </c>
      <c r="G253" s="15">
        <v>1320.280029</v>
      </c>
      <c r="H253" s="15">
        <v>23610800000</v>
      </c>
    </row>
    <row r="254" spans="1:8" x14ac:dyDescent="0.35">
      <c r="A254" s="11">
        <f t="shared" si="5"/>
        <v>2001</v>
      </c>
      <c r="B254" s="2">
        <v>36892</v>
      </c>
      <c r="C254" s="15">
        <v>1320.280029</v>
      </c>
      <c r="D254" s="15">
        <v>1383.369995</v>
      </c>
      <c r="E254" s="15">
        <v>1274.619995</v>
      </c>
      <c r="F254" s="15">
        <v>1366.01001</v>
      </c>
      <c r="G254" s="15">
        <v>1366.01001</v>
      </c>
      <c r="H254" s="15">
        <v>27829800000</v>
      </c>
    </row>
    <row r="255" spans="1:8" x14ac:dyDescent="0.35">
      <c r="A255" s="11">
        <f t="shared" si="5"/>
        <v>2001</v>
      </c>
      <c r="B255" s="2">
        <v>36923</v>
      </c>
      <c r="C255" s="15">
        <v>1366.01001</v>
      </c>
      <c r="D255" s="15">
        <v>1376.380005</v>
      </c>
      <c r="E255" s="15">
        <v>1215.4399410000001</v>
      </c>
      <c r="F255" s="15">
        <v>1239.9399410000001</v>
      </c>
      <c r="G255" s="15">
        <v>1239.9399410000001</v>
      </c>
      <c r="H255" s="15">
        <v>21644400000</v>
      </c>
    </row>
    <row r="256" spans="1:8" x14ac:dyDescent="0.35">
      <c r="A256" s="11">
        <f t="shared" si="5"/>
        <v>2001</v>
      </c>
      <c r="B256" s="2">
        <v>36951</v>
      </c>
      <c r="C256" s="15">
        <v>1239.9399410000001</v>
      </c>
      <c r="D256" s="15">
        <v>1267.420044</v>
      </c>
      <c r="E256" s="15">
        <v>1081.1899410000001</v>
      </c>
      <c r="F256" s="15">
        <v>1160.329956</v>
      </c>
      <c r="G256" s="15">
        <v>1160.329956</v>
      </c>
      <c r="H256" s="15">
        <v>27806610000</v>
      </c>
    </row>
    <row r="257" spans="1:8" x14ac:dyDescent="0.35">
      <c r="A257" s="11">
        <f t="shared" si="5"/>
        <v>2001</v>
      </c>
      <c r="B257" s="2">
        <v>36982</v>
      </c>
      <c r="C257" s="15">
        <v>1160.329956</v>
      </c>
      <c r="D257" s="15">
        <v>1269.3000489999999</v>
      </c>
      <c r="E257" s="15">
        <v>1091.98999</v>
      </c>
      <c r="F257" s="15">
        <v>1249.459961</v>
      </c>
      <c r="G257" s="15">
        <v>1249.459961</v>
      </c>
      <c r="H257" s="15">
        <v>25409990000</v>
      </c>
    </row>
    <row r="258" spans="1:8" x14ac:dyDescent="0.35">
      <c r="A258" s="11">
        <f t="shared" si="5"/>
        <v>2001</v>
      </c>
      <c r="B258" s="2">
        <v>37012</v>
      </c>
      <c r="C258" s="15">
        <v>1249.459961</v>
      </c>
      <c r="D258" s="15">
        <v>1315.9300539999999</v>
      </c>
      <c r="E258" s="15">
        <v>1232</v>
      </c>
      <c r="F258" s="15">
        <v>1255.8199460000001</v>
      </c>
      <c r="G258" s="15">
        <v>1255.8199460000001</v>
      </c>
      <c r="H258" s="15">
        <v>24525900000</v>
      </c>
    </row>
    <row r="259" spans="1:8" x14ac:dyDescent="0.35">
      <c r="A259" s="11">
        <f t="shared" ref="A259:A322" si="6">YEAR(B259)</f>
        <v>2001</v>
      </c>
      <c r="B259" s="2">
        <v>37043</v>
      </c>
      <c r="C259" s="15">
        <v>1255.8199460000001</v>
      </c>
      <c r="D259" s="15">
        <v>1286.619995</v>
      </c>
      <c r="E259" s="15">
        <v>1203.030029</v>
      </c>
      <c r="F259" s="15">
        <v>1224.380005</v>
      </c>
      <c r="G259" s="15">
        <v>1224.380005</v>
      </c>
      <c r="H259" s="15">
        <v>24748030000</v>
      </c>
    </row>
    <row r="260" spans="1:8" x14ac:dyDescent="0.35">
      <c r="A260" s="11">
        <f t="shared" si="6"/>
        <v>2001</v>
      </c>
      <c r="B260" s="2">
        <v>37073</v>
      </c>
      <c r="C260" s="15">
        <v>1224.420044</v>
      </c>
      <c r="D260" s="15">
        <v>1239.780029</v>
      </c>
      <c r="E260" s="15">
        <v>1165.540039</v>
      </c>
      <c r="F260" s="15">
        <v>1211.2299800000001</v>
      </c>
      <c r="G260" s="15">
        <v>1211.2299800000001</v>
      </c>
      <c r="H260" s="15">
        <v>23793710000</v>
      </c>
    </row>
    <row r="261" spans="1:8" x14ac:dyDescent="0.35">
      <c r="A261" s="11">
        <f t="shared" si="6"/>
        <v>2001</v>
      </c>
      <c r="B261" s="2">
        <v>37104</v>
      </c>
      <c r="C261" s="15">
        <v>1211.2299800000001</v>
      </c>
      <c r="D261" s="15">
        <v>1226.2700199999999</v>
      </c>
      <c r="E261" s="15">
        <v>1124.869995</v>
      </c>
      <c r="F261" s="15">
        <v>1133.579956</v>
      </c>
      <c r="G261" s="15">
        <v>1133.579956</v>
      </c>
      <c r="H261" s="15">
        <v>23359200000</v>
      </c>
    </row>
    <row r="262" spans="1:8" x14ac:dyDescent="0.35">
      <c r="A262" s="11">
        <f t="shared" si="6"/>
        <v>2001</v>
      </c>
      <c r="B262" s="2">
        <v>37135</v>
      </c>
      <c r="C262" s="15">
        <v>1133.579956</v>
      </c>
      <c r="D262" s="15">
        <v>1155.400024</v>
      </c>
      <c r="E262" s="15">
        <v>944.75</v>
      </c>
      <c r="F262" s="15">
        <v>1040.9399410000001</v>
      </c>
      <c r="G262" s="15">
        <v>1040.9399410000001</v>
      </c>
      <c r="H262" s="15">
        <v>25025290000</v>
      </c>
    </row>
    <row r="263" spans="1:8" x14ac:dyDescent="0.35">
      <c r="A263" s="11">
        <f t="shared" si="6"/>
        <v>2001</v>
      </c>
      <c r="B263" s="2">
        <v>37165</v>
      </c>
      <c r="C263" s="15">
        <v>1040.9399410000001</v>
      </c>
      <c r="D263" s="15">
        <v>1110.6099850000001</v>
      </c>
      <c r="E263" s="15">
        <v>1026.76001</v>
      </c>
      <c r="F263" s="15">
        <v>1059.780029</v>
      </c>
      <c r="G263" s="15">
        <v>1059.780029</v>
      </c>
      <c r="H263" s="15">
        <v>29951280000</v>
      </c>
    </row>
    <row r="264" spans="1:8" x14ac:dyDescent="0.35">
      <c r="A264" s="11">
        <f t="shared" si="6"/>
        <v>2001</v>
      </c>
      <c r="B264" s="2">
        <v>37196</v>
      </c>
      <c r="C264" s="15">
        <v>1059.780029</v>
      </c>
      <c r="D264" s="15">
        <v>1163.380005</v>
      </c>
      <c r="E264" s="15">
        <v>1054.3100589999999</v>
      </c>
      <c r="F264" s="15">
        <v>1139.4499510000001</v>
      </c>
      <c r="G264" s="15">
        <v>1139.4499510000001</v>
      </c>
      <c r="H264" s="15">
        <v>26330000000</v>
      </c>
    </row>
    <row r="265" spans="1:8" x14ac:dyDescent="0.35">
      <c r="A265" s="11">
        <f t="shared" si="6"/>
        <v>2001</v>
      </c>
      <c r="B265" s="2">
        <v>37226</v>
      </c>
      <c r="C265" s="15">
        <v>1139.4499510000001</v>
      </c>
      <c r="D265" s="15">
        <v>1173.619995</v>
      </c>
      <c r="E265" s="15">
        <v>1114.530029</v>
      </c>
      <c r="F265" s="15">
        <v>1148.079956</v>
      </c>
      <c r="G265" s="15">
        <v>1148.079956</v>
      </c>
      <c r="H265" s="15">
        <v>25128570000</v>
      </c>
    </row>
    <row r="266" spans="1:8" x14ac:dyDescent="0.35">
      <c r="A266" s="11">
        <f t="shared" si="6"/>
        <v>2002</v>
      </c>
      <c r="B266" s="2">
        <v>37257</v>
      </c>
      <c r="C266" s="15">
        <v>1148.079956</v>
      </c>
      <c r="D266" s="15">
        <v>1176.969971</v>
      </c>
      <c r="E266" s="15">
        <v>1081.660034</v>
      </c>
      <c r="F266" s="15">
        <v>1130.1999510000001</v>
      </c>
      <c r="G266" s="15">
        <v>1130.1999510000001</v>
      </c>
      <c r="H266" s="15">
        <v>29746200000</v>
      </c>
    </row>
    <row r="267" spans="1:8" x14ac:dyDescent="0.35">
      <c r="A267" s="11">
        <f t="shared" si="6"/>
        <v>2002</v>
      </c>
      <c r="B267" s="2">
        <v>37288</v>
      </c>
      <c r="C267" s="15">
        <v>1130.1999510000001</v>
      </c>
      <c r="D267" s="15">
        <v>1130.1999510000001</v>
      </c>
      <c r="E267" s="15">
        <v>1074.3599850000001</v>
      </c>
      <c r="F267" s="15">
        <v>1106.7299800000001</v>
      </c>
      <c r="G267" s="15">
        <v>1106.7299800000001</v>
      </c>
      <c r="H267" s="15">
        <v>26047600000</v>
      </c>
    </row>
    <row r="268" spans="1:8" x14ac:dyDescent="0.35">
      <c r="A268" s="11">
        <f t="shared" si="6"/>
        <v>2002</v>
      </c>
      <c r="B268" s="2">
        <v>37316</v>
      </c>
      <c r="C268" s="15">
        <v>1106.7299800000001</v>
      </c>
      <c r="D268" s="15">
        <v>1173.9399410000001</v>
      </c>
      <c r="E268" s="15">
        <v>1106.7299800000001</v>
      </c>
      <c r="F268" s="15">
        <v>1147.3900149999999</v>
      </c>
      <c r="G268" s="15">
        <v>1147.3900149999999</v>
      </c>
      <c r="H268" s="15">
        <v>26563200000</v>
      </c>
    </row>
    <row r="269" spans="1:8" x14ac:dyDescent="0.35">
      <c r="A269" s="11">
        <f t="shared" si="6"/>
        <v>2002</v>
      </c>
      <c r="B269" s="2">
        <v>37347</v>
      </c>
      <c r="C269" s="15">
        <v>1147.3900149999999</v>
      </c>
      <c r="D269" s="15">
        <v>1147.839966</v>
      </c>
      <c r="E269" s="15">
        <v>1063.459961</v>
      </c>
      <c r="F269" s="15">
        <v>1076.920044</v>
      </c>
      <c r="G269" s="15">
        <v>1076.920044</v>
      </c>
      <c r="H269" s="15">
        <v>28568900000</v>
      </c>
    </row>
    <row r="270" spans="1:8" x14ac:dyDescent="0.35">
      <c r="A270" s="11">
        <f t="shared" si="6"/>
        <v>2002</v>
      </c>
      <c r="B270" s="2">
        <v>37377</v>
      </c>
      <c r="C270" s="15">
        <v>1076.920044</v>
      </c>
      <c r="D270" s="15">
        <v>1106.589966</v>
      </c>
      <c r="E270" s="15">
        <v>1048.959961</v>
      </c>
      <c r="F270" s="15">
        <v>1067.1400149999999</v>
      </c>
      <c r="G270" s="15">
        <v>1067.1400149999999</v>
      </c>
      <c r="H270" s="15">
        <v>26905500000</v>
      </c>
    </row>
    <row r="271" spans="1:8" x14ac:dyDescent="0.35">
      <c r="A271" s="11">
        <f t="shared" si="6"/>
        <v>2002</v>
      </c>
      <c r="B271" s="2">
        <v>37408</v>
      </c>
      <c r="C271" s="15">
        <v>1067.1400149999999</v>
      </c>
      <c r="D271" s="15">
        <v>1070.73999</v>
      </c>
      <c r="E271" s="15">
        <v>952.919983</v>
      </c>
      <c r="F271" s="15">
        <v>989.82000700000003</v>
      </c>
      <c r="G271" s="15">
        <v>989.82000700000003</v>
      </c>
      <c r="H271" s="15">
        <v>29981510000</v>
      </c>
    </row>
    <row r="272" spans="1:8" x14ac:dyDescent="0.35">
      <c r="A272" s="11">
        <f t="shared" si="6"/>
        <v>2002</v>
      </c>
      <c r="B272" s="2">
        <v>37438</v>
      </c>
      <c r="C272" s="15">
        <v>989.82000700000003</v>
      </c>
      <c r="D272" s="15">
        <v>994.46002199999998</v>
      </c>
      <c r="E272" s="15">
        <v>775.67999299999997</v>
      </c>
      <c r="F272" s="15">
        <v>911.61999500000002</v>
      </c>
      <c r="G272" s="15">
        <v>911.61999500000002</v>
      </c>
      <c r="H272" s="15">
        <v>42228720000</v>
      </c>
    </row>
    <row r="273" spans="1:8" x14ac:dyDescent="0.35">
      <c r="A273" s="11">
        <f t="shared" si="6"/>
        <v>2002</v>
      </c>
      <c r="B273" s="2">
        <v>37469</v>
      </c>
      <c r="C273" s="15">
        <v>911.61999500000002</v>
      </c>
      <c r="D273" s="15">
        <v>965</v>
      </c>
      <c r="E273" s="15">
        <v>833.44000200000005</v>
      </c>
      <c r="F273" s="15">
        <v>916.07000700000003</v>
      </c>
      <c r="G273" s="15">
        <v>916.07000700000003</v>
      </c>
      <c r="H273" s="15">
        <v>29298400000</v>
      </c>
    </row>
    <row r="274" spans="1:8" x14ac:dyDescent="0.35">
      <c r="A274" s="11">
        <f t="shared" si="6"/>
        <v>2002</v>
      </c>
      <c r="B274" s="2">
        <v>37500</v>
      </c>
      <c r="C274" s="15">
        <v>916.07000700000003</v>
      </c>
      <c r="D274" s="15">
        <v>924.02002000000005</v>
      </c>
      <c r="E274" s="15">
        <v>800.20001200000002</v>
      </c>
      <c r="F274" s="15">
        <v>815.28002900000001</v>
      </c>
      <c r="G274" s="15">
        <v>815.28002900000001</v>
      </c>
      <c r="H274" s="15">
        <v>27723710000</v>
      </c>
    </row>
    <row r="275" spans="1:8" x14ac:dyDescent="0.35">
      <c r="A275" s="11">
        <f t="shared" si="6"/>
        <v>2002</v>
      </c>
      <c r="B275" s="2">
        <v>37530</v>
      </c>
      <c r="C275" s="15">
        <v>815.28002900000001</v>
      </c>
      <c r="D275" s="15">
        <v>907.44000200000005</v>
      </c>
      <c r="E275" s="15">
        <v>768.63000499999998</v>
      </c>
      <c r="F275" s="15">
        <v>885.76000999999997</v>
      </c>
      <c r="G275" s="15">
        <v>885.76000999999997</v>
      </c>
      <c r="H275" s="15">
        <v>37856310000</v>
      </c>
    </row>
    <row r="276" spans="1:8" x14ac:dyDescent="0.35">
      <c r="A276" s="11">
        <f t="shared" si="6"/>
        <v>2002</v>
      </c>
      <c r="B276" s="2">
        <v>37561</v>
      </c>
      <c r="C276" s="15">
        <v>885.76000999999997</v>
      </c>
      <c r="D276" s="15">
        <v>941.82000700000003</v>
      </c>
      <c r="E276" s="15">
        <v>872.04998799999998</v>
      </c>
      <c r="F276" s="15">
        <v>936.30999799999995</v>
      </c>
      <c r="G276" s="15">
        <v>936.30999799999995</v>
      </c>
      <c r="H276" s="15">
        <v>29200960000</v>
      </c>
    </row>
    <row r="277" spans="1:8" x14ac:dyDescent="0.35">
      <c r="A277" s="11">
        <f t="shared" si="6"/>
        <v>2002</v>
      </c>
      <c r="B277" s="2">
        <v>37591</v>
      </c>
      <c r="C277" s="15">
        <v>936.30999799999995</v>
      </c>
      <c r="D277" s="15">
        <v>954.28002900000001</v>
      </c>
      <c r="E277" s="15">
        <v>869.45001200000002</v>
      </c>
      <c r="F277" s="15">
        <v>879.82000700000003</v>
      </c>
      <c r="G277" s="15">
        <v>879.82000700000003</v>
      </c>
      <c r="H277" s="15">
        <v>25993640000</v>
      </c>
    </row>
    <row r="278" spans="1:8" x14ac:dyDescent="0.35">
      <c r="A278" s="11">
        <f t="shared" si="6"/>
        <v>2003</v>
      </c>
      <c r="B278" s="2">
        <v>37622</v>
      </c>
      <c r="C278" s="15">
        <v>879.82000700000003</v>
      </c>
      <c r="D278" s="15">
        <v>935.04998799999998</v>
      </c>
      <c r="E278" s="15">
        <v>840.34002699999996</v>
      </c>
      <c r="F278" s="15">
        <v>855.70001200000002</v>
      </c>
      <c r="G278" s="15">
        <v>855.70001200000002</v>
      </c>
      <c r="H278" s="15">
        <v>30749580000</v>
      </c>
    </row>
    <row r="279" spans="1:8" x14ac:dyDescent="0.35">
      <c r="A279" s="11">
        <f t="shared" si="6"/>
        <v>2003</v>
      </c>
      <c r="B279" s="2">
        <v>37653</v>
      </c>
      <c r="C279" s="15">
        <v>855.70001200000002</v>
      </c>
      <c r="D279" s="15">
        <v>864.64001499999995</v>
      </c>
      <c r="E279" s="15">
        <v>806.28997800000002</v>
      </c>
      <c r="F279" s="15">
        <v>841.15002400000003</v>
      </c>
      <c r="G279" s="15">
        <v>841.15002400000003</v>
      </c>
      <c r="H279" s="15">
        <v>25235300000</v>
      </c>
    </row>
    <row r="280" spans="1:8" x14ac:dyDescent="0.35">
      <c r="A280" s="11">
        <f t="shared" si="6"/>
        <v>2003</v>
      </c>
      <c r="B280" s="2">
        <v>37681</v>
      </c>
      <c r="C280" s="15">
        <v>841.15002400000003</v>
      </c>
      <c r="D280" s="15">
        <v>895.90002400000003</v>
      </c>
      <c r="E280" s="15">
        <v>788.90002400000003</v>
      </c>
      <c r="F280" s="15">
        <v>848.17999299999997</v>
      </c>
      <c r="G280" s="15">
        <v>848.17999299999997</v>
      </c>
      <c r="H280" s="15">
        <v>30080030000</v>
      </c>
    </row>
    <row r="281" spans="1:8" x14ac:dyDescent="0.35">
      <c r="A281" s="11">
        <f t="shared" si="6"/>
        <v>2003</v>
      </c>
      <c r="B281" s="2">
        <v>37712</v>
      </c>
      <c r="C281" s="15">
        <v>848.17999299999997</v>
      </c>
      <c r="D281" s="15">
        <v>924.23999000000003</v>
      </c>
      <c r="E281" s="15">
        <v>847.84997599999997</v>
      </c>
      <c r="F281" s="15">
        <v>916.919983</v>
      </c>
      <c r="G281" s="15">
        <v>916.919983</v>
      </c>
      <c r="H281" s="15">
        <v>29669610000</v>
      </c>
    </row>
    <row r="282" spans="1:8" x14ac:dyDescent="0.35">
      <c r="A282" s="11">
        <f t="shared" si="6"/>
        <v>2003</v>
      </c>
      <c r="B282" s="2">
        <v>37742</v>
      </c>
      <c r="C282" s="15">
        <v>916.919983</v>
      </c>
      <c r="D282" s="15">
        <v>965.38000499999998</v>
      </c>
      <c r="E282" s="15">
        <v>902.830017</v>
      </c>
      <c r="F282" s="15">
        <v>963.59002699999996</v>
      </c>
      <c r="G282" s="15">
        <v>963.59002699999996</v>
      </c>
      <c r="H282" s="15">
        <v>30952100000</v>
      </c>
    </row>
    <row r="283" spans="1:8" x14ac:dyDescent="0.35">
      <c r="A283" s="11">
        <f t="shared" si="6"/>
        <v>2003</v>
      </c>
      <c r="B283" s="2">
        <v>37773</v>
      </c>
      <c r="C283" s="15">
        <v>963.59002699999996</v>
      </c>
      <c r="D283" s="15">
        <v>1015.330017</v>
      </c>
      <c r="E283" s="15">
        <v>963.59002699999996</v>
      </c>
      <c r="F283" s="15">
        <v>974.5</v>
      </c>
      <c r="G283" s="15">
        <v>974.5</v>
      </c>
      <c r="H283" s="15">
        <v>31219400000</v>
      </c>
    </row>
    <row r="284" spans="1:8" x14ac:dyDescent="0.35">
      <c r="A284" s="11">
        <f t="shared" si="6"/>
        <v>2003</v>
      </c>
      <c r="B284" s="2">
        <v>37803</v>
      </c>
      <c r="C284" s="15">
        <v>974.5</v>
      </c>
      <c r="D284" s="15">
        <v>1015.409973</v>
      </c>
      <c r="E284" s="15">
        <v>962.09997599999997</v>
      </c>
      <c r="F284" s="15">
        <v>990.30999799999995</v>
      </c>
      <c r="G284" s="15">
        <v>990.30999799999995</v>
      </c>
      <c r="H284" s="15">
        <v>31553200000</v>
      </c>
    </row>
    <row r="285" spans="1:8" x14ac:dyDescent="0.35">
      <c r="A285" s="11">
        <f t="shared" si="6"/>
        <v>2003</v>
      </c>
      <c r="B285" s="2">
        <v>37834</v>
      </c>
      <c r="C285" s="15">
        <v>990.30999799999995</v>
      </c>
      <c r="D285" s="15">
        <v>1011.01001</v>
      </c>
      <c r="E285" s="15">
        <v>960.84002699999996</v>
      </c>
      <c r="F285" s="15">
        <v>1008.01001</v>
      </c>
      <c r="G285" s="15">
        <v>1008.01001</v>
      </c>
      <c r="H285" s="15">
        <v>24881470000</v>
      </c>
    </row>
    <row r="286" spans="1:8" x14ac:dyDescent="0.35">
      <c r="A286" s="11">
        <f t="shared" si="6"/>
        <v>2003</v>
      </c>
      <c r="B286" s="2">
        <v>37865</v>
      </c>
      <c r="C286" s="15">
        <v>1008.01001</v>
      </c>
      <c r="D286" s="15">
        <v>1040.290039</v>
      </c>
      <c r="E286" s="15">
        <v>990.35998500000005</v>
      </c>
      <c r="F286" s="15">
        <v>995.96997099999999</v>
      </c>
      <c r="G286" s="15">
        <v>995.96997099999999</v>
      </c>
      <c r="H286" s="15">
        <v>29940110000</v>
      </c>
    </row>
    <row r="287" spans="1:8" x14ac:dyDescent="0.35">
      <c r="A287" s="11">
        <f t="shared" si="6"/>
        <v>2003</v>
      </c>
      <c r="B287" s="2">
        <v>37895</v>
      </c>
      <c r="C287" s="15">
        <v>995.96997099999999</v>
      </c>
      <c r="D287" s="15">
        <v>1053.790039</v>
      </c>
      <c r="E287" s="15">
        <v>995.96997099999999</v>
      </c>
      <c r="F287" s="15">
        <v>1050.709961</v>
      </c>
      <c r="G287" s="15">
        <v>1050.709961</v>
      </c>
      <c r="H287" s="15">
        <v>32298500000</v>
      </c>
    </row>
    <row r="288" spans="1:8" x14ac:dyDescent="0.35">
      <c r="A288" s="11">
        <f t="shared" si="6"/>
        <v>2003</v>
      </c>
      <c r="B288" s="2">
        <v>37926</v>
      </c>
      <c r="C288" s="15">
        <v>1050.709961</v>
      </c>
      <c r="D288" s="15">
        <v>1063.650024</v>
      </c>
      <c r="E288" s="15">
        <v>1031.1999510000001</v>
      </c>
      <c r="F288" s="15">
        <v>1058.1999510000001</v>
      </c>
      <c r="G288" s="15">
        <v>1058.1999510000001</v>
      </c>
      <c r="H288" s="15">
        <v>24463220000</v>
      </c>
    </row>
    <row r="289" spans="1:8" x14ac:dyDescent="0.35">
      <c r="A289" s="11">
        <f t="shared" si="6"/>
        <v>2003</v>
      </c>
      <c r="B289" s="2">
        <v>37956</v>
      </c>
      <c r="C289" s="15">
        <v>1058.1999510000001</v>
      </c>
      <c r="D289" s="15">
        <v>1112.5600589999999</v>
      </c>
      <c r="E289" s="15">
        <v>1053.410034</v>
      </c>
      <c r="F289" s="15">
        <v>1111.920044</v>
      </c>
      <c r="G289" s="15">
        <v>1111.920044</v>
      </c>
      <c r="H289" s="15">
        <v>27839130000</v>
      </c>
    </row>
    <row r="290" spans="1:8" x14ac:dyDescent="0.35">
      <c r="A290" s="11">
        <f t="shared" si="6"/>
        <v>2004</v>
      </c>
      <c r="B290" s="2">
        <v>37987</v>
      </c>
      <c r="C290" s="15">
        <v>1111.920044</v>
      </c>
      <c r="D290" s="15">
        <v>1155.380005</v>
      </c>
      <c r="E290" s="15">
        <v>1105.079956</v>
      </c>
      <c r="F290" s="15">
        <v>1131.130005</v>
      </c>
      <c r="G290" s="15">
        <v>1131.130005</v>
      </c>
      <c r="H290" s="15">
        <v>32820000000</v>
      </c>
    </row>
    <row r="291" spans="1:8" x14ac:dyDescent="0.35">
      <c r="A291" s="11">
        <f t="shared" si="6"/>
        <v>2004</v>
      </c>
      <c r="B291" s="2">
        <v>38018</v>
      </c>
      <c r="C291" s="15">
        <v>1131.130005</v>
      </c>
      <c r="D291" s="15">
        <v>1158.9799800000001</v>
      </c>
      <c r="E291" s="15">
        <v>1124.4399410000001</v>
      </c>
      <c r="F291" s="15">
        <v>1144.9399410000001</v>
      </c>
      <c r="G291" s="15">
        <v>1144.9399410000001</v>
      </c>
      <c r="H291" s="15">
        <v>27985600000</v>
      </c>
    </row>
    <row r="292" spans="1:8" x14ac:dyDescent="0.35">
      <c r="A292" s="11">
        <f t="shared" si="6"/>
        <v>2004</v>
      </c>
      <c r="B292" s="2">
        <v>38047</v>
      </c>
      <c r="C292" s="15">
        <v>1144.9399410000001</v>
      </c>
      <c r="D292" s="15">
        <v>1163.2299800000001</v>
      </c>
      <c r="E292" s="15">
        <v>1087.160034</v>
      </c>
      <c r="F292" s="15">
        <v>1126.209961</v>
      </c>
      <c r="G292" s="15">
        <v>1126.209961</v>
      </c>
      <c r="H292" s="15">
        <v>33597900000</v>
      </c>
    </row>
    <row r="293" spans="1:8" x14ac:dyDescent="0.35">
      <c r="A293" s="11">
        <f t="shared" si="6"/>
        <v>2004</v>
      </c>
      <c r="B293" s="2">
        <v>38078</v>
      </c>
      <c r="C293" s="15">
        <v>1126.209961</v>
      </c>
      <c r="D293" s="15">
        <v>1150.5699460000001</v>
      </c>
      <c r="E293" s="15">
        <v>1107.2299800000001</v>
      </c>
      <c r="F293" s="15">
        <v>1107.3000489999999</v>
      </c>
      <c r="G293" s="15">
        <v>1107.3000489999999</v>
      </c>
      <c r="H293" s="15">
        <v>31611900000</v>
      </c>
    </row>
    <row r="294" spans="1:8" x14ac:dyDescent="0.35">
      <c r="A294" s="11">
        <f t="shared" si="6"/>
        <v>2004</v>
      </c>
      <c r="B294" s="2">
        <v>38108</v>
      </c>
      <c r="C294" s="15">
        <v>1107.3000489999999</v>
      </c>
      <c r="D294" s="15">
        <v>1127.73999</v>
      </c>
      <c r="E294" s="15">
        <v>1076.3199460000001</v>
      </c>
      <c r="F294" s="15">
        <v>1120.6800539999999</v>
      </c>
      <c r="G294" s="15">
        <v>1120.6800539999999</v>
      </c>
      <c r="H294" s="15">
        <v>29326400000</v>
      </c>
    </row>
    <row r="295" spans="1:8" x14ac:dyDescent="0.35">
      <c r="A295" s="11">
        <f t="shared" si="6"/>
        <v>2004</v>
      </c>
      <c r="B295" s="2">
        <v>38139</v>
      </c>
      <c r="C295" s="15">
        <v>1120.6800539999999</v>
      </c>
      <c r="D295" s="15">
        <v>1146.339966</v>
      </c>
      <c r="E295" s="15">
        <v>1113.3199460000001</v>
      </c>
      <c r="F295" s="15">
        <v>1140.839966</v>
      </c>
      <c r="G295" s="15">
        <v>1140.839966</v>
      </c>
      <c r="H295" s="15">
        <v>27529500000</v>
      </c>
    </row>
    <row r="296" spans="1:8" x14ac:dyDescent="0.35">
      <c r="A296" s="11">
        <f t="shared" si="6"/>
        <v>2004</v>
      </c>
      <c r="B296" s="2">
        <v>38169</v>
      </c>
      <c r="C296" s="15">
        <v>1140.839966</v>
      </c>
      <c r="D296" s="15">
        <v>1140.839966</v>
      </c>
      <c r="E296" s="15">
        <v>1078.780029</v>
      </c>
      <c r="F296" s="15">
        <v>1101.719971</v>
      </c>
      <c r="G296" s="15">
        <v>1101.719971</v>
      </c>
      <c r="H296" s="15">
        <v>29285600000</v>
      </c>
    </row>
    <row r="297" spans="1:8" x14ac:dyDescent="0.35">
      <c r="A297" s="11">
        <f t="shared" si="6"/>
        <v>2004</v>
      </c>
      <c r="B297" s="2">
        <v>38200</v>
      </c>
      <c r="C297" s="15">
        <v>1101.719971</v>
      </c>
      <c r="D297" s="15">
        <v>1109.6800539999999</v>
      </c>
      <c r="E297" s="15">
        <v>1060.719971</v>
      </c>
      <c r="F297" s="15">
        <v>1104.23999</v>
      </c>
      <c r="G297" s="15">
        <v>1104.23999</v>
      </c>
      <c r="H297" s="15">
        <v>26586800000</v>
      </c>
    </row>
    <row r="298" spans="1:8" x14ac:dyDescent="0.35">
      <c r="A298" s="11">
        <f t="shared" si="6"/>
        <v>2004</v>
      </c>
      <c r="B298" s="2">
        <v>38231</v>
      </c>
      <c r="C298" s="15">
        <v>1104.23999</v>
      </c>
      <c r="D298" s="15">
        <v>1131.540039</v>
      </c>
      <c r="E298" s="15">
        <v>1099.1800539999999</v>
      </c>
      <c r="F298" s="15">
        <v>1114.579956</v>
      </c>
      <c r="G298" s="15">
        <v>1114.579956</v>
      </c>
      <c r="H298" s="15">
        <v>26829870000</v>
      </c>
    </row>
    <row r="299" spans="1:8" x14ac:dyDescent="0.35">
      <c r="A299" s="11">
        <f t="shared" si="6"/>
        <v>2004</v>
      </c>
      <c r="B299" s="2">
        <v>38261</v>
      </c>
      <c r="C299" s="15">
        <v>1114.579956</v>
      </c>
      <c r="D299" s="15">
        <v>1142.0500489999999</v>
      </c>
      <c r="E299" s="15">
        <v>1090.290039</v>
      </c>
      <c r="F299" s="15">
        <v>1130.1999510000001</v>
      </c>
      <c r="G299" s="15">
        <v>1130.1999510000001</v>
      </c>
      <c r="H299" s="15">
        <v>31511000000</v>
      </c>
    </row>
    <row r="300" spans="1:8" x14ac:dyDescent="0.35">
      <c r="A300" s="11">
        <f t="shared" si="6"/>
        <v>2004</v>
      </c>
      <c r="B300" s="2">
        <v>38292</v>
      </c>
      <c r="C300" s="15">
        <v>1130.1999510000001</v>
      </c>
      <c r="D300" s="15">
        <v>1188.459961</v>
      </c>
      <c r="E300" s="15">
        <v>1127.599976</v>
      </c>
      <c r="F300" s="15">
        <v>1173.8199460000001</v>
      </c>
      <c r="G300" s="15">
        <v>1173.8199460000001</v>
      </c>
      <c r="H300" s="15">
        <v>30460280000</v>
      </c>
    </row>
    <row r="301" spans="1:8" x14ac:dyDescent="0.35">
      <c r="A301" s="11">
        <f t="shared" si="6"/>
        <v>2004</v>
      </c>
      <c r="B301" s="2">
        <v>38322</v>
      </c>
      <c r="C301" s="15">
        <v>1173.780029</v>
      </c>
      <c r="D301" s="15">
        <v>1217.329956</v>
      </c>
      <c r="E301" s="15">
        <v>1173.780029</v>
      </c>
      <c r="F301" s="15">
        <v>1211.920044</v>
      </c>
      <c r="G301" s="15">
        <v>1211.920044</v>
      </c>
      <c r="H301" s="15">
        <v>31102500000</v>
      </c>
    </row>
    <row r="302" spans="1:8" x14ac:dyDescent="0.35">
      <c r="A302" s="11">
        <f t="shared" si="6"/>
        <v>2005</v>
      </c>
      <c r="B302" s="2">
        <v>38353</v>
      </c>
      <c r="C302" s="15">
        <v>1211.920044</v>
      </c>
      <c r="D302" s="15">
        <v>1217.8000489999999</v>
      </c>
      <c r="E302" s="15">
        <v>1163.75</v>
      </c>
      <c r="F302" s="15">
        <v>1181.2700199999999</v>
      </c>
      <c r="G302" s="15">
        <v>1181.2700199999999</v>
      </c>
      <c r="H302" s="15">
        <v>31498800000</v>
      </c>
    </row>
    <row r="303" spans="1:8" x14ac:dyDescent="0.35">
      <c r="A303" s="11">
        <f t="shared" si="6"/>
        <v>2005</v>
      </c>
      <c r="B303" s="2">
        <v>38384</v>
      </c>
      <c r="C303" s="15">
        <v>1181.2700199999999</v>
      </c>
      <c r="D303" s="15">
        <v>1212.4399410000001</v>
      </c>
      <c r="E303" s="15">
        <v>1180.9499510000001</v>
      </c>
      <c r="F303" s="15">
        <v>1203.599976</v>
      </c>
      <c r="G303" s="15">
        <v>1203.599976</v>
      </c>
      <c r="H303" s="15">
        <v>29297410000</v>
      </c>
    </row>
    <row r="304" spans="1:8" x14ac:dyDescent="0.35">
      <c r="A304" s="11">
        <f t="shared" si="6"/>
        <v>2005</v>
      </c>
      <c r="B304" s="2">
        <v>38412</v>
      </c>
      <c r="C304" s="15">
        <v>1203.599976</v>
      </c>
      <c r="D304" s="15">
        <v>1229.1099850000001</v>
      </c>
      <c r="E304" s="15">
        <v>1163.6899410000001</v>
      </c>
      <c r="F304" s="15">
        <v>1180.589966</v>
      </c>
      <c r="G304" s="15">
        <v>1180.589966</v>
      </c>
      <c r="H304" s="15">
        <v>39014150000</v>
      </c>
    </row>
    <row r="305" spans="1:8" x14ac:dyDescent="0.35">
      <c r="A305" s="11">
        <f t="shared" si="6"/>
        <v>2005</v>
      </c>
      <c r="B305" s="2">
        <v>38443</v>
      </c>
      <c r="C305" s="15">
        <v>1180.589966</v>
      </c>
      <c r="D305" s="15">
        <v>1191.880005</v>
      </c>
      <c r="E305" s="15">
        <v>1136.150024</v>
      </c>
      <c r="F305" s="15">
        <v>1156.849976</v>
      </c>
      <c r="G305" s="15">
        <v>1156.849976</v>
      </c>
      <c r="H305" s="15">
        <v>43424270000</v>
      </c>
    </row>
    <row r="306" spans="1:8" x14ac:dyDescent="0.35">
      <c r="A306" s="11">
        <f t="shared" si="6"/>
        <v>2005</v>
      </c>
      <c r="B306" s="2">
        <v>38473</v>
      </c>
      <c r="C306" s="15">
        <v>1156.849976</v>
      </c>
      <c r="D306" s="15">
        <v>1199.5600589999999</v>
      </c>
      <c r="E306" s="15">
        <v>1146.1800539999999</v>
      </c>
      <c r="F306" s="15">
        <v>1191.5</v>
      </c>
      <c r="G306" s="15">
        <v>1191.5</v>
      </c>
      <c r="H306" s="15">
        <v>39321990000</v>
      </c>
    </row>
    <row r="307" spans="1:8" x14ac:dyDescent="0.35">
      <c r="A307" s="11">
        <f t="shared" si="6"/>
        <v>2005</v>
      </c>
      <c r="B307" s="2">
        <v>38504</v>
      </c>
      <c r="C307" s="15">
        <v>1191.5</v>
      </c>
      <c r="D307" s="15">
        <v>1219.589966</v>
      </c>
      <c r="E307" s="15">
        <v>1188.3000489999999</v>
      </c>
      <c r="F307" s="15">
        <v>1191.329956</v>
      </c>
      <c r="G307" s="15">
        <v>1191.329956</v>
      </c>
      <c r="H307" s="15">
        <v>40334040000</v>
      </c>
    </row>
    <row r="308" spans="1:8" x14ac:dyDescent="0.35">
      <c r="A308" s="11">
        <f t="shared" si="6"/>
        <v>2005</v>
      </c>
      <c r="B308" s="2">
        <v>38534</v>
      </c>
      <c r="C308" s="15">
        <v>1191.329956</v>
      </c>
      <c r="D308" s="15">
        <v>1245.150024</v>
      </c>
      <c r="E308" s="15">
        <v>1183.5500489999999</v>
      </c>
      <c r="F308" s="15">
        <v>1234.1800539999999</v>
      </c>
      <c r="G308" s="15">
        <v>1234.1800539999999</v>
      </c>
      <c r="H308" s="15">
        <v>37464670000</v>
      </c>
    </row>
    <row r="309" spans="1:8" x14ac:dyDescent="0.35">
      <c r="A309" s="11">
        <f t="shared" si="6"/>
        <v>2005</v>
      </c>
      <c r="B309" s="2">
        <v>38565</v>
      </c>
      <c r="C309" s="15">
        <v>1234.1800539999999</v>
      </c>
      <c r="D309" s="15">
        <v>1245.8599850000001</v>
      </c>
      <c r="E309" s="15">
        <v>1201.0699460000001</v>
      </c>
      <c r="F309" s="15">
        <v>1220.329956</v>
      </c>
      <c r="G309" s="15">
        <v>1220.329956</v>
      </c>
      <c r="H309" s="15">
        <v>42030090000</v>
      </c>
    </row>
    <row r="310" spans="1:8" x14ac:dyDescent="0.35">
      <c r="A310" s="11">
        <f t="shared" si="6"/>
        <v>2005</v>
      </c>
      <c r="B310" s="2">
        <v>38596</v>
      </c>
      <c r="C310" s="15">
        <v>1220.329956</v>
      </c>
      <c r="D310" s="15">
        <v>1243.130005</v>
      </c>
      <c r="E310" s="15">
        <v>1205.349976</v>
      </c>
      <c r="F310" s="15">
        <v>1228.8100589999999</v>
      </c>
      <c r="G310" s="15">
        <v>1228.8100589999999</v>
      </c>
      <c r="H310" s="15">
        <v>44777510000</v>
      </c>
    </row>
    <row r="311" spans="1:8" x14ac:dyDescent="0.35">
      <c r="A311" s="11">
        <f t="shared" si="6"/>
        <v>2005</v>
      </c>
      <c r="B311" s="2">
        <v>38626</v>
      </c>
      <c r="C311" s="15">
        <v>1228.8100589999999</v>
      </c>
      <c r="D311" s="15">
        <v>1233.339966</v>
      </c>
      <c r="E311" s="15">
        <v>1168.1999510000001</v>
      </c>
      <c r="F311" s="15">
        <v>1207.01001</v>
      </c>
      <c r="G311" s="15">
        <v>1207.01001</v>
      </c>
      <c r="H311" s="15">
        <v>49793790000</v>
      </c>
    </row>
    <row r="312" spans="1:8" x14ac:dyDescent="0.35">
      <c r="A312" s="11">
        <f t="shared" si="6"/>
        <v>2005</v>
      </c>
      <c r="B312" s="2">
        <v>38657</v>
      </c>
      <c r="C312" s="15">
        <v>1207.01001</v>
      </c>
      <c r="D312" s="15">
        <v>1270.6400149999999</v>
      </c>
      <c r="E312" s="15">
        <v>1201.0699460000001</v>
      </c>
      <c r="F312" s="15">
        <v>1249.4799800000001</v>
      </c>
      <c r="G312" s="15">
        <v>1249.4799800000001</v>
      </c>
      <c r="H312" s="15">
        <v>45102870000</v>
      </c>
    </row>
    <row r="313" spans="1:8" x14ac:dyDescent="0.35">
      <c r="A313" s="11">
        <f t="shared" si="6"/>
        <v>2005</v>
      </c>
      <c r="B313" s="2">
        <v>38687</v>
      </c>
      <c r="C313" s="15">
        <v>1249.4799800000001</v>
      </c>
      <c r="D313" s="15">
        <v>1275.8000489999999</v>
      </c>
      <c r="E313" s="15">
        <v>1246.589966</v>
      </c>
      <c r="F313" s="15">
        <v>1248.290039</v>
      </c>
      <c r="G313" s="15">
        <v>1248.290039</v>
      </c>
      <c r="H313" s="15">
        <v>41756130000</v>
      </c>
    </row>
    <row r="314" spans="1:8" x14ac:dyDescent="0.35">
      <c r="A314" s="11">
        <f t="shared" si="6"/>
        <v>2006</v>
      </c>
      <c r="B314" s="2">
        <v>38718</v>
      </c>
      <c r="C314" s="15">
        <v>1248.290039</v>
      </c>
      <c r="D314" s="15">
        <v>1294.900024</v>
      </c>
      <c r="E314" s="15">
        <v>1245.73999</v>
      </c>
      <c r="F314" s="15">
        <v>1280.079956</v>
      </c>
      <c r="G314" s="15">
        <v>1280.079956</v>
      </c>
      <c r="H314" s="15">
        <v>49211650000</v>
      </c>
    </row>
    <row r="315" spans="1:8" x14ac:dyDescent="0.35">
      <c r="A315" s="11">
        <f t="shared" si="6"/>
        <v>2006</v>
      </c>
      <c r="B315" s="2">
        <v>38749</v>
      </c>
      <c r="C315" s="15">
        <v>1280.079956</v>
      </c>
      <c r="D315" s="15">
        <v>1297.5699460000001</v>
      </c>
      <c r="E315" s="15">
        <v>1253.6099850000001</v>
      </c>
      <c r="F315" s="15">
        <v>1280.660034</v>
      </c>
      <c r="G315" s="15">
        <v>1280.660034</v>
      </c>
      <c r="H315" s="15">
        <v>42859940000</v>
      </c>
    </row>
    <row r="316" spans="1:8" x14ac:dyDescent="0.35">
      <c r="A316" s="11">
        <f t="shared" si="6"/>
        <v>2006</v>
      </c>
      <c r="B316" s="2">
        <v>38777</v>
      </c>
      <c r="C316" s="15">
        <v>1280.660034</v>
      </c>
      <c r="D316" s="15">
        <v>1310.880005</v>
      </c>
      <c r="E316" s="15">
        <v>1268.420044</v>
      </c>
      <c r="F316" s="15">
        <v>1294.869995</v>
      </c>
      <c r="G316" s="15">
        <v>1294.869995</v>
      </c>
      <c r="H316" s="15">
        <v>50905040000</v>
      </c>
    </row>
    <row r="317" spans="1:8" x14ac:dyDescent="0.35">
      <c r="A317" s="11">
        <f t="shared" si="6"/>
        <v>2006</v>
      </c>
      <c r="B317" s="2">
        <v>38808</v>
      </c>
      <c r="C317" s="15">
        <v>1302.880005</v>
      </c>
      <c r="D317" s="15">
        <v>1318.160034</v>
      </c>
      <c r="E317" s="15">
        <v>1280.73999</v>
      </c>
      <c r="F317" s="15">
        <v>1310.6099850000001</v>
      </c>
      <c r="G317" s="15">
        <v>1310.6099850000001</v>
      </c>
      <c r="H317" s="15">
        <v>43308430000</v>
      </c>
    </row>
    <row r="318" spans="1:8" x14ac:dyDescent="0.35">
      <c r="A318" s="11">
        <f t="shared" si="6"/>
        <v>2006</v>
      </c>
      <c r="B318" s="2">
        <v>38838</v>
      </c>
      <c r="C318" s="15">
        <v>1310.6099850000001</v>
      </c>
      <c r="D318" s="15">
        <v>1326.6999510000001</v>
      </c>
      <c r="E318" s="15">
        <v>1245.339966</v>
      </c>
      <c r="F318" s="15">
        <v>1270.089966</v>
      </c>
      <c r="G318" s="15">
        <v>1270.089966</v>
      </c>
      <c r="H318" s="15">
        <v>54312830000</v>
      </c>
    </row>
    <row r="319" spans="1:8" x14ac:dyDescent="0.35">
      <c r="A319" s="11">
        <f t="shared" si="6"/>
        <v>2006</v>
      </c>
      <c r="B319" s="2">
        <v>38869</v>
      </c>
      <c r="C319" s="15">
        <v>1270.0500489999999</v>
      </c>
      <c r="D319" s="15">
        <v>1290.6800539999999</v>
      </c>
      <c r="E319" s="15">
        <v>1219.290039</v>
      </c>
      <c r="F319" s="15">
        <v>1270.1999510000001</v>
      </c>
      <c r="G319" s="15">
        <v>1270.1999510000001</v>
      </c>
      <c r="H319" s="15">
        <v>54873260000</v>
      </c>
    </row>
    <row r="320" spans="1:8" x14ac:dyDescent="0.35">
      <c r="A320" s="11">
        <f t="shared" si="6"/>
        <v>2006</v>
      </c>
      <c r="B320" s="2">
        <v>38899</v>
      </c>
      <c r="C320" s="15">
        <v>1270.0600589999999</v>
      </c>
      <c r="D320" s="15">
        <v>1280.420044</v>
      </c>
      <c r="E320" s="15">
        <v>1224.540039</v>
      </c>
      <c r="F320" s="15">
        <v>1276.660034</v>
      </c>
      <c r="G320" s="15">
        <v>1276.660034</v>
      </c>
      <c r="H320" s="15">
        <v>46348220000</v>
      </c>
    </row>
    <row r="321" spans="1:8" x14ac:dyDescent="0.35">
      <c r="A321" s="11">
        <f t="shared" si="6"/>
        <v>2006</v>
      </c>
      <c r="B321" s="2">
        <v>38930</v>
      </c>
      <c r="C321" s="15">
        <v>1278.530029</v>
      </c>
      <c r="D321" s="15">
        <v>1306.73999</v>
      </c>
      <c r="E321" s="15">
        <v>1261.3000489999999</v>
      </c>
      <c r="F321" s="15">
        <v>1303.8199460000001</v>
      </c>
      <c r="G321" s="15">
        <v>1303.8199460000001</v>
      </c>
      <c r="H321" s="15">
        <v>50485620000</v>
      </c>
    </row>
    <row r="322" spans="1:8" x14ac:dyDescent="0.35">
      <c r="A322" s="11">
        <f t="shared" si="6"/>
        <v>2006</v>
      </c>
      <c r="B322" s="2">
        <v>38961</v>
      </c>
      <c r="C322" s="15">
        <v>1303.8000489999999</v>
      </c>
      <c r="D322" s="15">
        <v>1340.280029</v>
      </c>
      <c r="E322" s="15">
        <v>1290.9300539999999</v>
      </c>
      <c r="F322" s="15">
        <v>1335.849976</v>
      </c>
      <c r="G322" s="15">
        <v>1335.849976</v>
      </c>
      <c r="H322" s="15">
        <v>49001440000</v>
      </c>
    </row>
    <row r="323" spans="1:8" x14ac:dyDescent="0.35">
      <c r="A323" s="11">
        <f t="shared" ref="A323:A386" si="7">YEAR(B323)</f>
        <v>2006</v>
      </c>
      <c r="B323" s="2">
        <v>38991</v>
      </c>
      <c r="C323" s="15">
        <v>1335.8199460000001</v>
      </c>
      <c r="D323" s="15">
        <v>1389.4499510000001</v>
      </c>
      <c r="E323" s="15">
        <v>1327.099976</v>
      </c>
      <c r="F323" s="15">
        <v>1377.9399410000001</v>
      </c>
      <c r="G323" s="15">
        <v>1377.9399410000001</v>
      </c>
      <c r="H323" s="15">
        <v>56793620000</v>
      </c>
    </row>
    <row r="324" spans="1:8" x14ac:dyDescent="0.35">
      <c r="A324" s="11">
        <f t="shared" si="7"/>
        <v>2006</v>
      </c>
      <c r="B324" s="2">
        <v>39022</v>
      </c>
      <c r="C324" s="15">
        <v>1377.76001</v>
      </c>
      <c r="D324" s="15">
        <v>1407.8900149999999</v>
      </c>
      <c r="E324" s="15">
        <v>1360.9799800000001</v>
      </c>
      <c r="F324" s="15">
        <v>1400.630005</v>
      </c>
      <c r="G324" s="15">
        <v>1400.630005</v>
      </c>
      <c r="H324" s="15">
        <v>55343930000</v>
      </c>
    </row>
    <row r="325" spans="1:8" x14ac:dyDescent="0.35">
      <c r="A325" s="11">
        <f t="shared" si="7"/>
        <v>2006</v>
      </c>
      <c r="B325" s="2">
        <v>39052</v>
      </c>
      <c r="C325" s="15">
        <v>1400.630005</v>
      </c>
      <c r="D325" s="15">
        <v>1431.8100589999999</v>
      </c>
      <c r="E325" s="15">
        <v>1385.9300539999999</v>
      </c>
      <c r="F325" s="15">
        <v>1418.3000489999999</v>
      </c>
      <c r="G325" s="15">
        <v>1418.3000489999999</v>
      </c>
      <c r="H325" s="15">
        <v>47578780000</v>
      </c>
    </row>
    <row r="326" spans="1:8" x14ac:dyDescent="0.35">
      <c r="A326" s="11">
        <f t="shared" si="7"/>
        <v>2007</v>
      </c>
      <c r="B326" s="2">
        <v>39083</v>
      </c>
      <c r="C326" s="15">
        <v>1418.030029</v>
      </c>
      <c r="D326" s="15">
        <v>1441.6099850000001</v>
      </c>
      <c r="E326" s="15">
        <v>1403.969971</v>
      </c>
      <c r="F326" s="15">
        <v>1438.23999</v>
      </c>
      <c r="G326" s="15">
        <v>1438.23999</v>
      </c>
      <c r="H326" s="15">
        <v>56686200000</v>
      </c>
    </row>
    <row r="327" spans="1:8" x14ac:dyDescent="0.35">
      <c r="A327" s="11">
        <f t="shared" si="7"/>
        <v>2007</v>
      </c>
      <c r="B327" s="2">
        <v>39114</v>
      </c>
      <c r="C327" s="15">
        <v>1437.900024</v>
      </c>
      <c r="D327" s="15">
        <v>1461.5699460000001</v>
      </c>
      <c r="E327" s="15">
        <v>1389.420044</v>
      </c>
      <c r="F327" s="15">
        <v>1406.8199460000001</v>
      </c>
      <c r="G327" s="15">
        <v>1406.8199460000001</v>
      </c>
      <c r="H327" s="15">
        <v>51844990000</v>
      </c>
    </row>
    <row r="328" spans="1:8" x14ac:dyDescent="0.35">
      <c r="A328" s="11">
        <f t="shared" si="7"/>
        <v>2007</v>
      </c>
      <c r="B328" s="2">
        <v>39142</v>
      </c>
      <c r="C328" s="15">
        <v>1406.8000489999999</v>
      </c>
      <c r="D328" s="15">
        <v>1438.8900149999999</v>
      </c>
      <c r="E328" s="15">
        <v>1363.9799800000001</v>
      </c>
      <c r="F328" s="15">
        <v>1420.8599850000001</v>
      </c>
      <c r="G328" s="15">
        <v>1420.8599850000001</v>
      </c>
      <c r="H328" s="15">
        <v>67622250000</v>
      </c>
    </row>
    <row r="329" spans="1:8" x14ac:dyDescent="0.35">
      <c r="A329" s="11">
        <f t="shared" si="7"/>
        <v>2007</v>
      </c>
      <c r="B329" s="2">
        <v>39173</v>
      </c>
      <c r="C329" s="15">
        <v>1420.829956</v>
      </c>
      <c r="D329" s="15">
        <v>1498.0200199999999</v>
      </c>
      <c r="E329" s="15">
        <v>1416.369995</v>
      </c>
      <c r="F329" s="15">
        <v>1482.369995</v>
      </c>
      <c r="G329" s="15">
        <v>1482.369995</v>
      </c>
      <c r="H329" s="15">
        <v>57032470000</v>
      </c>
    </row>
    <row r="330" spans="1:8" x14ac:dyDescent="0.35">
      <c r="A330" s="11">
        <f t="shared" si="7"/>
        <v>2007</v>
      </c>
      <c r="B330" s="2">
        <v>39203</v>
      </c>
      <c r="C330" s="15">
        <v>1482.369995</v>
      </c>
      <c r="D330" s="15">
        <v>1535.5600589999999</v>
      </c>
      <c r="E330" s="15">
        <v>1476.6999510000001</v>
      </c>
      <c r="F330" s="15">
        <v>1530.619995</v>
      </c>
      <c r="G330" s="15">
        <v>1530.619995</v>
      </c>
      <c r="H330" s="15">
        <v>64958050000</v>
      </c>
    </row>
    <row r="331" spans="1:8" x14ac:dyDescent="0.35">
      <c r="A331" s="11">
        <f t="shared" si="7"/>
        <v>2007</v>
      </c>
      <c r="B331" s="2">
        <v>39234</v>
      </c>
      <c r="C331" s="15">
        <v>1530.619995</v>
      </c>
      <c r="D331" s="15">
        <v>1540.5600589999999</v>
      </c>
      <c r="E331" s="15">
        <v>1484.1800539999999</v>
      </c>
      <c r="F331" s="15">
        <v>1503.349976</v>
      </c>
      <c r="G331" s="15">
        <v>1503.349976</v>
      </c>
      <c r="H331" s="15">
        <v>65322800000</v>
      </c>
    </row>
    <row r="332" spans="1:8" x14ac:dyDescent="0.35">
      <c r="A332" s="11">
        <f t="shared" si="7"/>
        <v>2007</v>
      </c>
      <c r="B332" s="2">
        <v>39264</v>
      </c>
      <c r="C332" s="15">
        <v>1504.660034</v>
      </c>
      <c r="D332" s="15">
        <v>1555.900024</v>
      </c>
      <c r="E332" s="15">
        <v>1454.25</v>
      </c>
      <c r="F332" s="15">
        <v>1455.2700199999999</v>
      </c>
      <c r="G332" s="15">
        <v>1455.2700199999999</v>
      </c>
      <c r="H332" s="15">
        <v>70337430000</v>
      </c>
    </row>
    <row r="333" spans="1:8" x14ac:dyDescent="0.35">
      <c r="A333" s="11">
        <f t="shared" si="7"/>
        <v>2007</v>
      </c>
      <c r="B333" s="2">
        <v>39295</v>
      </c>
      <c r="C333" s="15">
        <v>1455.1800539999999</v>
      </c>
      <c r="D333" s="15">
        <v>1503.8900149999999</v>
      </c>
      <c r="E333" s="15">
        <v>1370.599976</v>
      </c>
      <c r="F333" s="15">
        <v>1473.98999</v>
      </c>
      <c r="G333" s="15">
        <v>1473.98999</v>
      </c>
      <c r="H333" s="15">
        <v>91381760000</v>
      </c>
    </row>
    <row r="334" spans="1:8" x14ac:dyDescent="0.35">
      <c r="A334" s="11">
        <f t="shared" si="7"/>
        <v>2007</v>
      </c>
      <c r="B334" s="2">
        <v>39326</v>
      </c>
      <c r="C334" s="15">
        <v>1473.959961</v>
      </c>
      <c r="D334" s="15">
        <v>1538.73999</v>
      </c>
      <c r="E334" s="15">
        <v>1439.290039</v>
      </c>
      <c r="F334" s="15">
        <v>1526.75</v>
      </c>
      <c r="G334" s="15">
        <v>1526.75</v>
      </c>
      <c r="H334" s="15">
        <v>57809700000</v>
      </c>
    </row>
    <row r="335" spans="1:8" x14ac:dyDescent="0.35">
      <c r="A335" s="11">
        <f t="shared" si="7"/>
        <v>2007</v>
      </c>
      <c r="B335" s="2">
        <v>39356</v>
      </c>
      <c r="C335" s="15">
        <v>1527.290039</v>
      </c>
      <c r="D335" s="15">
        <v>1576.089966</v>
      </c>
      <c r="E335" s="15">
        <v>1489.5600589999999</v>
      </c>
      <c r="F335" s="15">
        <v>1549.380005</v>
      </c>
      <c r="G335" s="15">
        <v>1549.380005</v>
      </c>
      <c r="H335" s="15">
        <v>76022580000</v>
      </c>
    </row>
    <row r="336" spans="1:8" x14ac:dyDescent="0.35">
      <c r="A336" s="11">
        <f t="shared" si="7"/>
        <v>2007</v>
      </c>
      <c r="B336" s="2">
        <v>39387</v>
      </c>
      <c r="C336" s="15">
        <v>1545.790039</v>
      </c>
      <c r="D336" s="15">
        <v>1545.790039</v>
      </c>
      <c r="E336" s="15">
        <v>1406.099976</v>
      </c>
      <c r="F336" s="15">
        <v>1481.1400149999999</v>
      </c>
      <c r="G336" s="15">
        <v>1481.1400149999999</v>
      </c>
      <c r="H336" s="15">
        <v>86246950000</v>
      </c>
    </row>
    <row r="337" spans="1:8" x14ac:dyDescent="0.35">
      <c r="A337" s="11">
        <f t="shared" si="7"/>
        <v>2007</v>
      </c>
      <c r="B337" s="2">
        <v>39417</v>
      </c>
      <c r="C337" s="15">
        <v>1479.630005</v>
      </c>
      <c r="D337" s="15">
        <v>1523.5699460000001</v>
      </c>
      <c r="E337" s="15">
        <v>1435.650024</v>
      </c>
      <c r="F337" s="15">
        <v>1468.3599850000001</v>
      </c>
      <c r="G337" s="15">
        <v>1468.3599850000001</v>
      </c>
      <c r="H337" s="15">
        <v>64821670000</v>
      </c>
    </row>
    <row r="338" spans="1:8" x14ac:dyDescent="0.35">
      <c r="A338" s="11">
        <f t="shared" si="7"/>
        <v>2008</v>
      </c>
      <c r="B338" s="2">
        <v>39448</v>
      </c>
      <c r="C338" s="15">
        <v>1467.969971</v>
      </c>
      <c r="D338" s="15">
        <v>1471.7700199999999</v>
      </c>
      <c r="E338" s="15">
        <v>1270.0500489999999</v>
      </c>
      <c r="F338" s="15">
        <v>1378.5500489999999</v>
      </c>
      <c r="G338" s="15">
        <v>1378.5500489999999</v>
      </c>
      <c r="H338" s="15">
        <v>98475340000</v>
      </c>
    </row>
    <row r="339" spans="1:8" x14ac:dyDescent="0.35">
      <c r="A339" s="11">
        <f t="shared" si="7"/>
        <v>2008</v>
      </c>
      <c r="B339" s="2">
        <v>39479</v>
      </c>
      <c r="C339" s="15">
        <v>1378.599976</v>
      </c>
      <c r="D339" s="15">
        <v>1396.0200199999999</v>
      </c>
      <c r="E339" s="15">
        <v>1316.75</v>
      </c>
      <c r="F339" s="15">
        <v>1330.630005</v>
      </c>
      <c r="G339" s="15">
        <v>1330.630005</v>
      </c>
      <c r="H339" s="15">
        <v>78536130000</v>
      </c>
    </row>
    <row r="340" spans="1:8" x14ac:dyDescent="0.35">
      <c r="A340" s="11">
        <f t="shared" si="7"/>
        <v>2008</v>
      </c>
      <c r="B340" s="2">
        <v>39508</v>
      </c>
      <c r="C340" s="15">
        <v>1330.4499510000001</v>
      </c>
      <c r="D340" s="15">
        <v>1359.6800539999999</v>
      </c>
      <c r="E340" s="15">
        <v>1256.9799800000001</v>
      </c>
      <c r="F340" s="15">
        <v>1322.6999510000001</v>
      </c>
      <c r="G340" s="15">
        <v>1322.6999510000001</v>
      </c>
      <c r="H340" s="15">
        <v>93189170000</v>
      </c>
    </row>
    <row r="341" spans="1:8" x14ac:dyDescent="0.35">
      <c r="A341" s="11">
        <f t="shared" si="7"/>
        <v>2008</v>
      </c>
      <c r="B341" s="2">
        <v>39539</v>
      </c>
      <c r="C341" s="15">
        <v>1326.410034</v>
      </c>
      <c r="D341" s="15">
        <v>1404.5699460000001</v>
      </c>
      <c r="E341" s="15">
        <v>1324.349976</v>
      </c>
      <c r="F341" s="15">
        <v>1385.589966</v>
      </c>
      <c r="G341" s="15">
        <v>1385.589966</v>
      </c>
      <c r="H341" s="15">
        <v>85978630000</v>
      </c>
    </row>
    <row r="342" spans="1:8" x14ac:dyDescent="0.35">
      <c r="A342" s="11">
        <f t="shared" si="7"/>
        <v>2008</v>
      </c>
      <c r="B342" s="2">
        <v>39569</v>
      </c>
      <c r="C342" s="15">
        <v>1385.969971</v>
      </c>
      <c r="D342" s="15">
        <v>1440.23999</v>
      </c>
      <c r="E342" s="15">
        <v>1373.0699460000001</v>
      </c>
      <c r="F342" s="15">
        <v>1400.380005</v>
      </c>
      <c r="G342" s="15">
        <v>1400.380005</v>
      </c>
      <c r="H342" s="15">
        <v>80990480000</v>
      </c>
    </row>
    <row r="343" spans="1:8" x14ac:dyDescent="0.35">
      <c r="A343" s="11">
        <f t="shared" si="7"/>
        <v>2008</v>
      </c>
      <c r="B343" s="2">
        <v>39600</v>
      </c>
      <c r="C343" s="15">
        <v>1399.619995</v>
      </c>
      <c r="D343" s="15">
        <v>1404.0500489999999</v>
      </c>
      <c r="E343" s="15">
        <v>1272</v>
      </c>
      <c r="F343" s="15">
        <v>1280</v>
      </c>
      <c r="G343" s="15">
        <v>1280</v>
      </c>
      <c r="H343" s="15">
        <v>96614040000</v>
      </c>
    </row>
    <row r="344" spans="1:8" x14ac:dyDescent="0.35">
      <c r="A344" s="11">
        <f t="shared" si="7"/>
        <v>2008</v>
      </c>
      <c r="B344" s="2">
        <v>39630</v>
      </c>
      <c r="C344" s="15">
        <v>1276.6899410000001</v>
      </c>
      <c r="D344" s="15">
        <v>1292.170044</v>
      </c>
      <c r="E344" s="15">
        <v>1200.4399410000001</v>
      </c>
      <c r="F344" s="15">
        <v>1267.380005</v>
      </c>
      <c r="G344" s="15">
        <v>1267.380005</v>
      </c>
      <c r="H344" s="15">
        <v>124980570000</v>
      </c>
    </row>
    <row r="345" spans="1:8" x14ac:dyDescent="0.35">
      <c r="A345" s="11">
        <f t="shared" si="7"/>
        <v>2008</v>
      </c>
      <c r="B345" s="2">
        <v>39661</v>
      </c>
      <c r="C345" s="15">
        <v>1269.420044</v>
      </c>
      <c r="D345" s="15">
        <v>1313.150024</v>
      </c>
      <c r="E345" s="15">
        <v>1247.4499510000001</v>
      </c>
      <c r="F345" s="15">
        <v>1282.829956</v>
      </c>
      <c r="G345" s="15">
        <v>1282.829956</v>
      </c>
      <c r="H345" s="15">
        <v>86266010000</v>
      </c>
    </row>
    <row r="346" spans="1:8" x14ac:dyDescent="0.35">
      <c r="A346" s="11">
        <f t="shared" si="7"/>
        <v>2008</v>
      </c>
      <c r="B346" s="2">
        <v>39692</v>
      </c>
      <c r="C346" s="15">
        <v>1287.829956</v>
      </c>
      <c r="D346" s="15">
        <v>1303.040039</v>
      </c>
      <c r="E346" s="15">
        <v>1106.420044</v>
      </c>
      <c r="F346" s="15">
        <v>1166.3599850000001</v>
      </c>
      <c r="G346" s="15">
        <v>1166.3599850000001</v>
      </c>
      <c r="H346" s="15">
        <v>140007320000</v>
      </c>
    </row>
    <row r="347" spans="1:8" x14ac:dyDescent="0.35">
      <c r="A347" s="11">
        <f t="shared" si="7"/>
        <v>2008</v>
      </c>
      <c r="B347" s="2">
        <v>39722</v>
      </c>
      <c r="C347" s="15">
        <v>1164.170044</v>
      </c>
      <c r="D347" s="15">
        <v>1167.030029</v>
      </c>
      <c r="E347" s="15">
        <v>839.79998799999998</v>
      </c>
      <c r="F347" s="15">
        <v>968.75</v>
      </c>
      <c r="G347" s="15">
        <v>968.75</v>
      </c>
      <c r="H347" s="15">
        <v>159823030000</v>
      </c>
    </row>
    <row r="348" spans="1:8" x14ac:dyDescent="0.35">
      <c r="A348" s="11">
        <f t="shared" si="7"/>
        <v>2008</v>
      </c>
      <c r="B348" s="2">
        <v>39753</v>
      </c>
      <c r="C348" s="15">
        <v>968.669983</v>
      </c>
      <c r="D348" s="15">
        <v>1007.51001</v>
      </c>
      <c r="E348" s="15">
        <v>741.02002000000005</v>
      </c>
      <c r="F348" s="15">
        <v>896.23999000000003</v>
      </c>
      <c r="G348" s="15">
        <v>896.23999000000003</v>
      </c>
      <c r="H348" s="15">
        <v>115660210000</v>
      </c>
    </row>
    <row r="349" spans="1:8" x14ac:dyDescent="0.35">
      <c r="A349" s="11">
        <f t="shared" si="7"/>
        <v>2008</v>
      </c>
      <c r="B349" s="2">
        <v>39783</v>
      </c>
      <c r="C349" s="15">
        <v>888.60998500000005</v>
      </c>
      <c r="D349" s="15">
        <v>918.84997599999997</v>
      </c>
      <c r="E349" s="15">
        <v>815.69000200000005</v>
      </c>
      <c r="F349" s="15">
        <v>903.25</v>
      </c>
      <c r="G349" s="15">
        <v>903.25</v>
      </c>
      <c r="H349" s="15">
        <v>112884470000</v>
      </c>
    </row>
    <row r="350" spans="1:8" x14ac:dyDescent="0.35">
      <c r="A350" s="11">
        <f t="shared" si="7"/>
        <v>2009</v>
      </c>
      <c r="B350" s="2">
        <v>39814</v>
      </c>
      <c r="C350" s="15">
        <v>902.98999000000003</v>
      </c>
      <c r="D350" s="15">
        <v>943.84997599999997</v>
      </c>
      <c r="E350" s="15">
        <v>804.29998799999998</v>
      </c>
      <c r="F350" s="15">
        <v>825.88000499999998</v>
      </c>
      <c r="G350" s="15">
        <v>825.88000499999998</v>
      </c>
      <c r="H350" s="15">
        <v>112090640000</v>
      </c>
    </row>
    <row r="351" spans="1:8" x14ac:dyDescent="0.35">
      <c r="A351" s="11">
        <f t="shared" si="7"/>
        <v>2009</v>
      </c>
      <c r="B351" s="2">
        <v>39845</v>
      </c>
      <c r="C351" s="15">
        <v>823.09002699999996</v>
      </c>
      <c r="D351" s="15">
        <v>875.01000999999997</v>
      </c>
      <c r="E351" s="15">
        <v>734.52002000000005</v>
      </c>
      <c r="F351" s="15">
        <v>735.09002699999996</v>
      </c>
      <c r="G351" s="15">
        <v>735.09002699999996</v>
      </c>
      <c r="H351" s="15">
        <v>124492210000</v>
      </c>
    </row>
    <row r="352" spans="1:8" x14ac:dyDescent="0.35">
      <c r="A352" s="11">
        <f t="shared" si="7"/>
        <v>2009</v>
      </c>
      <c r="B352" s="2">
        <v>39873</v>
      </c>
      <c r="C352" s="15">
        <v>729.57000700000003</v>
      </c>
      <c r="D352" s="15">
        <v>832.97997999999995</v>
      </c>
      <c r="E352" s="15">
        <v>666.78997800000002</v>
      </c>
      <c r="F352" s="15">
        <v>797.86999500000002</v>
      </c>
      <c r="G352" s="15">
        <v>797.86999500000002</v>
      </c>
      <c r="H352" s="15">
        <v>161843640000</v>
      </c>
    </row>
    <row r="353" spans="1:8" x14ac:dyDescent="0.35">
      <c r="A353" s="11">
        <f t="shared" si="7"/>
        <v>2009</v>
      </c>
      <c r="B353" s="2">
        <v>39904</v>
      </c>
      <c r="C353" s="15">
        <v>793.59002699999996</v>
      </c>
      <c r="D353" s="15">
        <v>888.70001200000002</v>
      </c>
      <c r="E353" s="15">
        <v>783.32000700000003</v>
      </c>
      <c r="F353" s="15">
        <v>872.80999799999995</v>
      </c>
      <c r="G353" s="15">
        <v>872.80999799999995</v>
      </c>
      <c r="H353" s="15">
        <v>138855320000</v>
      </c>
    </row>
    <row r="354" spans="1:8" x14ac:dyDescent="0.35">
      <c r="A354" s="11">
        <f t="shared" si="7"/>
        <v>2009</v>
      </c>
      <c r="B354" s="2">
        <v>39934</v>
      </c>
      <c r="C354" s="15">
        <v>872.73999000000003</v>
      </c>
      <c r="D354" s="15">
        <v>930.169983</v>
      </c>
      <c r="E354" s="15">
        <v>866.09997599999997</v>
      </c>
      <c r="F354" s="15">
        <v>919.14001499999995</v>
      </c>
      <c r="G354" s="15">
        <v>919.14001499999995</v>
      </c>
      <c r="H354" s="15">
        <v>131614940000</v>
      </c>
    </row>
    <row r="355" spans="1:8" x14ac:dyDescent="0.35">
      <c r="A355" s="11">
        <f t="shared" si="7"/>
        <v>2009</v>
      </c>
      <c r="B355" s="2">
        <v>39965</v>
      </c>
      <c r="C355" s="15">
        <v>923.26000999999997</v>
      </c>
      <c r="D355" s="15">
        <v>956.22997999999995</v>
      </c>
      <c r="E355" s="15">
        <v>888.85998500000005</v>
      </c>
      <c r="F355" s="15">
        <v>919.32000700000003</v>
      </c>
      <c r="G355" s="15">
        <v>919.32000700000003</v>
      </c>
      <c r="H355" s="15">
        <v>112653150000</v>
      </c>
    </row>
    <row r="356" spans="1:8" x14ac:dyDescent="0.35">
      <c r="A356" s="11">
        <f t="shared" si="7"/>
        <v>2009</v>
      </c>
      <c r="B356" s="2">
        <v>39995</v>
      </c>
      <c r="C356" s="15">
        <v>920.82000700000003</v>
      </c>
      <c r="D356" s="15">
        <v>996.67999299999997</v>
      </c>
      <c r="E356" s="15">
        <v>869.32000700000003</v>
      </c>
      <c r="F356" s="15">
        <v>987.47997999999995</v>
      </c>
      <c r="G356" s="15">
        <v>987.47997999999995</v>
      </c>
      <c r="H356" s="15">
        <v>106635790000</v>
      </c>
    </row>
    <row r="357" spans="1:8" x14ac:dyDescent="0.35">
      <c r="A357" s="11">
        <f t="shared" si="7"/>
        <v>2009</v>
      </c>
      <c r="B357" s="2">
        <v>40026</v>
      </c>
      <c r="C357" s="15">
        <v>990.21997099999999</v>
      </c>
      <c r="D357" s="15">
        <v>1039.469971</v>
      </c>
      <c r="E357" s="15">
        <v>978.51000999999997</v>
      </c>
      <c r="F357" s="15">
        <v>1020.619995</v>
      </c>
      <c r="G357" s="15">
        <v>1020.619995</v>
      </c>
      <c r="H357" s="15">
        <v>116059270000</v>
      </c>
    </row>
    <row r="358" spans="1:8" x14ac:dyDescent="0.35">
      <c r="A358" s="11">
        <f t="shared" si="7"/>
        <v>2009</v>
      </c>
      <c r="B358" s="2">
        <v>40057</v>
      </c>
      <c r="C358" s="15">
        <v>1019.52002</v>
      </c>
      <c r="D358" s="15">
        <v>1080.150024</v>
      </c>
      <c r="E358" s="15">
        <v>991.96997099999999</v>
      </c>
      <c r="F358" s="15">
        <v>1057.079956</v>
      </c>
      <c r="G358" s="15">
        <v>1057.079956</v>
      </c>
      <c r="H358" s="15">
        <v>112295490000</v>
      </c>
    </row>
    <row r="359" spans="1:8" x14ac:dyDescent="0.35">
      <c r="A359" s="11">
        <f t="shared" si="7"/>
        <v>2009</v>
      </c>
      <c r="B359" s="2">
        <v>40087</v>
      </c>
      <c r="C359" s="15">
        <v>1054.910034</v>
      </c>
      <c r="D359" s="15">
        <v>1101.3599850000001</v>
      </c>
      <c r="E359" s="15">
        <v>1019.950012</v>
      </c>
      <c r="F359" s="15">
        <v>1036.1899410000001</v>
      </c>
      <c r="G359" s="15">
        <v>1036.1899410000001</v>
      </c>
      <c r="H359" s="15">
        <v>113410990000</v>
      </c>
    </row>
    <row r="360" spans="1:8" x14ac:dyDescent="0.35">
      <c r="A360" s="11">
        <f t="shared" si="7"/>
        <v>2009</v>
      </c>
      <c r="B360" s="2">
        <v>40118</v>
      </c>
      <c r="C360" s="15">
        <v>1036.1800539999999</v>
      </c>
      <c r="D360" s="15">
        <v>1113.6899410000001</v>
      </c>
      <c r="E360" s="15">
        <v>1029.380005</v>
      </c>
      <c r="F360" s="15">
        <v>1095.630005</v>
      </c>
      <c r="G360" s="15">
        <v>1095.630005</v>
      </c>
      <c r="H360" s="15">
        <v>84981530000</v>
      </c>
    </row>
    <row r="361" spans="1:8" x14ac:dyDescent="0.35">
      <c r="A361" s="11">
        <f t="shared" si="7"/>
        <v>2009</v>
      </c>
      <c r="B361" s="2">
        <v>40148</v>
      </c>
      <c r="C361" s="15">
        <v>1098.8900149999999</v>
      </c>
      <c r="D361" s="15">
        <v>1130.380005</v>
      </c>
      <c r="E361" s="15">
        <v>1085.8900149999999</v>
      </c>
      <c r="F361" s="15">
        <v>1115.099976</v>
      </c>
      <c r="G361" s="15">
        <v>1115.099976</v>
      </c>
      <c r="H361" s="15">
        <v>89515330000</v>
      </c>
    </row>
    <row r="362" spans="1:8" x14ac:dyDescent="0.35">
      <c r="A362" s="11">
        <f t="shared" si="7"/>
        <v>2010</v>
      </c>
      <c r="B362" s="2">
        <v>40179</v>
      </c>
      <c r="C362" s="15">
        <v>1116.5600589999999</v>
      </c>
      <c r="D362" s="15">
        <v>1150.4499510000001</v>
      </c>
      <c r="E362" s="15">
        <v>1071.589966</v>
      </c>
      <c r="F362" s="15">
        <v>1073.869995</v>
      </c>
      <c r="G362" s="15">
        <v>1073.869995</v>
      </c>
      <c r="H362" s="15">
        <v>90947580000</v>
      </c>
    </row>
    <row r="363" spans="1:8" x14ac:dyDescent="0.35">
      <c r="A363" s="11">
        <f t="shared" si="7"/>
        <v>2010</v>
      </c>
      <c r="B363" s="2">
        <v>40210</v>
      </c>
      <c r="C363" s="15">
        <v>1073.8900149999999</v>
      </c>
      <c r="D363" s="15">
        <v>1112.420044</v>
      </c>
      <c r="E363" s="15">
        <v>1044.5</v>
      </c>
      <c r="F363" s="15">
        <v>1104.48999</v>
      </c>
      <c r="G363" s="15">
        <v>1104.48999</v>
      </c>
      <c r="H363" s="15">
        <v>84561340000</v>
      </c>
    </row>
    <row r="364" spans="1:8" x14ac:dyDescent="0.35">
      <c r="A364" s="11">
        <f t="shared" si="7"/>
        <v>2010</v>
      </c>
      <c r="B364" s="2">
        <v>40238</v>
      </c>
      <c r="C364" s="15">
        <v>1105.3599850000001</v>
      </c>
      <c r="D364" s="15">
        <v>1180.6899410000001</v>
      </c>
      <c r="E364" s="15">
        <v>1105.3599850000001</v>
      </c>
      <c r="F364" s="15">
        <v>1169.4300539999999</v>
      </c>
      <c r="G364" s="15">
        <v>1169.4300539999999</v>
      </c>
      <c r="H364" s="15">
        <v>103683550000</v>
      </c>
    </row>
    <row r="365" spans="1:8" x14ac:dyDescent="0.35">
      <c r="A365" s="11">
        <f t="shared" si="7"/>
        <v>2010</v>
      </c>
      <c r="B365" s="2">
        <v>40269</v>
      </c>
      <c r="C365" s="15">
        <v>1171.2299800000001</v>
      </c>
      <c r="D365" s="15">
        <v>1219.8000489999999</v>
      </c>
      <c r="E365" s="15">
        <v>1170.6899410000001</v>
      </c>
      <c r="F365" s="15">
        <v>1186.6899410000001</v>
      </c>
      <c r="G365" s="15">
        <v>1186.6899410000001</v>
      </c>
      <c r="H365" s="15">
        <v>116741910000</v>
      </c>
    </row>
    <row r="366" spans="1:8" x14ac:dyDescent="0.35">
      <c r="A366" s="11">
        <f t="shared" si="7"/>
        <v>2010</v>
      </c>
      <c r="B366" s="2">
        <v>40299</v>
      </c>
      <c r="C366" s="15">
        <v>1188.579956</v>
      </c>
      <c r="D366" s="15">
        <v>1205.130005</v>
      </c>
      <c r="E366" s="15">
        <v>1040.780029</v>
      </c>
      <c r="F366" s="15">
        <v>1089.410034</v>
      </c>
      <c r="G366" s="15">
        <v>1089.410034</v>
      </c>
      <c r="H366" s="15">
        <v>127662780000</v>
      </c>
    </row>
    <row r="367" spans="1:8" x14ac:dyDescent="0.35">
      <c r="A367" s="11">
        <f t="shared" si="7"/>
        <v>2010</v>
      </c>
      <c r="B367" s="2">
        <v>40330</v>
      </c>
      <c r="C367" s="15">
        <v>1087.3000489999999</v>
      </c>
      <c r="D367" s="15">
        <v>1131.2299800000001</v>
      </c>
      <c r="E367" s="15">
        <v>1028.329956</v>
      </c>
      <c r="F367" s="15">
        <v>1030.709961</v>
      </c>
      <c r="G367" s="15">
        <v>1030.709961</v>
      </c>
      <c r="H367" s="15">
        <v>110106750000</v>
      </c>
    </row>
    <row r="368" spans="1:8" x14ac:dyDescent="0.35">
      <c r="A368" s="11">
        <f t="shared" si="7"/>
        <v>2010</v>
      </c>
      <c r="B368" s="2">
        <v>40360</v>
      </c>
      <c r="C368" s="15">
        <v>1031.099976</v>
      </c>
      <c r="D368" s="15">
        <v>1120.9499510000001</v>
      </c>
      <c r="E368" s="15">
        <v>1010.909973</v>
      </c>
      <c r="F368" s="15">
        <v>1101.599976</v>
      </c>
      <c r="G368" s="15">
        <v>1101.599976</v>
      </c>
      <c r="H368" s="15">
        <v>94778110000</v>
      </c>
    </row>
    <row r="369" spans="1:8" x14ac:dyDescent="0.35">
      <c r="A369" s="11">
        <f t="shared" si="7"/>
        <v>2010</v>
      </c>
      <c r="B369" s="2">
        <v>40391</v>
      </c>
      <c r="C369" s="15">
        <v>1107.530029</v>
      </c>
      <c r="D369" s="15">
        <v>1129.23999</v>
      </c>
      <c r="E369" s="15">
        <v>1039.6999510000001</v>
      </c>
      <c r="F369" s="15">
        <v>1049.329956</v>
      </c>
      <c r="G369" s="15">
        <v>1049.329956</v>
      </c>
      <c r="H369" s="15">
        <v>85738250000</v>
      </c>
    </row>
    <row r="370" spans="1:8" x14ac:dyDescent="0.35">
      <c r="A370" s="11">
        <f t="shared" si="7"/>
        <v>2010</v>
      </c>
      <c r="B370" s="2">
        <v>40422</v>
      </c>
      <c r="C370" s="15">
        <v>1049.719971</v>
      </c>
      <c r="D370" s="15">
        <v>1157.160034</v>
      </c>
      <c r="E370" s="15">
        <v>1049.719971</v>
      </c>
      <c r="F370" s="15">
        <v>1141.1999510000001</v>
      </c>
      <c r="G370" s="15">
        <v>1141.1999510000001</v>
      </c>
      <c r="H370" s="15">
        <v>79589450000</v>
      </c>
    </row>
    <row r="371" spans="1:8" x14ac:dyDescent="0.35">
      <c r="A371" s="11">
        <f t="shared" si="7"/>
        <v>2010</v>
      </c>
      <c r="B371" s="2">
        <v>40452</v>
      </c>
      <c r="C371" s="15">
        <v>1143.48999</v>
      </c>
      <c r="D371" s="15">
        <v>1196.1400149999999</v>
      </c>
      <c r="E371" s="15">
        <v>1131.869995</v>
      </c>
      <c r="F371" s="15">
        <v>1183.26001</v>
      </c>
      <c r="G371" s="15">
        <v>1183.26001</v>
      </c>
      <c r="H371" s="15">
        <v>89536270000</v>
      </c>
    </row>
    <row r="372" spans="1:8" x14ac:dyDescent="0.35">
      <c r="A372" s="11">
        <f t="shared" si="7"/>
        <v>2010</v>
      </c>
      <c r="B372" s="2">
        <v>40483</v>
      </c>
      <c r="C372" s="15">
        <v>1185.709961</v>
      </c>
      <c r="D372" s="15">
        <v>1227.079956</v>
      </c>
      <c r="E372" s="15">
        <v>1173</v>
      </c>
      <c r="F372" s="15">
        <v>1180.5500489999999</v>
      </c>
      <c r="G372" s="15">
        <v>1180.5500489999999</v>
      </c>
      <c r="H372" s="15">
        <v>87151070000</v>
      </c>
    </row>
    <row r="373" spans="1:8" x14ac:dyDescent="0.35">
      <c r="A373" s="11">
        <f t="shared" si="7"/>
        <v>2010</v>
      </c>
      <c r="B373" s="2">
        <v>40513</v>
      </c>
      <c r="C373" s="15">
        <v>1186.599976</v>
      </c>
      <c r="D373" s="15">
        <v>1262.599976</v>
      </c>
      <c r="E373" s="15">
        <v>1186.599976</v>
      </c>
      <c r="F373" s="15">
        <v>1257.6400149999999</v>
      </c>
      <c r="G373" s="15">
        <v>1257.6400149999999</v>
      </c>
      <c r="H373" s="15">
        <v>80984530000</v>
      </c>
    </row>
    <row r="374" spans="1:8" x14ac:dyDescent="0.35">
      <c r="A374" s="11">
        <f t="shared" si="7"/>
        <v>2011</v>
      </c>
      <c r="B374" s="2">
        <v>40544</v>
      </c>
      <c r="C374" s="15">
        <v>1257.619995</v>
      </c>
      <c r="D374" s="15">
        <v>1302.670044</v>
      </c>
      <c r="E374" s="15">
        <v>1257.619995</v>
      </c>
      <c r="F374" s="15">
        <v>1286.119995</v>
      </c>
      <c r="G374" s="15">
        <v>1286.119995</v>
      </c>
      <c r="H374" s="15">
        <v>92164940000</v>
      </c>
    </row>
    <row r="375" spans="1:8" x14ac:dyDescent="0.35">
      <c r="A375" s="11">
        <f t="shared" si="7"/>
        <v>2011</v>
      </c>
      <c r="B375" s="2">
        <v>40575</v>
      </c>
      <c r="C375" s="15">
        <v>1289.1400149999999</v>
      </c>
      <c r="D375" s="15">
        <v>1344.0699460000001</v>
      </c>
      <c r="E375" s="15">
        <v>1289.1400149999999</v>
      </c>
      <c r="F375" s="15">
        <v>1327.219971</v>
      </c>
      <c r="G375" s="15">
        <v>1327.219971</v>
      </c>
      <c r="H375" s="15">
        <v>59223660000</v>
      </c>
    </row>
    <row r="376" spans="1:8" x14ac:dyDescent="0.35">
      <c r="A376" s="11">
        <f t="shared" si="7"/>
        <v>2011</v>
      </c>
      <c r="B376" s="2">
        <v>40603</v>
      </c>
      <c r="C376" s="15">
        <v>1328.6400149999999</v>
      </c>
      <c r="D376" s="15">
        <v>1332.280029</v>
      </c>
      <c r="E376" s="15">
        <v>1249.0500489999999</v>
      </c>
      <c r="F376" s="15">
        <v>1325.829956</v>
      </c>
      <c r="G376" s="15">
        <v>1325.829956</v>
      </c>
      <c r="H376" s="15">
        <v>89507640000</v>
      </c>
    </row>
    <row r="377" spans="1:8" x14ac:dyDescent="0.35">
      <c r="A377" s="11">
        <f t="shared" si="7"/>
        <v>2011</v>
      </c>
      <c r="B377" s="2">
        <v>40634</v>
      </c>
      <c r="C377" s="15">
        <v>1329.4799800000001</v>
      </c>
      <c r="D377" s="15">
        <v>1364.5600589999999</v>
      </c>
      <c r="E377" s="15">
        <v>1294.6999510000001</v>
      </c>
      <c r="F377" s="15">
        <v>1363.6099850000001</v>
      </c>
      <c r="G377" s="15">
        <v>1363.6099850000001</v>
      </c>
      <c r="H377" s="15">
        <v>77364810000</v>
      </c>
    </row>
    <row r="378" spans="1:8" x14ac:dyDescent="0.35">
      <c r="A378" s="11">
        <f t="shared" si="7"/>
        <v>2011</v>
      </c>
      <c r="B378" s="2">
        <v>40664</v>
      </c>
      <c r="C378" s="15">
        <v>1365.209961</v>
      </c>
      <c r="D378" s="15">
        <v>1370.579956</v>
      </c>
      <c r="E378" s="15">
        <v>1311.8000489999999</v>
      </c>
      <c r="F378" s="15">
        <v>1345.1999510000001</v>
      </c>
      <c r="G378" s="15">
        <v>1345.1999510000001</v>
      </c>
      <c r="H378" s="15">
        <v>81708980000</v>
      </c>
    </row>
    <row r="379" spans="1:8" x14ac:dyDescent="0.35">
      <c r="A379" s="11">
        <f t="shared" si="7"/>
        <v>2011</v>
      </c>
      <c r="B379" s="2">
        <v>40695</v>
      </c>
      <c r="C379" s="15">
        <v>1345.1999510000001</v>
      </c>
      <c r="D379" s="15">
        <v>1345.1999510000001</v>
      </c>
      <c r="E379" s="15">
        <v>1258.0699460000001</v>
      </c>
      <c r="F379" s="15">
        <v>1320.6400149999999</v>
      </c>
      <c r="G379" s="15">
        <v>1320.6400149999999</v>
      </c>
      <c r="H379" s="15">
        <v>86122730000</v>
      </c>
    </row>
    <row r="380" spans="1:8" x14ac:dyDescent="0.35">
      <c r="A380" s="11">
        <f t="shared" si="7"/>
        <v>2011</v>
      </c>
      <c r="B380" s="2">
        <v>40725</v>
      </c>
      <c r="C380" s="15">
        <v>1320.6400149999999</v>
      </c>
      <c r="D380" s="15">
        <v>1356.4799800000001</v>
      </c>
      <c r="E380" s="15">
        <v>1282.8599850000001</v>
      </c>
      <c r="F380" s="15">
        <v>1292.280029</v>
      </c>
      <c r="G380" s="15">
        <v>1292.280029</v>
      </c>
      <c r="H380" s="15">
        <v>81102170000</v>
      </c>
    </row>
    <row r="381" spans="1:8" x14ac:dyDescent="0.35">
      <c r="A381" s="11">
        <f t="shared" si="7"/>
        <v>2011</v>
      </c>
      <c r="B381" s="2">
        <v>40756</v>
      </c>
      <c r="C381" s="15">
        <v>1292.589966</v>
      </c>
      <c r="D381" s="15">
        <v>1307.380005</v>
      </c>
      <c r="E381" s="15">
        <v>1101.540039</v>
      </c>
      <c r="F381" s="15">
        <v>1218.8900149999999</v>
      </c>
      <c r="G381" s="15">
        <v>1218.8900149999999</v>
      </c>
      <c r="H381" s="15">
        <v>108419170000</v>
      </c>
    </row>
    <row r="382" spans="1:8" x14ac:dyDescent="0.35">
      <c r="A382" s="11">
        <f t="shared" si="7"/>
        <v>2011</v>
      </c>
      <c r="B382" s="2">
        <v>40787</v>
      </c>
      <c r="C382" s="15">
        <v>1219.119995</v>
      </c>
      <c r="D382" s="15">
        <v>1229.290039</v>
      </c>
      <c r="E382" s="15">
        <v>1114.219971</v>
      </c>
      <c r="F382" s="15">
        <v>1131.420044</v>
      </c>
      <c r="G382" s="15">
        <v>1131.420044</v>
      </c>
      <c r="H382" s="15">
        <v>102786820000</v>
      </c>
    </row>
    <row r="383" spans="1:8" x14ac:dyDescent="0.35">
      <c r="A383" s="11">
        <f t="shared" si="7"/>
        <v>2011</v>
      </c>
      <c r="B383" s="2">
        <v>40817</v>
      </c>
      <c r="C383" s="15">
        <v>1131.209961</v>
      </c>
      <c r="D383" s="15">
        <v>1292.660034</v>
      </c>
      <c r="E383" s="15">
        <v>1074.7700199999999</v>
      </c>
      <c r="F383" s="15">
        <v>1253.3000489999999</v>
      </c>
      <c r="G383" s="15">
        <v>1253.3000489999999</v>
      </c>
      <c r="H383" s="15">
        <v>98063670000</v>
      </c>
    </row>
    <row r="384" spans="1:8" x14ac:dyDescent="0.35">
      <c r="A384" s="11">
        <f t="shared" si="7"/>
        <v>2011</v>
      </c>
      <c r="B384" s="2">
        <v>40848</v>
      </c>
      <c r="C384" s="15">
        <v>1251</v>
      </c>
      <c r="D384" s="15">
        <v>1277.5500489999999</v>
      </c>
      <c r="E384" s="15">
        <v>1158.660034</v>
      </c>
      <c r="F384" s="15">
        <v>1246.959961</v>
      </c>
      <c r="G384" s="15">
        <v>1246.959961</v>
      </c>
      <c r="H384" s="15">
        <v>84275050000</v>
      </c>
    </row>
    <row r="385" spans="1:8" x14ac:dyDescent="0.35">
      <c r="A385" s="11">
        <f t="shared" si="7"/>
        <v>2011</v>
      </c>
      <c r="B385" s="2">
        <v>40878</v>
      </c>
      <c r="C385" s="15">
        <v>1246.910034</v>
      </c>
      <c r="D385" s="15">
        <v>1269.369995</v>
      </c>
      <c r="E385" s="15">
        <v>1202.369995</v>
      </c>
      <c r="F385" s="15">
        <v>1257.599976</v>
      </c>
      <c r="G385" s="15">
        <v>1257.599976</v>
      </c>
      <c r="H385" s="15">
        <v>74742430000</v>
      </c>
    </row>
    <row r="386" spans="1:8" x14ac:dyDescent="0.35">
      <c r="A386" s="11">
        <f t="shared" si="7"/>
        <v>2012</v>
      </c>
      <c r="B386" s="2">
        <v>40909</v>
      </c>
      <c r="C386" s="15">
        <v>1258.8599850000001</v>
      </c>
      <c r="D386" s="15">
        <v>1333.469971</v>
      </c>
      <c r="E386" s="15">
        <v>1258.8599850000001</v>
      </c>
      <c r="F386" s="15">
        <v>1312.410034</v>
      </c>
      <c r="G386" s="15">
        <v>1312.410034</v>
      </c>
      <c r="H386" s="15">
        <v>79567560000</v>
      </c>
    </row>
    <row r="387" spans="1:8" x14ac:dyDescent="0.35">
      <c r="A387" s="11">
        <f t="shared" ref="A387:A450" si="8">YEAR(B387)</f>
        <v>2012</v>
      </c>
      <c r="B387" s="2">
        <v>40940</v>
      </c>
      <c r="C387" s="15">
        <v>1312.4499510000001</v>
      </c>
      <c r="D387" s="15">
        <v>1378.040039</v>
      </c>
      <c r="E387" s="15">
        <v>1312.4499510000001</v>
      </c>
      <c r="F387" s="15">
        <v>1365.6800539999999</v>
      </c>
      <c r="G387" s="15">
        <v>1365.6800539999999</v>
      </c>
      <c r="H387" s="15">
        <v>78385710000</v>
      </c>
    </row>
    <row r="388" spans="1:8" x14ac:dyDescent="0.35">
      <c r="A388" s="11">
        <f t="shared" si="8"/>
        <v>2012</v>
      </c>
      <c r="B388" s="2">
        <v>40969</v>
      </c>
      <c r="C388" s="15">
        <v>1365.900024</v>
      </c>
      <c r="D388" s="15">
        <v>1419.150024</v>
      </c>
      <c r="E388" s="15">
        <v>1340.030029</v>
      </c>
      <c r="F388" s="15">
        <v>1408.469971</v>
      </c>
      <c r="G388" s="15">
        <v>1408.469971</v>
      </c>
      <c r="H388" s="15">
        <v>83899660000</v>
      </c>
    </row>
    <row r="389" spans="1:8" x14ac:dyDescent="0.35">
      <c r="A389" s="11">
        <f t="shared" si="8"/>
        <v>2012</v>
      </c>
      <c r="B389" s="2">
        <v>41000</v>
      </c>
      <c r="C389" s="15">
        <v>1408.469971</v>
      </c>
      <c r="D389" s="15">
        <v>1422.380005</v>
      </c>
      <c r="E389" s="15">
        <v>1357.380005</v>
      </c>
      <c r="F389" s="15">
        <v>1397.910034</v>
      </c>
      <c r="G389" s="15">
        <v>1397.910034</v>
      </c>
      <c r="H389" s="15">
        <v>74761710000</v>
      </c>
    </row>
    <row r="390" spans="1:8" x14ac:dyDescent="0.35">
      <c r="A390" s="11">
        <f t="shared" si="8"/>
        <v>2012</v>
      </c>
      <c r="B390" s="2">
        <v>41030</v>
      </c>
      <c r="C390" s="15">
        <v>1397.8599850000001</v>
      </c>
      <c r="D390" s="15">
        <v>1415.3199460000001</v>
      </c>
      <c r="E390" s="15">
        <v>1291.9799800000001</v>
      </c>
      <c r="F390" s="15">
        <v>1310.329956</v>
      </c>
      <c r="G390" s="15">
        <v>1310.329956</v>
      </c>
      <c r="H390" s="15">
        <v>86920490000</v>
      </c>
    </row>
    <row r="391" spans="1:8" x14ac:dyDescent="0.35">
      <c r="A391" s="11">
        <f t="shared" si="8"/>
        <v>2012</v>
      </c>
      <c r="B391" s="2">
        <v>41061</v>
      </c>
      <c r="C391" s="15">
        <v>1309.869995</v>
      </c>
      <c r="D391" s="15">
        <v>1363.459961</v>
      </c>
      <c r="E391" s="15">
        <v>1266.73999</v>
      </c>
      <c r="F391" s="15">
        <v>1362.160034</v>
      </c>
      <c r="G391" s="15">
        <v>1362.160034</v>
      </c>
      <c r="H391" s="15">
        <v>81582440000</v>
      </c>
    </row>
    <row r="392" spans="1:8" x14ac:dyDescent="0.35">
      <c r="A392" s="11">
        <f t="shared" si="8"/>
        <v>2012</v>
      </c>
      <c r="B392" s="2">
        <v>41091</v>
      </c>
      <c r="C392" s="15">
        <v>1362.329956</v>
      </c>
      <c r="D392" s="15">
        <v>1391.73999</v>
      </c>
      <c r="E392" s="15">
        <v>1325.410034</v>
      </c>
      <c r="F392" s="15">
        <v>1379.3199460000001</v>
      </c>
      <c r="G392" s="15">
        <v>1379.3199460000001</v>
      </c>
      <c r="H392" s="15">
        <v>73103810000</v>
      </c>
    </row>
    <row r="393" spans="1:8" x14ac:dyDescent="0.35">
      <c r="A393" s="11">
        <f t="shared" si="8"/>
        <v>2012</v>
      </c>
      <c r="B393" s="2">
        <v>41122</v>
      </c>
      <c r="C393" s="15">
        <v>1379.3199460000001</v>
      </c>
      <c r="D393" s="15">
        <v>1426.6800539999999</v>
      </c>
      <c r="E393" s="15">
        <v>1354.650024</v>
      </c>
      <c r="F393" s="15">
        <v>1406.579956</v>
      </c>
      <c r="G393" s="15">
        <v>1406.579956</v>
      </c>
      <c r="H393" s="15">
        <v>70283810000</v>
      </c>
    </row>
    <row r="394" spans="1:8" x14ac:dyDescent="0.35">
      <c r="A394" s="11">
        <f t="shared" si="8"/>
        <v>2012</v>
      </c>
      <c r="B394" s="2">
        <v>41153</v>
      </c>
      <c r="C394" s="15">
        <v>1406.540039</v>
      </c>
      <c r="D394" s="15">
        <v>1474.51001</v>
      </c>
      <c r="E394" s="15">
        <v>1396.5600589999999</v>
      </c>
      <c r="F394" s="15">
        <v>1440.670044</v>
      </c>
      <c r="G394" s="15">
        <v>1440.670044</v>
      </c>
      <c r="H394" s="15">
        <v>69784280000</v>
      </c>
    </row>
    <row r="395" spans="1:8" x14ac:dyDescent="0.35">
      <c r="A395" s="11">
        <f t="shared" si="8"/>
        <v>2012</v>
      </c>
      <c r="B395" s="2">
        <v>41183</v>
      </c>
      <c r="C395" s="15">
        <v>1440.900024</v>
      </c>
      <c r="D395" s="15">
        <v>1470.959961</v>
      </c>
      <c r="E395" s="15">
        <v>1403.280029</v>
      </c>
      <c r="F395" s="15">
        <v>1412.160034</v>
      </c>
      <c r="G395" s="15">
        <v>1412.160034</v>
      </c>
      <c r="H395" s="15">
        <v>71752320000</v>
      </c>
    </row>
    <row r="396" spans="1:8" x14ac:dyDescent="0.35">
      <c r="A396" s="11">
        <f t="shared" si="8"/>
        <v>2012</v>
      </c>
      <c r="B396" s="2">
        <v>41214</v>
      </c>
      <c r="C396" s="15">
        <v>1412.1999510000001</v>
      </c>
      <c r="D396" s="15">
        <v>1434.2700199999999</v>
      </c>
      <c r="E396" s="15">
        <v>1343.349976</v>
      </c>
      <c r="F396" s="15">
        <v>1416.1800539999999</v>
      </c>
      <c r="G396" s="15">
        <v>1416.1800539999999</v>
      </c>
      <c r="H396" s="15">
        <v>71489310000</v>
      </c>
    </row>
    <row r="397" spans="1:8" x14ac:dyDescent="0.35">
      <c r="A397" s="11">
        <f t="shared" si="8"/>
        <v>2012</v>
      </c>
      <c r="B397" s="2">
        <v>41244</v>
      </c>
      <c r="C397" s="15">
        <v>1416.339966</v>
      </c>
      <c r="D397" s="15">
        <v>1448</v>
      </c>
      <c r="E397" s="15">
        <v>1398.1099850000001</v>
      </c>
      <c r="F397" s="15">
        <v>1426.1899410000001</v>
      </c>
      <c r="G397" s="15">
        <v>1426.1899410000001</v>
      </c>
      <c r="H397" s="15">
        <v>66388180000</v>
      </c>
    </row>
    <row r="398" spans="1:8" x14ac:dyDescent="0.35">
      <c r="A398" s="11">
        <f t="shared" si="8"/>
        <v>2013</v>
      </c>
      <c r="B398" s="2">
        <v>41275</v>
      </c>
      <c r="C398" s="15">
        <v>1426.1899410000001</v>
      </c>
      <c r="D398" s="15">
        <v>1509.9399410000001</v>
      </c>
      <c r="E398" s="15">
        <v>1426.1899410000001</v>
      </c>
      <c r="F398" s="15">
        <v>1498.1099850000001</v>
      </c>
      <c r="G398" s="15">
        <v>1498.1099850000001</v>
      </c>
      <c r="H398" s="15">
        <v>75848510000</v>
      </c>
    </row>
    <row r="399" spans="1:8" x14ac:dyDescent="0.35">
      <c r="A399" s="11">
        <f t="shared" si="8"/>
        <v>2013</v>
      </c>
      <c r="B399" s="2">
        <v>41306</v>
      </c>
      <c r="C399" s="15">
        <v>1498.1099850000001</v>
      </c>
      <c r="D399" s="15">
        <v>1530.9399410000001</v>
      </c>
      <c r="E399" s="15">
        <v>1485.01001</v>
      </c>
      <c r="F399" s="15">
        <v>1514.6800539999999</v>
      </c>
      <c r="G399" s="15">
        <v>1514.6800539999999</v>
      </c>
      <c r="H399" s="15">
        <v>69273480000</v>
      </c>
    </row>
    <row r="400" spans="1:8" x14ac:dyDescent="0.35">
      <c r="A400" s="11">
        <f t="shared" si="8"/>
        <v>2013</v>
      </c>
      <c r="B400" s="2">
        <v>41334</v>
      </c>
      <c r="C400" s="15">
        <v>1514.6800539999999</v>
      </c>
      <c r="D400" s="15">
        <v>1570.280029</v>
      </c>
      <c r="E400" s="15">
        <v>1501.4799800000001</v>
      </c>
      <c r="F400" s="15">
        <v>1569.1899410000001</v>
      </c>
      <c r="G400" s="15">
        <v>1569.1899410000001</v>
      </c>
      <c r="H400" s="15">
        <v>68527110000</v>
      </c>
    </row>
    <row r="401" spans="1:8" x14ac:dyDescent="0.35">
      <c r="A401" s="11">
        <f t="shared" si="8"/>
        <v>2013</v>
      </c>
      <c r="B401" s="2">
        <v>41365</v>
      </c>
      <c r="C401" s="15">
        <v>1569.1800539999999</v>
      </c>
      <c r="D401" s="15">
        <v>1597.5699460000001</v>
      </c>
      <c r="E401" s="15">
        <v>1536.030029</v>
      </c>
      <c r="F401" s="15">
        <v>1597.5699460000001</v>
      </c>
      <c r="G401" s="15">
        <v>1597.5699460000001</v>
      </c>
      <c r="H401" s="15">
        <v>77098000000</v>
      </c>
    </row>
    <row r="402" spans="1:8" x14ac:dyDescent="0.35">
      <c r="A402" s="11">
        <f t="shared" si="8"/>
        <v>2013</v>
      </c>
      <c r="B402" s="2">
        <v>41395</v>
      </c>
      <c r="C402" s="15">
        <v>1597.5500489999999</v>
      </c>
      <c r="D402" s="15">
        <v>1687.1800539999999</v>
      </c>
      <c r="E402" s="15">
        <v>1581.280029</v>
      </c>
      <c r="F402" s="15">
        <v>1630.73999</v>
      </c>
      <c r="G402" s="15">
        <v>1630.73999</v>
      </c>
      <c r="H402" s="15">
        <v>76447250000</v>
      </c>
    </row>
    <row r="403" spans="1:8" x14ac:dyDescent="0.35">
      <c r="A403" s="11">
        <f t="shared" si="8"/>
        <v>2013</v>
      </c>
      <c r="B403" s="2">
        <v>41426</v>
      </c>
      <c r="C403" s="15">
        <v>1631.709961</v>
      </c>
      <c r="D403" s="15">
        <v>1654.1899410000001</v>
      </c>
      <c r="E403" s="15">
        <v>1560.329956</v>
      </c>
      <c r="F403" s="15">
        <v>1606.280029</v>
      </c>
      <c r="G403" s="15">
        <v>1606.280029</v>
      </c>
      <c r="H403" s="15">
        <v>74946790000</v>
      </c>
    </row>
    <row r="404" spans="1:8" x14ac:dyDescent="0.35">
      <c r="A404" s="11">
        <f t="shared" si="8"/>
        <v>2013</v>
      </c>
      <c r="B404" s="2">
        <v>41456</v>
      </c>
      <c r="C404" s="15">
        <v>1609.780029</v>
      </c>
      <c r="D404" s="15">
        <v>1698.780029</v>
      </c>
      <c r="E404" s="15">
        <v>1604.5699460000001</v>
      </c>
      <c r="F404" s="15">
        <v>1685.7299800000001</v>
      </c>
      <c r="G404" s="15">
        <v>1685.7299800000001</v>
      </c>
      <c r="H404" s="15">
        <v>68106820000</v>
      </c>
    </row>
    <row r="405" spans="1:8" x14ac:dyDescent="0.35">
      <c r="A405" s="11">
        <f t="shared" si="8"/>
        <v>2013</v>
      </c>
      <c r="B405" s="2">
        <v>41487</v>
      </c>
      <c r="C405" s="15">
        <v>1689.420044</v>
      </c>
      <c r="D405" s="15">
        <v>1709.670044</v>
      </c>
      <c r="E405" s="15">
        <v>1627.469971</v>
      </c>
      <c r="F405" s="15">
        <v>1632.969971</v>
      </c>
      <c r="G405" s="15">
        <v>1632.969971</v>
      </c>
      <c r="H405" s="15">
        <v>64802810000</v>
      </c>
    </row>
    <row r="406" spans="1:8" x14ac:dyDescent="0.35">
      <c r="A406" s="11">
        <f t="shared" si="8"/>
        <v>2013</v>
      </c>
      <c r="B406" s="2">
        <v>41518</v>
      </c>
      <c r="C406" s="15">
        <v>1635.9499510000001</v>
      </c>
      <c r="D406" s="15">
        <v>1729.8599850000001</v>
      </c>
      <c r="E406" s="15">
        <v>1633.410034</v>
      </c>
      <c r="F406" s="15">
        <v>1681.5500489999999</v>
      </c>
      <c r="G406" s="15">
        <v>1681.5500489999999</v>
      </c>
      <c r="H406" s="15">
        <v>66174410000</v>
      </c>
    </row>
    <row r="407" spans="1:8" x14ac:dyDescent="0.35">
      <c r="A407" s="11">
        <f t="shared" si="8"/>
        <v>2013</v>
      </c>
      <c r="B407" s="2">
        <v>41548</v>
      </c>
      <c r="C407" s="15">
        <v>1682.410034</v>
      </c>
      <c r="D407" s="15">
        <v>1775.219971</v>
      </c>
      <c r="E407" s="15">
        <v>1646.469971</v>
      </c>
      <c r="F407" s="15">
        <v>1756.540039</v>
      </c>
      <c r="G407" s="15">
        <v>1756.540039</v>
      </c>
      <c r="H407" s="15">
        <v>76647400000</v>
      </c>
    </row>
    <row r="408" spans="1:8" x14ac:dyDescent="0.35">
      <c r="A408" s="11">
        <f t="shared" si="8"/>
        <v>2013</v>
      </c>
      <c r="B408" s="2">
        <v>41579</v>
      </c>
      <c r="C408" s="15">
        <v>1758.6999510000001</v>
      </c>
      <c r="D408" s="15">
        <v>1813.5500489999999</v>
      </c>
      <c r="E408" s="15">
        <v>1746.1999510000001</v>
      </c>
      <c r="F408" s="15">
        <v>1805.8100589999999</v>
      </c>
      <c r="G408" s="15">
        <v>1805.8100589999999</v>
      </c>
      <c r="H408" s="15">
        <v>63628190000</v>
      </c>
    </row>
    <row r="409" spans="1:8" x14ac:dyDescent="0.35">
      <c r="A409" s="11">
        <f t="shared" si="8"/>
        <v>2013</v>
      </c>
      <c r="B409" s="2">
        <v>41609</v>
      </c>
      <c r="C409" s="15">
        <v>1806.5500489999999</v>
      </c>
      <c r="D409" s="15">
        <v>1849.4399410000001</v>
      </c>
      <c r="E409" s="15">
        <v>1767.98999</v>
      </c>
      <c r="F409" s="15">
        <v>1848.3599850000001</v>
      </c>
      <c r="G409" s="15">
        <v>1848.3599850000001</v>
      </c>
      <c r="H409" s="15">
        <v>64958820000</v>
      </c>
    </row>
    <row r="410" spans="1:8" x14ac:dyDescent="0.35">
      <c r="A410" s="11">
        <f t="shared" si="8"/>
        <v>2014</v>
      </c>
      <c r="B410" s="2">
        <v>41640</v>
      </c>
      <c r="C410" s="15">
        <v>1845.8599850000001</v>
      </c>
      <c r="D410" s="15">
        <v>1850.839966</v>
      </c>
      <c r="E410" s="15">
        <v>1770.4499510000001</v>
      </c>
      <c r="F410" s="15">
        <v>1782.589966</v>
      </c>
      <c r="G410" s="15">
        <v>1782.589966</v>
      </c>
      <c r="H410" s="15">
        <v>75871910000</v>
      </c>
    </row>
    <row r="411" spans="1:8" x14ac:dyDescent="0.35">
      <c r="A411" s="11">
        <f t="shared" si="8"/>
        <v>2014</v>
      </c>
      <c r="B411" s="2">
        <v>41671</v>
      </c>
      <c r="C411" s="15">
        <v>1782.6800539999999</v>
      </c>
      <c r="D411" s="15">
        <v>1867.920044</v>
      </c>
      <c r="E411" s="15">
        <v>1737.920044</v>
      </c>
      <c r="F411" s="15">
        <v>1859.4499510000001</v>
      </c>
      <c r="G411" s="15">
        <v>1859.4499510000001</v>
      </c>
      <c r="H411" s="15">
        <v>69725590000</v>
      </c>
    </row>
    <row r="412" spans="1:8" x14ac:dyDescent="0.35">
      <c r="A412" s="11">
        <f t="shared" si="8"/>
        <v>2014</v>
      </c>
      <c r="B412" s="2">
        <v>41699</v>
      </c>
      <c r="C412" s="15">
        <v>1857.6800539999999</v>
      </c>
      <c r="D412" s="15">
        <v>1883.969971</v>
      </c>
      <c r="E412" s="15">
        <v>1834.4399410000001</v>
      </c>
      <c r="F412" s="15">
        <v>1872.339966</v>
      </c>
      <c r="G412" s="15">
        <v>1872.339966</v>
      </c>
      <c r="H412" s="15">
        <v>71885030000</v>
      </c>
    </row>
    <row r="413" spans="1:8" x14ac:dyDescent="0.35">
      <c r="A413" s="11">
        <f t="shared" si="8"/>
        <v>2014</v>
      </c>
      <c r="B413" s="2">
        <v>41730</v>
      </c>
      <c r="C413" s="15">
        <v>1873.959961</v>
      </c>
      <c r="D413" s="15">
        <v>1897.280029</v>
      </c>
      <c r="E413" s="15">
        <v>1814.3599850000001</v>
      </c>
      <c r="F413" s="15">
        <v>1883.9499510000001</v>
      </c>
      <c r="G413" s="15">
        <v>1883.9499510000001</v>
      </c>
      <c r="H413" s="15">
        <v>71595810000</v>
      </c>
    </row>
    <row r="414" spans="1:8" x14ac:dyDescent="0.35">
      <c r="A414" s="11">
        <f t="shared" si="8"/>
        <v>2014</v>
      </c>
      <c r="B414" s="2">
        <v>41760</v>
      </c>
      <c r="C414" s="15">
        <v>1884.3900149999999</v>
      </c>
      <c r="D414" s="15">
        <v>1924.030029</v>
      </c>
      <c r="E414" s="15">
        <v>1859.790039</v>
      </c>
      <c r="F414" s="15">
        <v>1923.5699460000001</v>
      </c>
      <c r="G414" s="15">
        <v>1923.5699460000001</v>
      </c>
      <c r="H414" s="15">
        <v>63623630000</v>
      </c>
    </row>
    <row r="415" spans="1:8" x14ac:dyDescent="0.35">
      <c r="A415" s="11">
        <f t="shared" si="8"/>
        <v>2014</v>
      </c>
      <c r="B415" s="2">
        <v>41791</v>
      </c>
      <c r="C415" s="15">
        <v>1923.869995</v>
      </c>
      <c r="D415" s="15">
        <v>1968.170044</v>
      </c>
      <c r="E415" s="15">
        <v>1915.9799800000001</v>
      </c>
      <c r="F415" s="15">
        <v>1960.2299800000001</v>
      </c>
      <c r="G415" s="15">
        <v>1960.2299800000001</v>
      </c>
      <c r="H415" s="15">
        <v>63283380000</v>
      </c>
    </row>
    <row r="416" spans="1:8" x14ac:dyDescent="0.35">
      <c r="A416" s="11">
        <f t="shared" si="8"/>
        <v>2014</v>
      </c>
      <c r="B416" s="2">
        <v>41821</v>
      </c>
      <c r="C416" s="15">
        <v>1962.290039</v>
      </c>
      <c r="D416" s="15">
        <v>1991.3900149999999</v>
      </c>
      <c r="E416" s="15">
        <v>1930.670044</v>
      </c>
      <c r="F416" s="15">
        <v>1930.670044</v>
      </c>
      <c r="G416" s="15">
        <v>1930.670044</v>
      </c>
      <c r="H416" s="15">
        <v>66524690000</v>
      </c>
    </row>
    <row r="417" spans="1:8" x14ac:dyDescent="0.35">
      <c r="A417" s="11">
        <f t="shared" si="8"/>
        <v>2014</v>
      </c>
      <c r="B417" s="2">
        <v>41852</v>
      </c>
      <c r="C417" s="15">
        <v>1929.8000489999999</v>
      </c>
      <c r="D417" s="15">
        <v>2005.040039</v>
      </c>
      <c r="E417" s="15">
        <v>1904.780029</v>
      </c>
      <c r="F417" s="15">
        <v>2003.369995</v>
      </c>
      <c r="G417" s="15">
        <v>2003.369995</v>
      </c>
      <c r="H417" s="15">
        <v>58131140000</v>
      </c>
    </row>
    <row r="418" spans="1:8" x14ac:dyDescent="0.35">
      <c r="A418" s="11">
        <f t="shared" si="8"/>
        <v>2014</v>
      </c>
      <c r="B418" s="2">
        <v>41883</v>
      </c>
      <c r="C418" s="15">
        <v>2004.0699460000001</v>
      </c>
      <c r="D418" s="15">
        <v>2019.26001</v>
      </c>
      <c r="E418" s="15">
        <v>1964.040039</v>
      </c>
      <c r="F418" s="15">
        <v>1972.290039</v>
      </c>
      <c r="G418" s="15">
        <v>1972.290039</v>
      </c>
      <c r="H418" s="15">
        <v>66706000000</v>
      </c>
    </row>
    <row r="419" spans="1:8" x14ac:dyDescent="0.35">
      <c r="A419" s="11">
        <f t="shared" si="8"/>
        <v>2014</v>
      </c>
      <c r="B419" s="2">
        <v>41913</v>
      </c>
      <c r="C419" s="15">
        <v>1971.4399410000001</v>
      </c>
      <c r="D419" s="15">
        <v>2018.1899410000001</v>
      </c>
      <c r="E419" s="15">
        <v>1820.660034</v>
      </c>
      <c r="F419" s="15">
        <v>2018.0500489999999</v>
      </c>
      <c r="G419" s="15">
        <v>2018.0500489999999</v>
      </c>
      <c r="H419" s="15">
        <v>93714040000</v>
      </c>
    </row>
    <row r="420" spans="1:8" x14ac:dyDescent="0.35">
      <c r="A420" s="11">
        <f t="shared" si="8"/>
        <v>2014</v>
      </c>
      <c r="B420" s="2">
        <v>41944</v>
      </c>
      <c r="C420" s="15">
        <v>2018.209961</v>
      </c>
      <c r="D420" s="15">
        <v>2075.76001</v>
      </c>
      <c r="E420" s="15">
        <v>2001.01001</v>
      </c>
      <c r="F420" s="15">
        <v>2067.5600589999999</v>
      </c>
      <c r="G420" s="15">
        <v>2067.5600589999999</v>
      </c>
      <c r="H420" s="15">
        <v>63600190000</v>
      </c>
    </row>
    <row r="421" spans="1:8" x14ac:dyDescent="0.35">
      <c r="A421" s="11">
        <f t="shared" si="8"/>
        <v>2014</v>
      </c>
      <c r="B421" s="2">
        <v>41974</v>
      </c>
      <c r="C421" s="15">
        <v>2065.780029</v>
      </c>
      <c r="D421" s="15">
        <v>2093.5500489999999</v>
      </c>
      <c r="E421" s="15">
        <v>1972.5600589999999</v>
      </c>
      <c r="F421" s="15">
        <v>2058.8999020000001</v>
      </c>
      <c r="G421" s="15">
        <v>2058.8999020000001</v>
      </c>
      <c r="H421" s="15">
        <v>80743820000</v>
      </c>
    </row>
    <row r="422" spans="1:8" x14ac:dyDescent="0.35">
      <c r="A422" s="11">
        <f t="shared" si="8"/>
        <v>2015</v>
      </c>
      <c r="B422" s="2">
        <v>42005</v>
      </c>
      <c r="C422" s="15">
        <v>2058.8999020000001</v>
      </c>
      <c r="D422" s="15">
        <v>2072.360107</v>
      </c>
      <c r="E422" s="15">
        <v>1988.119995</v>
      </c>
      <c r="F422" s="15">
        <v>1994.98999</v>
      </c>
      <c r="G422" s="15">
        <v>1994.98999</v>
      </c>
      <c r="H422" s="15">
        <v>77330040000</v>
      </c>
    </row>
    <row r="423" spans="1:8" x14ac:dyDescent="0.35">
      <c r="A423" s="11">
        <f t="shared" si="8"/>
        <v>2015</v>
      </c>
      <c r="B423" s="2">
        <v>42036</v>
      </c>
      <c r="C423" s="15">
        <v>1996.670044</v>
      </c>
      <c r="D423" s="15">
        <v>2119.5900879999999</v>
      </c>
      <c r="E423" s="15">
        <v>1980.900024</v>
      </c>
      <c r="F423" s="15">
        <v>2104.5</v>
      </c>
      <c r="G423" s="15">
        <v>2104.5</v>
      </c>
      <c r="H423" s="15">
        <v>68775560000</v>
      </c>
    </row>
    <row r="424" spans="1:8" x14ac:dyDescent="0.35">
      <c r="A424" s="11">
        <f t="shared" si="8"/>
        <v>2015</v>
      </c>
      <c r="B424" s="2">
        <v>42064</v>
      </c>
      <c r="C424" s="15">
        <v>2105.2299800000001</v>
      </c>
      <c r="D424" s="15">
        <v>2117.5200199999999</v>
      </c>
      <c r="E424" s="15">
        <v>2039.6899410000001</v>
      </c>
      <c r="F424" s="15">
        <v>2067.889893</v>
      </c>
      <c r="G424" s="15">
        <v>2067.889893</v>
      </c>
      <c r="H424" s="15">
        <v>76675850000</v>
      </c>
    </row>
    <row r="425" spans="1:8" x14ac:dyDescent="0.35">
      <c r="A425" s="11">
        <f t="shared" si="8"/>
        <v>2015</v>
      </c>
      <c r="B425" s="2">
        <v>42095</v>
      </c>
      <c r="C425" s="15">
        <v>2067.6298830000001</v>
      </c>
      <c r="D425" s="15">
        <v>2125.919922</v>
      </c>
      <c r="E425" s="15">
        <v>2048.3798830000001</v>
      </c>
      <c r="F425" s="15">
        <v>2085.51001</v>
      </c>
      <c r="G425" s="15">
        <v>2085.51001</v>
      </c>
      <c r="H425" s="15">
        <v>72060940000</v>
      </c>
    </row>
    <row r="426" spans="1:8" x14ac:dyDescent="0.35">
      <c r="A426" s="11">
        <f t="shared" si="8"/>
        <v>2015</v>
      </c>
      <c r="B426" s="2">
        <v>42125</v>
      </c>
      <c r="C426" s="15">
        <v>2087.3798830000001</v>
      </c>
      <c r="D426" s="15">
        <v>2134.719971</v>
      </c>
      <c r="E426" s="15">
        <v>2067.929932</v>
      </c>
      <c r="F426" s="15">
        <v>2107.389893</v>
      </c>
      <c r="G426" s="15">
        <v>2107.389893</v>
      </c>
      <c r="H426" s="15">
        <v>65187730000</v>
      </c>
    </row>
    <row r="427" spans="1:8" x14ac:dyDescent="0.35">
      <c r="A427" s="11">
        <f t="shared" si="8"/>
        <v>2015</v>
      </c>
      <c r="B427" s="2">
        <v>42156</v>
      </c>
      <c r="C427" s="15">
        <v>2108.639893</v>
      </c>
      <c r="D427" s="15">
        <v>2129.8701169999999</v>
      </c>
      <c r="E427" s="15">
        <v>2056.320068</v>
      </c>
      <c r="F427" s="15">
        <v>2063.110107</v>
      </c>
      <c r="G427" s="15">
        <v>2063.110107</v>
      </c>
      <c r="H427" s="15">
        <v>73213980000</v>
      </c>
    </row>
    <row r="428" spans="1:8" x14ac:dyDescent="0.35">
      <c r="A428" s="11">
        <f t="shared" si="8"/>
        <v>2015</v>
      </c>
      <c r="B428" s="2">
        <v>42186</v>
      </c>
      <c r="C428" s="15">
        <v>2067</v>
      </c>
      <c r="D428" s="15">
        <v>2132.820068</v>
      </c>
      <c r="E428" s="15">
        <v>2044.0200199999999</v>
      </c>
      <c r="F428" s="15">
        <v>2103.8400879999999</v>
      </c>
      <c r="G428" s="15">
        <v>2103.8400879999999</v>
      </c>
      <c r="H428" s="15">
        <v>77920590000</v>
      </c>
    </row>
    <row r="429" spans="1:8" x14ac:dyDescent="0.35">
      <c r="A429" s="11">
        <f t="shared" si="8"/>
        <v>2015</v>
      </c>
      <c r="B429" s="2">
        <v>42217</v>
      </c>
      <c r="C429" s="15">
        <v>2104.48999</v>
      </c>
      <c r="D429" s="15">
        <v>2112.6599120000001</v>
      </c>
      <c r="E429" s="15">
        <v>1867.01001</v>
      </c>
      <c r="F429" s="15">
        <v>1972.1800539999999</v>
      </c>
      <c r="G429" s="15">
        <v>1972.1800539999999</v>
      </c>
      <c r="H429" s="15">
        <v>84626790000</v>
      </c>
    </row>
    <row r="430" spans="1:8" x14ac:dyDescent="0.35">
      <c r="A430" s="11">
        <f t="shared" si="8"/>
        <v>2015</v>
      </c>
      <c r="B430" s="2">
        <v>42248</v>
      </c>
      <c r="C430" s="15">
        <v>1970.089966</v>
      </c>
      <c r="D430" s="15">
        <v>2020.8599850000001</v>
      </c>
      <c r="E430" s="15">
        <v>1871.910034</v>
      </c>
      <c r="F430" s="15">
        <v>1920.030029</v>
      </c>
      <c r="G430" s="15">
        <v>1920.030029</v>
      </c>
      <c r="H430" s="15">
        <v>79989370000</v>
      </c>
    </row>
    <row r="431" spans="1:8" x14ac:dyDescent="0.35">
      <c r="A431" s="11">
        <f t="shared" si="8"/>
        <v>2015</v>
      </c>
      <c r="B431" s="2">
        <v>42278</v>
      </c>
      <c r="C431" s="15">
        <v>1919.650024</v>
      </c>
      <c r="D431" s="15">
        <v>2094.320068</v>
      </c>
      <c r="E431" s="15">
        <v>1893.6999510000001</v>
      </c>
      <c r="F431" s="15">
        <v>2079.360107</v>
      </c>
      <c r="G431" s="15">
        <v>2079.360107</v>
      </c>
      <c r="H431" s="15">
        <v>85844900000</v>
      </c>
    </row>
    <row r="432" spans="1:8" x14ac:dyDescent="0.35">
      <c r="A432" s="11">
        <f t="shared" si="8"/>
        <v>2015</v>
      </c>
      <c r="B432" s="2">
        <v>42309</v>
      </c>
      <c r="C432" s="15">
        <v>2080.76001</v>
      </c>
      <c r="D432" s="15">
        <v>2116.4799800000001</v>
      </c>
      <c r="E432" s="15">
        <v>2019.3900149999999</v>
      </c>
      <c r="F432" s="15">
        <v>2080.4099120000001</v>
      </c>
      <c r="G432" s="15">
        <v>2080.4099120000001</v>
      </c>
      <c r="H432" s="15">
        <v>75943590000</v>
      </c>
    </row>
    <row r="433" spans="1:8" x14ac:dyDescent="0.35">
      <c r="A433" s="11">
        <f t="shared" si="8"/>
        <v>2015</v>
      </c>
      <c r="B433" s="2">
        <v>42339</v>
      </c>
      <c r="C433" s="15">
        <v>2082.929932</v>
      </c>
      <c r="D433" s="15">
        <v>2104.2700199999999</v>
      </c>
      <c r="E433" s="15">
        <v>1993.26001</v>
      </c>
      <c r="F433" s="15">
        <v>2043.9399410000001</v>
      </c>
      <c r="G433" s="15">
        <v>2043.9399410000001</v>
      </c>
      <c r="H433" s="15">
        <v>83649260000</v>
      </c>
    </row>
    <row r="434" spans="1:8" x14ac:dyDescent="0.35">
      <c r="A434" s="11">
        <f t="shared" si="8"/>
        <v>2016</v>
      </c>
      <c r="B434" s="2">
        <v>42370</v>
      </c>
      <c r="C434" s="15">
        <v>2038.1999510000001</v>
      </c>
      <c r="D434" s="15">
        <v>2038.1999510000001</v>
      </c>
      <c r="E434" s="15">
        <v>1812.290039</v>
      </c>
      <c r="F434" s="15">
        <v>1940.23999</v>
      </c>
      <c r="G434" s="15">
        <v>1940.23999</v>
      </c>
      <c r="H434" s="15">
        <v>92409770000</v>
      </c>
    </row>
    <row r="435" spans="1:8" x14ac:dyDescent="0.35">
      <c r="A435" s="11">
        <f t="shared" si="8"/>
        <v>2016</v>
      </c>
      <c r="B435" s="2">
        <v>42401</v>
      </c>
      <c r="C435" s="15">
        <v>1936.9399410000001</v>
      </c>
      <c r="D435" s="15">
        <v>1962.959961</v>
      </c>
      <c r="E435" s="15">
        <v>1810.099976</v>
      </c>
      <c r="F435" s="15">
        <v>1932.2299800000001</v>
      </c>
      <c r="G435" s="15">
        <v>1932.2299800000001</v>
      </c>
      <c r="H435" s="15">
        <v>93049560000</v>
      </c>
    </row>
    <row r="436" spans="1:8" x14ac:dyDescent="0.35">
      <c r="A436" s="11">
        <f t="shared" si="8"/>
        <v>2016</v>
      </c>
      <c r="B436" s="2">
        <v>42430</v>
      </c>
      <c r="C436" s="15">
        <v>1937.089966</v>
      </c>
      <c r="D436" s="15">
        <v>2072.209961</v>
      </c>
      <c r="E436" s="15">
        <v>1937.089966</v>
      </c>
      <c r="F436" s="15">
        <v>2059.73999</v>
      </c>
      <c r="G436" s="15">
        <v>2059.73999</v>
      </c>
      <c r="H436" s="15">
        <v>92639420000</v>
      </c>
    </row>
    <row r="437" spans="1:8" x14ac:dyDescent="0.35">
      <c r="A437" s="11">
        <f t="shared" si="8"/>
        <v>2016</v>
      </c>
      <c r="B437" s="2">
        <v>42461</v>
      </c>
      <c r="C437" s="15">
        <v>2056.6201169999999</v>
      </c>
      <c r="D437" s="15">
        <v>2111.0500489999999</v>
      </c>
      <c r="E437" s="15">
        <v>2033.8000489999999</v>
      </c>
      <c r="F437" s="15">
        <v>2065.3000489999999</v>
      </c>
      <c r="G437" s="15">
        <v>2065.3000489999999</v>
      </c>
      <c r="H437" s="15">
        <v>81124990000</v>
      </c>
    </row>
    <row r="438" spans="1:8" x14ac:dyDescent="0.35">
      <c r="A438" s="11">
        <f t="shared" si="8"/>
        <v>2016</v>
      </c>
      <c r="B438" s="2">
        <v>42491</v>
      </c>
      <c r="C438" s="15">
        <v>2067.169922</v>
      </c>
      <c r="D438" s="15">
        <v>2103.4799800000001</v>
      </c>
      <c r="E438" s="15">
        <v>2025.910034</v>
      </c>
      <c r="F438" s="15">
        <v>2096.9499510000001</v>
      </c>
      <c r="G438" s="15">
        <v>2096.9499510000001</v>
      </c>
      <c r="H438" s="15">
        <v>78883600000</v>
      </c>
    </row>
    <row r="439" spans="1:8" x14ac:dyDescent="0.35">
      <c r="A439" s="11">
        <f t="shared" si="8"/>
        <v>2016</v>
      </c>
      <c r="B439" s="2">
        <v>42522</v>
      </c>
      <c r="C439" s="15">
        <v>2093.9399410000001</v>
      </c>
      <c r="D439" s="15">
        <v>2120.5500489999999</v>
      </c>
      <c r="E439" s="15">
        <v>1991.6800539999999</v>
      </c>
      <c r="F439" s="15">
        <v>2098.860107</v>
      </c>
      <c r="G439" s="15">
        <v>2098.860107</v>
      </c>
      <c r="H439" s="15">
        <v>86852700000</v>
      </c>
    </row>
    <row r="440" spans="1:8" x14ac:dyDescent="0.35">
      <c r="A440" s="11">
        <f t="shared" si="8"/>
        <v>2016</v>
      </c>
      <c r="B440" s="2">
        <v>42552</v>
      </c>
      <c r="C440" s="15">
        <v>2099.3400879999999</v>
      </c>
      <c r="D440" s="15">
        <v>2177.0900879999999</v>
      </c>
      <c r="E440" s="15">
        <v>2074.0200199999999</v>
      </c>
      <c r="F440" s="15">
        <v>2173.6000979999999</v>
      </c>
      <c r="G440" s="15">
        <v>2173.6000979999999</v>
      </c>
      <c r="H440" s="15">
        <v>69530250000</v>
      </c>
    </row>
    <row r="441" spans="1:8" x14ac:dyDescent="0.35">
      <c r="A441" s="11">
        <f t="shared" si="8"/>
        <v>2016</v>
      </c>
      <c r="B441" s="2">
        <v>42583</v>
      </c>
      <c r="C441" s="15">
        <v>2173.1499020000001</v>
      </c>
      <c r="D441" s="15">
        <v>2193.8100589999999</v>
      </c>
      <c r="E441" s="15">
        <v>2147.580078</v>
      </c>
      <c r="F441" s="15">
        <v>2170.9499510000001</v>
      </c>
      <c r="G441" s="15">
        <v>2170.9499510000001</v>
      </c>
      <c r="H441" s="15">
        <v>75610310000</v>
      </c>
    </row>
    <row r="442" spans="1:8" x14ac:dyDescent="0.35">
      <c r="A442" s="11">
        <f t="shared" si="8"/>
        <v>2016</v>
      </c>
      <c r="B442" s="2">
        <v>42614</v>
      </c>
      <c r="C442" s="15">
        <v>2171.330078</v>
      </c>
      <c r="D442" s="15">
        <v>2187.8701169999999</v>
      </c>
      <c r="E442" s="15">
        <v>2119.1201169999999</v>
      </c>
      <c r="F442" s="15">
        <v>2168.2700199999999</v>
      </c>
      <c r="G442" s="15">
        <v>2168.2700199999999</v>
      </c>
      <c r="H442" s="15">
        <v>77270240000</v>
      </c>
    </row>
    <row r="443" spans="1:8" x14ac:dyDescent="0.35">
      <c r="A443" s="11">
        <f t="shared" si="8"/>
        <v>2016</v>
      </c>
      <c r="B443" s="2">
        <v>42644</v>
      </c>
      <c r="C443" s="15">
        <v>2164.330078</v>
      </c>
      <c r="D443" s="15">
        <v>2169.6000979999999</v>
      </c>
      <c r="E443" s="15">
        <v>2114.719971</v>
      </c>
      <c r="F443" s="15">
        <v>2126.1499020000001</v>
      </c>
      <c r="G443" s="15">
        <v>2126.1499020000001</v>
      </c>
      <c r="H443" s="15">
        <v>73196630000</v>
      </c>
    </row>
    <row r="444" spans="1:8" x14ac:dyDescent="0.35">
      <c r="A444" s="11">
        <f t="shared" si="8"/>
        <v>2016</v>
      </c>
      <c r="B444" s="2">
        <v>42675</v>
      </c>
      <c r="C444" s="15">
        <v>2128.679932</v>
      </c>
      <c r="D444" s="15">
        <v>2214.1000979999999</v>
      </c>
      <c r="E444" s="15">
        <v>2083.790039</v>
      </c>
      <c r="F444" s="15">
        <v>2198.8100589999999</v>
      </c>
      <c r="G444" s="15">
        <v>2198.8100589999999</v>
      </c>
      <c r="H444" s="15">
        <v>88299760000</v>
      </c>
    </row>
    <row r="445" spans="1:8" x14ac:dyDescent="0.35">
      <c r="A445" s="11">
        <f t="shared" si="8"/>
        <v>2016</v>
      </c>
      <c r="B445" s="2">
        <v>42705</v>
      </c>
      <c r="C445" s="15">
        <v>2200.169922</v>
      </c>
      <c r="D445" s="15">
        <v>2277.530029</v>
      </c>
      <c r="E445" s="15">
        <v>2187.4399410000001</v>
      </c>
      <c r="F445" s="15">
        <v>2238.830078</v>
      </c>
      <c r="G445" s="15">
        <v>2238.830078</v>
      </c>
      <c r="H445" s="15">
        <v>75251240000</v>
      </c>
    </row>
    <row r="446" spans="1:8" x14ac:dyDescent="0.35">
      <c r="A446" s="11">
        <f t="shared" si="8"/>
        <v>2017</v>
      </c>
      <c r="B446" s="2">
        <v>42736</v>
      </c>
      <c r="C446" s="15">
        <v>2251.570068</v>
      </c>
      <c r="D446" s="15">
        <v>2300.98999</v>
      </c>
      <c r="E446" s="15">
        <v>2245.1298830000001</v>
      </c>
      <c r="F446" s="15">
        <v>2278.8701169999999</v>
      </c>
      <c r="G446" s="15">
        <v>2278.8701169999999</v>
      </c>
      <c r="H446" s="15">
        <v>70483180000</v>
      </c>
    </row>
    <row r="447" spans="1:8" x14ac:dyDescent="0.35">
      <c r="A447" s="11">
        <f t="shared" si="8"/>
        <v>2017</v>
      </c>
      <c r="B447" s="2">
        <v>42767</v>
      </c>
      <c r="C447" s="15">
        <v>2285.5900879999999</v>
      </c>
      <c r="D447" s="15">
        <v>2371.540039</v>
      </c>
      <c r="E447" s="15">
        <v>2271.6499020000001</v>
      </c>
      <c r="F447" s="15">
        <v>2363.639893</v>
      </c>
      <c r="G447" s="15">
        <v>2363.639893</v>
      </c>
      <c r="H447" s="15">
        <v>69162420000</v>
      </c>
    </row>
    <row r="448" spans="1:8" x14ac:dyDescent="0.35">
      <c r="A448" s="11">
        <f t="shared" si="8"/>
        <v>2017</v>
      </c>
      <c r="B448" s="2">
        <v>42795</v>
      </c>
      <c r="C448" s="15">
        <v>2380.1298830000001</v>
      </c>
      <c r="D448" s="15">
        <v>2400.9799800000001</v>
      </c>
      <c r="E448" s="15">
        <v>2322.25</v>
      </c>
      <c r="F448" s="15">
        <v>2362.719971</v>
      </c>
      <c r="G448" s="15">
        <v>2362.719971</v>
      </c>
      <c r="H448" s="15">
        <v>81547770000</v>
      </c>
    </row>
    <row r="449" spans="1:8" x14ac:dyDescent="0.35">
      <c r="A449" s="11">
        <f t="shared" si="8"/>
        <v>2017</v>
      </c>
      <c r="B449" s="2">
        <v>42826</v>
      </c>
      <c r="C449" s="15">
        <v>2362.3400879999999</v>
      </c>
      <c r="D449" s="15">
        <v>2398.1599120000001</v>
      </c>
      <c r="E449" s="15">
        <v>2328.9499510000001</v>
      </c>
      <c r="F449" s="15">
        <v>2384.1999510000001</v>
      </c>
      <c r="G449" s="15">
        <v>2384.1999510000001</v>
      </c>
      <c r="H449" s="15">
        <v>65265670000</v>
      </c>
    </row>
    <row r="450" spans="1:8" x14ac:dyDescent="0.35">
      <c r="A450" s="11">
        <f t="shared" si="8"/>
        <v>2017</v>
      </c>
      <c r="B450" s="2">
        <v>42856</v>
      </c>
      <c r="C450" s="15">
        <v>2388.5</v>
      </c>
      <c r="D450" s="15">
        <v>2418.709961</v>
      </c>
      <c r="E450" s="15">
        <v>2352.719971</v>
      </c>
      <c r="F450" s="15">
        <v>2411.8000489999999</v>
      </c>
      <c r="G450" s="15">
        <v>2411.8000489999999</v>
      </c>
      <c r="H450" s="15">
        <v>79607170000</v>
      </c>
    </row>
    <row r="451" spans="1:8" x14ac:dyDescent="0.35">
      <c r="A451" s="11">
        <f t="shared" ref="A451:A494" si="9">YEAR(B451)</f>
        <v>2017</v>
      </c>
      <c r="B451" s="2">
        <v>42887</v>
      </c>
      <c r="C451" s="15">
        <v>2415.6499020000001</v>
      </c>
      <c r="D451" s="15">
        <v>2453.820068</v>
      </c>
      <c r="E451" s="15">
        <v>2405.6999510000001</v>
      </c>
      <c r="F451" s="15">
        <v>2423.4099120000001</v>
      </c>
      <c r="G451" s="15">
        <v>2423.4099120000001</v>
      </c>
      <c r="H451" s="15">
        <v>81002490000</v>
      </c>
    </row>
    <row r="452" spans="1:8" x14ac:dyDescent="0.35">
      <c r="A452" s="11">
        <f t="shared" si="9"/>
        <v>2017</v>
      </c>
      <c r="B452" s="2">
        <v>42917</v>
      </c>
      <c r="C452" s="15">
        <v>2431.389893</v>
      </c>
      <c r="D452" s="15">
        <v>2484.040039</v>
      </c>
      <c r="E452" s="15">
        <v>2407.6999510000001</v>
      </c>
      <c r="F452" s="15">
        <v>2470.3000489999999</v>
      </c>
      <c r="G452" s="15">
        <v>2470.3000489999999</v>
      </c>
      <c r="H452" s="15">
        <v>63169400000</v>
      </c>
    </row>
    <row r="453" spans="1:8" x14ac:dyDescent="0.35">
      <c r="A453" s="11">
        <f t="shared" si="9"/>
        <v>2017</v>
      </c>
      <c r="B453" s="2">
        <v>42948</v>
      </c>
      <c r="C453" s="15">
        <v>2477.1000979999999</v>
      </c>
      <c r="D453" s="15">
        <v>2490.8701169999999</v>
      </c>
      <c r="E453" s="15">
        <v>2417.3500979999999</v>
      </c>
      <c r="F453" s="15">
        <v>2471.6499020000001</v>
      </c>
      <c r="G453" s="15">
        <v>2471.6499020000001</v>
      </c>
      <c r="H453" s="15">
        <v>70616030000</v>
      </c>
    </row>
    <row r="454" spans="1:8" x14ac:dyDescent="0.35">
      <c r="A454" s="11">
        <f t="shared" si="9"/>
        <v>2017</v>
      </c>
      <c r="B454" s="2">
        <v>42979</v>
      </c>
      <c r="C454" s="15">
        <v>2474.419922</v>
      </c>
      <c r="D454" s="15">
        <v>2519.4399410000001</v>
      </c>
      <c r="E454" s="15">
        <v>2446.5500489999999</v>
      </c>
      <c r="F454" s="15">
        <v>2519.360107</v>
      </c>
      <c r="G454" s="15">
        <v>2519.360107</v>
      </c>
      <c r="H454" s="15">
        <v>66337980000</v>
      </c>
    </row>
    <row r="455" spans="1:8" x14ac:dyDescent="0.35">
      <c r="A455" s="11">
        <f t="shared" si="9"/>
        <v>2017</v>
      </c>
      <c r="B455" s="2">
        <v>43009</v>
      </c>
      <c r="C455" s="15">
        <v>2521.1999510000001</v>
      </c>
      <c r="D455" s="15">
        <v>2582.9799800000001</v>
      </c>
      <c r="E455" s="15">
        <v>2520.3999020000001</v>
      </c>
      <c r="F455" s="15">
        <v>2575.26001</v>
      </c>
      <c r="G455" s="15">
        <v>2575.26001</v>
      </c>
      <c r="H455" s="15">
        <v>70871570000</v>
      </c>
    </row>
    <row r="456" spans="1:8" x14ac:dyDescent="0.35">
      <c r="A456" s="11">
        <f t="shared" si="9"/>
        <v>2017</v>
      </c>
      <c r="B456" s="2">
        <v>43040</v>
      </c>
      <c r="C456" s="15">
        <v>2583.209961</v>
      </c>
      <c r="D456" s="15">
        <v>2657.73999</v>
      </c>
      <c r="E456" s="15">
        <v>2557.4499510000001</v>
      </c>
      <c r="F456" s="15">
        <v>2584.8400879999999</v>
      </c>
      <c r="G456" s="15">
        <v>2584.8400879999999</v>
      </c>
      <c r="H456" s="15">
        <v>95142800000</v>
      </c>
    </row>
    <row r="457" spans="1:8" x14ac:dyDescent="0.35">
      <c r="A457" s="11">
        <f t="shared" si="9"/>
        <v>2017</v>
      </c>
      <c r="B457" s="2">
        <v>43070</v>
      </c>
      <c r="C457" s="15">
        <v>2645.1000979999999</v>
      </c>
      <c r="D457" s="15">
        <v>2694.969971</v>
      </c>
      <c r="E457" s="15">
        <v>2605.5200199999999</v>
      </c>
      <c r="F457" s="15">
        <v>2673.610107</v>
      </c>
      <c r="G457" s="15">
        <v>2673.610107</v>
      </c>
      <c r="H457" s="15">
        <v>65251190000</v>
      </c>
    </row>
    <row r="458" spans="1:8" x14ac:dyDescent="0.35">
      <c r="A458" s="11">
        <f t="shared" si="9"/>
        <v>2018</v>
      </c>
      <c r="B458" s="2">
        <v>43101</v>
      </c>
      <c r="C458" s="15">
        <v>2683.7299800000001</v>
      </c>
      <c r="D458" s="15">
        <v>2872.8701169999999</v>
      </c>
      <c r="E458" s="15">
        <v>2682.360107</v>
      </c>
      <c r="F458" s="15">
        <v>2823.8100589999999</v>
      </c>
      <c r="G458" s="15">
        <v>2823.8100589999999</v>
      </c>
      <c r="H458" s="15">
        <v>76860120000</v>
      </c>
    </row>
    <row r="459" spans="1:8" x14ac:dyDescent="0.35">
      <c r="A459" s="11">
        <f t="shared" si="9"/>
        <v>2018</v>
      </c>
      <c r="B459" s="2">
        <v>43132</v>
      </c>
      <c r="C459" s="15">
        <v>2816.4499510000001</v>
      </c>
      <c r="D459" s="15">
        <v>2835.959961</v>
      </c>
      <c r="E459" s="15">
        <v>2532.6899410000001</v>
      </c>
      <c r="F459" s="15">
        <v>2713.830078</v>
      </c>
      <c r="G459" s="15">
        <v>2713.830078</v>
      </c>
      <c r="H459" s="15">
        <v>79579410000</v>
      </c>
    </row>
    <row r="460" spans="1:8" x14ac:dyDescent="0.35">
      <c r="A460" s="11">
        <f t="shared" si="9"/>
        <v>2018</v>
      </c>
      <c r="B460" s="2">
        <v>43160</v>
      </c>
      <c r="C460" s="15">
        <v>2715.219971</v>
      </c>
      <c r="D460" s="15">
        <v>2801.8999020000001</v>
      </c>
      <c r="E460" s="15">
        <v>2585.889893</v>
      </c>
      <c r="F460" s="15">
        <v>2640.8701169999999</v>
      </c>
      <c r="G460" s="15">
        <v>2640.8701169999999</v>
      </c>
      <c r="H460" s="15">
        <v>76369800000</v>
      </c>
    </row>
    <row r="461" spans="1:8" x14ac:dyDescent="0.35">
      <c r="A461" s="11">
        <f t="shared" si="9"/>
        <v>2018</v>
      </c>
      <c r="B461" s="2">
        <v>43191</v>
      </c>
      <c r="C461" s="15">
        <v>2633.4499510000001</v>
      </c>
      <c r="D461" s="15">
        <v>2717.48999</v>
      </c>
      <c r="E461" s="15">
        <v>2553.8000489999999</v>
      </c>
      <c r="F461" s="15">
        <v>2648.0500489999999</v>
      </c>
      <c r="G461" s="15">
        <v>2648.0500489999999</v>
      </c>
      <c r="H461" s="15">
        <v>69648590000</v>
      </c>
    </row>
    <row r="462" spans="1:8" x14ac:dyDescent="0.35">
      <c r="A462" s="11">
        <f t="shared" si="9"/>
        <v>2018</v>
      </c>
      <c r="B462" s="2">
        <v>43221</v>
      </c>
      <c r="C462" s="15">
        <v>2642.959961</v>
      </c>
      <c r="D462" s="15">
        <v>2742.23999</v>
      </c>
      <c r="E462" s="15">
        <v>2594.6201169999999</v>
      </c>
      <c r="F462" s="15">
        <v>2705.2700199999999</v>
      </c>
      <c r="G462" s="15">
        <v>2705.2700199999999</v>
      </c>
      <c r="H462" s="15">
        <v>75617280000</v>
      </c>
    </row>
    <row r="463" spans="1:8" x14ac:dyDescent="0.35">
      <c r="A463" s="11">
        <f t="shared" si="9"/>
        <v>2018</v>
      </c>
      <c r="B463" s="2">
        <v>43252</v>
      </c>
      <c r="C463" s="15">
        <v>2718.6999510000001</v>
      </c>
      <c r="D463" s="15">
        <v>2791.469971</v>
      </c>
      <c r="E463" s="15">
        <v>2691.98999</v>
      </c>
      <c r="F463" s="15">
        <v>2718.3701169999999</v>
      </c>
      <c r="G463" s="15">
        <v>2718.3701169999999</v>
      </c>
      <c r="H463" s="15">
        <v>77439710000</v>
      </c>
    </row>
    <row r="464" spans="1:8" x14ac:dyDescent="0.35">
      <c r="A464" s="11">
        <f t="shared" si="9"/>
        <v>2018</v>
      </c>
      <c r="B464" s="2">
        <v>43282</v>
      </c>
      <c r="C464" s="15">
        <v>2704.9499510000001</v>
      </c>
      <c r="D464" s="15">
        <v>2848.030029</v>
      </c>
      <c r="E464" s="15">
        <v>2698.9499510000001</v>
      </c>
      <c r="F464" s="15">
        <v>2816.290039</v>
      </c>
      <c r="G464" s="15">
        <v>2816.290039</v>
      </c>
      <c r="H464" s="15">
        <v>64542170000</v>
      </c>
    </row>
    <row r="465" spans="1:8" x14ac:dyDescent="0.35">
      <c r="A465" s="11">
        <f t="shared" si="9"/>
        <v>2018</v>
      </c>
      <c r="B465" s="2">
        <v>43313</v>
      </c>
      <c r="C465" s="15">
        <v>2821.169922</v>
      </c>
      <c r="D465" s="15">
        <v>2916.5</v>
      </c>
      <c r="E465" s="15">
        <v>2796.3400879999999</v>
      </c>
      <c r="F465" s="15">
        <v>2901.5200199999999</v>
      </c>
      <c r="G465" s="15">
        <v>2901.5200199999999</v>
      </c>
      <c r="H465" s="15">
        <v>69238220000</v>
      </c>
    </row>
    <row r="466" spans="1:8" x14ac:dyDescent="0.35">
      <c r="A466" s="11">
        <f t="shared" si="9"/>
        <v>2018</v>
      </c>
      <c r="B466" s="2">
        <v>43344</v>
      </c>
      <c r="C466" s="15">
        <v>2896.959961</v>
      </c>
      <c r="D466" s="15">
        <v>2940.9099120000001</v>
      </c>
      <c r="E466" s="15">
        <v>2864.1201169999999</v>
      </c>
      <c r="F466" s="15">
        <v>2913.9799800000001</v>
      </c>
      <c r="G466" s="15">
        <v>2913.9799800000001</v>
      </c>
      <c r="H466" s="15">
        <v>62492080000</v>
      </c>
    </row>
    <row r="467" spans="1:8" x14ac:dyDescent="0.35">
      <c r="A467" s="11">
        <f t="shared" si="9"/>
        <v>2018</v>
      </c>
      <c r="B467" s="2">
        <v>43374</v>
      </c>
      <c r="C467" s="15">
        <v>2926.290039</v>
      </c>
      <c r="D467" s="15">
        <v>2939.860107</v>
      </c>
      <c r="E467" s="15">
        <v>2603.540039</v>
      </c>
      <c r="F467" s="15">
        <v>2711.73999</v>
      </c>
      <c r="G467" s="15">
        <v>2711.73999</v>
      </c>
      <c r="H467" s="15">
        <v>91327930000</v>
      </c>
    </row>
    <row r="468" spans="1:8" x14ac:dyDescent="0.35">
      <c r="A468" s="11">
        <f t="shared" si="9"/>
        <v>2018</v>
      </c>
      <c r="B468" s="2">
        <v>43405</v>
      </c>
      <c r="C468" s="15">
        <v>2717.580078</v>
      </c>
      <c r="D468" s="15">
        <v>2815.1499020000001</v>
      </c>
      <c r="E468" s="15">
        <v>2631.0900879999999</v>
      </c>
      <c r="F468" s="15">
        <v>2760.169922</v>
      </c>
      <c r="G468" s="15">
        <v>2760.169922</v>
      </c>
      <c r="H468" s="15">
        <v>80080110000</v>
      </c>
    </row>
    <row r="469" spans="1:8" x14ac:dyDescent="0.35">
      <c r="A469" s="11">
        <f t="shared" si="9"/>
        <v>2018</v>
      </c>
      <c r="B469" s="2">
        <v>43435</v>
      </c>
      <c r="C469" s="15">
        <v>2790.5</v>
      </c>
      <c r="D469" s="15">
        <v>2800.179932</v>
      </c>
      <c r="E469" s="15">
        <v>2346.580078</v>
      </c>
      <c r="F469" s="15">
        <v>2506.8500979999999</v>
      </c>
      <c r="G469" s="15">
        <v>2506.8500979999999</v>
      </c>
      <c r="H469" s="15">
        <v>83522570000</v>
      </c>
    </row>
    <row r="470" spans="1:8" x14ac:dyDescent="0.35">
      <c r="A470" s="11">
        <f t="shared" si="9"/>
        <v>2019</v>
      </c>
      <c r="B470" s="2">
        <v>43466</v>
      </c>
      <c r="C470" s="15">
        <v>2476.959961</v>
      </c>
      <c r="D470" s="15">
        <v>2708.9499510000001</v>
      </c>
      <c r="E470" s="15">
        <v>2443.959961</v>
      </c>
      <c r="F470" s="15">
        <v>2704.1000979999999</v>
      </c>
      <c r="G470" s="15">
        <v>2704.1000979999999</v>
      </c>
      <c r="H470" s="15">
        <v>80401630000</v>
      </c>
    </row>
    <row r="471" spans="1:8" x14ac:dyDescent="0.35">
      <c r="A471" s="11">
        <f t="shared" si="9"/>
        <v>2019</v>
      </c>
      <c r="B471" s="2">
        <v>43497</v>
      </c>
      <c r="C471" s="15">
        <v>2702.320068</v>
      </c>
      <c r="D471" s="15">
        <v>2813.48999</v>
      </c>
      <c r="E471" s="15">
        <v>2681.830078</v>
      </c>
      <c r="F471" s="15">
        <v>2784.48999</v>
      </c>
      <c r="G471" s="15">
        <v>2784.48999</v>
      </c>
      <c r="H471" s="15">
        <v>70183430000</v>
      </c>
    </row>
    <row r="472" spans="1:8" x14ac:dyDescent="0.35">
      <c r="A472" s="11">
        <f t="shared" si="9"/>
        <v>2019</v>
      </c>
      <c r="B472" s="2">
        <v>43525</v>
      </c>
      <c r="C472" s="15">
        <v>2798.219971</v>
      </c>
      <c r="D472" s="15">
        <v>2860.3100589999999</v>
      </c>
      <c r="E472" s="15">
        <v>2722.2700199999999</v>
      </c>
      <c r="F472" s="15">
        <v>2834.3999020000001</v>
      </c>
      <c r="G472" s="15">
        <v>2834.3999020000001</v>
      </c>
      <c r="H472" s="15">
        <v>78596280000</v>
      </c>
    </row>
    <row r="473" spans="1:8" x14ac:dyDescent="0.35">
      <c r="A473" s="11">
        <f t="shared" si="9"/>
        <v>2019</v>
      </c>
      <c r="B473" s="2">
        <v>43556</v>
      </c>
      <c r="C473" s="15">
        <v>2848.6298830000001</v>
      </c>
      <c r="D473" s="15">
        <v>2949.5200199999999</v>
      </c>
      <c r="E473" s="15">
        <v>2848.6298830000001</v>
      </c>
      <c r="F473" s="15">
        <v>2945.830078</v>
      </c>
      <c r="G473" s="15">
        <v>2945.830078</v>
      </c>
      <c r="H473" s="15">
        <v>69604840000</v>
      </c>
    </row>
    <row r="474" spans="1:8" x14ac:dyDescent="0.35">
      <c r="A474" s="11">
        <f t="shared" si="9"/>
        <v>2019</v>
      </c>
      <c r="B474" s="2">
        <v>43586</v>
      </c>
      <c r="C474" s="15">
        <v>2952.330078</v>
      </c>
      <c r="D474" s="15">
        <v>2954.1298830000001</v>
      </c>
      <c r="E474" s="15">
        <v>2750.5200199999999</v>
      </c>
      <c r="F474" s="15">
        <v>2752.0600589999999</v>
      </c>
      <c r="G474" s="15">
        <v>2752.0600589999999</v>
      </c>
      <c r="H474" s="15">
        <v>76860120000</v>
      </c>
    </row>
    <row r="475" spans="1:8" x14ac:dyDescent="0.35">
      <c r="A475" s="11">
        <f t="shared" si="9"/>
        <v>2019</v>
      </c>
      <c r="B475" s="2">
        <v>43617</v>
      </c>
      <c r="C475" s="15">
        <v>2751.530029</v>
      </c>
      <c r="D475" s="15">
        <v>2964.1499020000001</v>
      </c>
      <c r="E475" s="15">
        <v>2728.8100589999999</v>
      </c>
      <c r="F475" s="15">
        <v>2941.76001</v>
      </c>
      <c r="G475" s="15">
        <v>2941.76001</v>
      </c>
      <c r="H475" s="15">
        <v>70881390000</v>
      </c>
    </row>
    <row r="476" spans="1:8" x14ac:dyDescent="0.35">
      <c r="A476" s="11">
        <f t="shared" si="9"/>
        <v>2019</v>
      </c>
      <c r="B476" s="2">
        <v>43647</v>
      </c>
      <c r="C476" s="15">
        <v>2971.4099120000001</v>
      </c>
      <c r="D476" s="15">
        <v>3027.9799800000001</v>
      </c>
      <c r="E476" s="15">
        <v>2952.219971</v>
      </c>
      <c r="F476" s="15">
        <v>2980.3798830000001</v>
      </c>
      <c r="G476" s="15">
        <v>2980.3798830000001</v>
      </c>
      <c r="H476" s="15">
        <v>70349470000</v>
      </c>
    </row>
    <row r="477" spans="1:8" x14ac:dyDescent="0.35">
      <c r="A477" s="11">
        <f t="shared" si="9"/>
        <v>2019</v>
      </c>
      <c r="B477" s="2">
        <v>43678</v>
      </c>
      <c r="C477" s="15">
        <v>2980.320068</v>
      </c>
      <c r="D477" s="15">
        <v>3013.5900879999999</v>
      </c>
      <c r="E477" s="15">
        <v>2822.1201169999999</v>
      </c>
      <c r="F477" s="15">
        <v>2926.459961</v>
      </c>
      <c r="G477" s="15">
        <v>2926.459961</v>
      </c>
      <c r="H477" s="15">
        <v>79599440000</v>
      </c>
    </row>
    <row r="478" spans="1:8" x14ac:dyDescent="0.35">
      <c r="A478" s="11">
        <f t="shared" si="9"/>
        <v>2019</v>
      </c>
      <c r="B478" s="2">
        <v>43709</v>
      </c>
      <c r="C478" s="15">
        <v>2909.01001</v>
      </c>
      <c r="D478" s="15">
        <v>3021.98999</v>
      </c>
      <c r="E478" s="15">
        <v>2891.8500979999999</v>
      </c>
      <c r="F478" s="15">
        <v>2976.73999</v>
      </c>
      <c r="G478" s="15">
        <v>2976.73999</v>
      </c>
      <c r="H478" s="15">
        <v>73992330000</v>
      </c>
    </row>
    <row r="479" spans="1:8" x14ac:dyDescent="0.35">
      <c r="A479" s="11">
        <f t="shared" si="9"/>
        <v>2019</v>
      </c>
      <c r="B479" s="2">
        <v>43739</v>
      </c>
      <c r="C479" s="15">
        <v>2983.6899410000001</v>
      </c>
      <c r="D479" s="15">
        <v>3050.1000979999999</v>
      </c>
      <c r="E479" s="15">
        <v>2855.9399410000001</v>
      </c>
      <c r="F479" s="15">
        <v>3037.5600589999999</v>
      </c>
      <c r="G479" s="15">
        <v>3037.5600589999999</v>
      </c>
      <c r="H479" s="15">
        <v>77564550000</v>
      </c>
    </row>
    <row r="480" spans="1:8" x14ac:dyDescent="0.35">
      <c r="A480" s="11">
        <f t="shared" si="9"/>
        <v>2019</v>
      </c>
      <c r="B480" s="2">
        <v>43770</v>
      </c>
      <c r="C480" s="15">
        <v>3050.719971</v>
      </c>
      <c r="D480" s="15">
        <v>3154.26001</v>
      </c>
      <c r="E480" s="15">
        <v>3050.719971</v>
      </c>
      <c r="F480" s="15">
        <v>3140.9799800000001</v>
      </c>
      <c r="G480" s="15">
        <v>3140.9799800000001</v>
      </c>
      <c r="H480" s="15">
        <v>72179920000</v>
      </c>
    </row>
    <row r="481" spans="1:8" x14ac:dyDescent="0.35">
      <c r="A481" s="11">
        <f t="shared" si="9"/>
        <v>2019</v>
      </c>
      <c r="B481" s="2">
        <v>43800</v>
      </c>
      <c r="C481" s="15">
        <v>3143.8500979999999</v>
      </c>
      <c r="D481" s="15">
        <v>3247.929932</v>
      </c>
      <c r="E481" s="15">
        <v>3070.330078</v>
      </c>
      <c r="F481" s="15">
        <v>3230.780029</v>
      </c>
      <c r="G481" s="15">
        <v>3230.780029</v>
      </c>
      <c r="H481" s="15">
        <v>72054000000</v>
      </c>
    </row>
    <row r="482" spans="1:8" x14ac:dyDescent="0.35">
      <c r="A482" s="11">
        <f t="shared" si="9"/>
        <v>2020</v>
      </c>
      <c r="B482" s="2">
        <v>43831</v>
      </c>
      <c r="C482" s="15">
        <v>3244.669922</v>
      </c>
      <c r="D482" s="15">
        <v>3337.7700199999999</v>
      </c>
      <c r="E482" s="15">
        <v>3214.639893</v>
      </c>
      <c r="F482" s="15">
        <v>3225.5200199999999</v>
      </c>
      <c r="G482" s="15">
        <v>3225.5200199999999</v>
      </c>
      <c r="H482" s="15">
        <v>77104420000</v>
      </c>
    </row>
    <row r="483" spans="1:8" x14ac:dyDescent="0.35">
      <c r="A483" s="11">
        <f t="shared" si="9"/>
        <v>2020</v>
      </c>
      <c r="B483" s="2">
        <v>43862</v>
      </c>
      <c r="C483" s="15">
        <v>3235.6599120000001</v>
      </c>
      <c r="D483" s="15">
        <v>3393.5200199999999</v>
      </c>
      <c r="E483" s="15">
        <v>2855.8400879999999</v>
      </c>
      <c r="F483" s="15">
        <v>2954.219971</v>
      </c>
      <c r="G483" s="15">
        <v>2954.219971</v>
      </c>
      <c r="H483" s="15">
        <v>84292270000</v>
      </c>
    </row>
    <row r="484" spans="1:8" x14ac:dyDescent="0.35">
      <c r="A484" s="11">
        <f t="shared" si="9"/>
        <v>2020</v>
      </c>
      <c r="B484" s="2">
        <v>43891</v>
      </c>
      <c r="C484" s="15">
        <v>2974.280029</v>
      </c>
      <c r="D484" s="15">
        <v>3136.719971</v>
      </c>
      <c r="E484" s="15">
        <v>2191.860107</v>
      </c>
      <c r="F484" s="15">
        <v>2584.5900879999999</v>
      </c>
      <c r="G484" s="15">
        <v>2584.5900879999999</v>
      </c>
      <c r="H484" s="15">
        <v>161801100000</v>
      </c>
    </row>
    <row r="485" spans="1:8" x14ac:dyDescent="0.35">
      <c r="A485" s="11">
        <f t="shared" si="9"/>
        <v>2020</v>
      </c>
      <c r="B485" s="2">
        <v>43922</v>
      </c>
      <c r="C485" s="15">
        <v>2498.080078</v>
      </c>
      <c r="D485" s="15">
        <v>2954.860107</v>
      </c>
      <c r="E485" s="15">
        <v>2447.48999</v>
      </c>
      <c r="F485" s="15">
        <v>2912.429932</v>
      </c>
      <c r="G485" s="15">
        <v>2912.429932</v>
      </c>
      <c r="H485" s="15">
        <v>123163450000</v>
      </c>
    </row>
    <row r="486" spans="1:8" x14ac:dyDescent="0.35">
      <c r="A486" s="11">
        <f t="shared" si="9"/>
        <v>2020</v>
      </c>
      <c r="B486" s="2">
        <v>43952</v>
      </c>
      <c r="C486" s="15">
        <v>2869.0900879999999</v>
      </c>
      <c r="D486" s="15">
        <v>3068.669922</v>
      </c>
      <c r="E486" s="15">
        <v>2766.639893</v>
      </c>
      <c r="F486" s="15">
        <v>3044.3100589999999</v>
      </c>
      <c r="G486" s="15">
        <v>3044.3100589999999</v>
      </c>
      <c r="H486" s="15">
        <v>106799100000</v>
      </c>
    </row>
    <row r="487" spans="1:8" x14ac:dyDescent="0.35">
      <c r="A487" s="11">
        <f t="shared" si="9"/>
        <v>2020</v>
      </c>
      <c r="B487" s="2">
        <v>43983</v>
      </c>
      <c r="C487" s="15">
        <v>3038.780029</v>
      </c>
      <c r="D487" s="15">
        <v>3233.1298830000001</v>
      </c>
      <c r="E487" s="15">
        <v>2965.6599120000001</v>
      </c>
      <c r="F487" s="15">
        <v>3100.290039</v>
      </c>
      <c r="G487" s="15">
        <v>3100.290039</v>
      </c>
      <c r="H487" s="15">
        <v>131044000000</v>
      </c>
    </row>
    <row r="488" spans="1:8" x14ac:dyDescent="0.35">
      <c r="A488" s="11">
        <f t="shared" si="9"/>
        <v>2020</v>
      </c>
      <c r="B488" s="2">
        <v>44013</v>
      </c>
      <c r="C488" s="15">
        <v>3105.919922</v>
      </c>
      <c r="D488" s="15">
        <v>3279.98999</v>
      </c>
      <c r="E488" s="15">
        <v>3101.169922</v>
      </c>
      <c r="F488" s="15">
        <v>3271.1201169999999</v>
      </c>
      <c r="G488" s="15">
        <v>3271.1201169999999</v>
      </c>
      <c r="H488" s="15">
        <v>97197020000</v>
      </c>
    </row>
    <row r="489" spans="1:8" x14ac:dyDescent="0.35">
      <c r="A489" s="11">
        <f t="shared" si="9"/>
        <v>2020</v>
      </c>
      <c r="B489" s="2">
        <v>44044</v>
      </c>
      <c r="C489" s="15">
        <v>3288.26001</v>
      </c>
      <c r="D489" s="15">
        <v>3514.7700199999999</v>
      </c>
      <c r="E489" s="15">
        <v>3284.530029</v>
      </c>
      <c r="F489" s="15">
        <v>3500.3100589999999</v>
      </c>
      <c r="G489" s="15">
        <v>3500.3100589999999</v>
      </c>
      <c r="H489" s="15">
        <v>84402300000</v>
      </c>
    </row>
    <row r="490" spans="1:8" x14ac:dyDescent="0.35">
      <c r="A490" s="11">
        <f t="shared" si="9"/>
        <v>2020</v>
      </c>
      <c r="B490" s="2">
        <v>44075</v>
      </c>
      <c r="C490" s="15">
        <v>3507.4399410000001</v>
      </c>
      <c r="D490" s="15">
        <v>3588.110107</v>
      </c>
      <c r="E490" s="15">
        <v>3209.4499510000001</v>
      </c>
      <c r="F490" s="15">
        <v>3363</v>
      </c>
      <c r="G490" s="15">
        <v>3363</v>
      </c>
      <c r="H490" s="15">
        <v>92084120000</v>
      </c>
    </row>
    <row r="491" spans="1:8" x14ac:dyDescent="0.35">
      <c r="A491" s="11">
        <f t="shared" si="9"/>
        <v>2020</v>
      </c>
      <c r="B491" s="2">
        <v>44105</v>
      </c>
      <c r="C491" s="15">
        <v>3385.8701169999999</v>
      </c>
      <c r="D491" s="15">
        <v>3549.8500979999999</v>
      </c>
      <c r="E491" s="15">
        <v>3233.9399410000001</v>
      </c>
      <c r="F491" s="15">
        <v>3269.959961</v>
      </c>
      <c r="G491" s="15">
        <v>3269.959961</v>
      </c>
      <c r="H491" s="15">
        <v>89737600000</v>
      </c>
    </row>
    <row r="492" spans="1:8" x14ac:dyDescent="0.35">
      <c r="A492" s="11">
        <f t="shared" si="9"/>
        <v>2020</v>
      </c>
      <c r="B492" s="2">
        <v>44136</v>
      </c>
      <c r="C492" s="15">
        <v>3296.1999510000001</v>
      </c>
      <c r="D492" s="15">
        <v>3645.98999</v>
      </c>
      <c r="E492" s="15">
        <v>3279.73999</v>
      </c>
      <c r="F492" s="15">
        <v>3621.6298830000001</v>
      </c>
      <c r="G492" s="15">
        <v>3621.6298830000001</v>
      </c>
      <c r="H492" s="15">
        <v>100977880000</v>
      </c>
    </row>
    <row r="493" spans="1:8" x14ac:dyDescent="0.35">
      <c r="A493" s="11">
        <f t="shared" si="9"/>
        <v>2020</v>
      </c>
      <c r="B493" s="2">
        <v>44166</v>
      </c>
      <c r="C493" s="15">
        <v>3645.8701169999999</v>
      </c>
      <c r="D493" s="15">
        <v>3760.1999510000001</v>
      </c>
      <c r="E493" s="15">
        <v>3633.3999020000001</v>
      </c>
      <c r="F493" s="15">
        <v>3756.070068</v>
      </c>
      <c r="G493" s="15">
        <v>3756.070068</v>
      </c>
      <c r="H493" s="15">
        <v>96056410000</v>
      </c>
    </row>
    <row r="494" spans="1:8" x14ac:dyDescent="0.35">
      <c r="A494" s="30">
        <f t="shared" si="9"/>
        <v>2021</v>
      </c>
      <c r="B494" s="2">
        <v>44197</v>
      </c>
      <c r="C494" s="15">
        <v>3764.61</v>
      </c>
      <c r="D494" s="15">
        <v>3870.9</v>
      </c>
      <c r="E494" s="15">
        <v>3662.71</v>
      </c>
      <c r="F494" s="15">
        <v>3714.21</v>
      </c>
      <c r="G494" s="15">
        <v>3714.21</v>
      </c>
    </row>
  </sheetData>
  <hyperlinks>
    <hyperlink ref="M2" r:id="rId1" xr:uid="{E0362624-0C4A-4AE6-AA27-79CCB78BD9ED}"/>
    <hyperlink ref="M3" r:id="rId2" xr:uid="{5A9D9DDC-4D51-49DE-9537-D9007F2D03D9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6B578-011A-44E7-8DE7-3A4A91450546}">
  <dimension ref="A1:I110"/>
  <sheetViews>
    <sheetView topLeftCell="A77" workbookViewId="0">
      <selection activeCell="B109" sqref="B109"/>
    </sheetView>
  </sheetViews>
  <sheetFormatPr defaultRowHeight="14.5" x14ac:dyDescent="0.35"/>
  <cols>
    <col min="1" max="1" width="12.54296875" customWidth="1"/>
    <col min="9" max="9" width="10.08984375" bestFit="1" customWidth="1"/>
  </cols>
  <sheetData>
    <row r="1" spans="1:2" x14ac:dyDescent="0.35">
      <c r="A1" s="44" t="s">
        <v>15</v>
      </c>
      <c r="B1" s="44"/>
    </row>
    <row r="2" spans="1:2" x14ac:dyDescent="0.35">
      <c r="A2" s="44"/>
      <c r="B2" s="44"/>
    </row>
    <row r="3" spans="1:2" x14ac:dyDescent="0.35">
      <c r="A3" s="44" t="s">
        <v>52</v>
      </c>
      <c r="B3" s="44"/>
    </row>
    <row r="4" spans="1:2" x14ac:dyDescent="0.35">
      <c r="A4" s="44"/>
      <c r="B4" s="44"/>
    </row>
    <row r="5" spans="1:2" x14ac:dyDescent="0.35">
      <c r="A5" s="44" t="s">
        <v>17</v>
      </c>
      <c r="B5" s="44"/>
    </row>
    <row r="6" spans="1:2" x14ac:dyDescent="0.35">
      <c r="A6" s="44" t="s">
        <v>18</v>
      </c>
      <c r="B6" s="44"/>
    </row>
    <row r="7" spans="1:2" x14ac:dyDescent="0.35">
      <c r="A7" s="44" t="s">
        <v>19</v>
      </c>
      <c r="B7" s="44"/>
    </row>
    <row r="8" spans="1:2" x14ac:dyDescent="0.35">
      <c r="A8" s="44" t="s">
        <v>20</v>
      </c>
      <c r="B8" s="44"/>
    </row>
    <row r="9" spans="1:2" x14ac:dyDescent="0.35">
      <c r="A9" s="44"/>
      <c r="B9" s="44"/>
    </row>
    <row r="10" spans="1:2" x14ac:dyDescent="0.35">
      <c r="A10" s="44"/>
      <c r="B10" s="44"/>
    </row>
    <row r="11" spans="1:2" x14ac:dyDescent="0.35">
      <c r="A11" s="44"/>
      <c r="B11" s="44"/>
    </row>
    <row r="12" spans="1:2" x14ac:dyDescent="0.35">
      <c r="A12" s="44" t="s">
        <v>21</v>
      </c>
      <c r="B12" s="44"/>
    </row>
    <row r="13" spans="1:2" x14ac:dyDescent="0.35">
      <c r="A13" s="44" t="s">
        <v>22</v>
      </c>
      <c r="B13" s="44"/>
    </row>
    <row r="14" spans="1:2" x14ac:dyDescent="0.35">
      <c r="A14" s="44"/>
      <c r="B14" s="44"/>
    </row>
    <row r="15" spans="1:2" x14ac:dyDescent="0.35">
      <c r="A15" s="44"/>
      <c r="B15" s="44"/>
    </row>
    <row r="16" spans="1:2" x14ac:dyDescent="0.35">
      <c r="A16" s="44" t="s">
        <v>23</v>
      </c>
      <c r="B16" s="44" t="s">
        <v>24</v>
      </c>
    </row>
    <row r="17" spans="1:2" x14ac:dyDescent="0.35">
      <c r="A17" s="2">
        <v>10593</v>
      </c>
      <c r="B17" s="44">
        <v>37.880000000000003</v>
      </c>
    </row>
    <row r="18" spans="1:2" x14ac:dyDescent="0.35">
      <c r="A18" s="2">
        <v>10958</v>
      </c>
      <c r="B18" s="44">
        <v>-11.91</v>
      </c>
    </row>
    <row r="19" spans="1:2" x14ac:dyDescent="0.35">
      <c r="A19" s="2">
        <v>11323</v>
      </c>
      <c r="B19" s="44">
        <v>-28.48</v>
      </c>
    </row>
    <row r="20" spans="1:2" x14ac:dyDescent="0.35">
      <c r="A20" s="2">
        <v>11688</v>
      </c>
      <c r="B20" s="44">
        <v>-47.07</v>
      </c>
    </row>
    <row r="21" spans="1:2" x14ac:dyDescent="0.35">
      <c r="A21" s="2">
        <v>12054</v>
      </c>
      <c r="B21" s="44">
        <v>-15.15</v>
      </c>
    </row>
    <row r="22" spans="1:2" x14ac:dyDescent="0.35">
      <c r="A22" s="2">
        <v>12418</v>
      </c>
      <c r="B22" s="44">
        <v>46.59</v>
      </c>
    </row>
    <row r="23" spans="1:2" x14ac:dyDescent="0.35">
      <c r="A23" s="2">
        <v>12784</v>
      </c>
      <c r="B23" s="44">
        <v>-5.94</v>
      </c>
    </row>
    <row r="24" spans="1:2" x14ac:dyDescent="0.35">
      <c r="A24" s="2">
        <v>13149</v>
      </c>
      <c r="B24" s="44">
        <v>41.37</v>
      </c>
    </row>
    <row r="25" spans="1:2" x14ac:dyDescent="0.35">
      <c r="A25" s="2">
        <v>13515</v>
      </c>
      <c r="B25" s="44">
        <v>27.92</v>
      </c>
    </row>
    <row r="26" spans="1:2" x14ac:dyDescent="0.35">
      <c r="A26" s="2">
        <v>13880</v>
      </c>
      <c r="B26" s="44">
        <v>-38.590000000000003</v>
      </c>
    </row>
    <row r="27" spans="1:2" x14ac:dyDescent="0.35">
      <c r="A27" s="2">
        <v>14245</v>
      </c>
      <c r="B27" s="44">
        <v>25.21</v>
      </c>
    </row>
    <row r="28" spans="1:2" x14ac:dyDescent="0.35">
      <c r="A28" s="2">
        <v>14609</v>
      </c>
      <c r="B28" s="44">
        <v>-5.45</v>
      </c>
    </row>
    <row r="29" spans="1:2" x14ac:dyDescent="0.35">
      <c r="A29" s="2">
        <v>14976</v>
      </c>
      <c r="B29" s="44">
        <v>-15.29</v>
      </c>
    </row>
    <row r="30" spans="1:2" x14ac:dyDescent="0.35">
      <c r="A30" s="2">
        <v>15341</v>
      </c>
      <c r="B30" s="44">
        <v>-17.86</v>
      </c>
    </row>
    <row r="31" spans="1:2" x14ac:dyDescent="0.35">
      <c r="A31" s="2">
        <v>15706</v>
      </c>
      <c r="B31" s="44">
        <v>12.43</v>
      </c>
    </row>
    <row r="32" spans="1:2" x14ac:dyDescent="0.35">
      <c r="A32" s="2">
        <v>16071</v>
      </c>
      <c r="B32" s="44">
        <v>19.45</v>
      </c>
    </row>
    <row r="33" spans="1:2" x14ac:dyDescent="0.35">
      <c r="A33" s="2">
        <v>16436</v>
      </c>
      <c r="B33" s="44">
        <v>13.8</v>
      </c>
    </row>
    <row r="34" spans="1:2" x14ac:dyDescent="0.35">
      <c r="A34" s="2">
        <v>16802</v>
      </c>
      <c r="B34" s="44">
        <v>30.72</v>
      </c>
    </row>
    <row r="35" spans="1:2" x14ac:dyDescent="0.35">
      <c r="A35" s="2">
        <v>17167</v>
      </c>
      <c r="B35" s="44">
        <v>-11.87</v>
      </c>
    </row>
    <row r="36" spans="1:2" x14ac:dyDescent="0.35">
      <c r="A36" s="2">
        <v>17532</v>
      </c>
      <c r="B36" s="44">
        <v>0</v>
      </c>
    </row>
    <row r="37" spans="1:2" x14ac:dyDescent="0.35">
      <c r="A37" s="2">
        <v>17898</v>
      </c>
      <c r="B37" s="44">
        <v>-0.65</v>
      </c>
    </row>
    <row r="38" spans="1:2" x14ac:dyDescent="0.35">
      <c r="A38" s="2">
        <v>18263</v>
      </c>
      <c r="B38" s="44">
        <v>10.26</v>
      </c>
    </row>
    <row r="39" spans="1:2" x14ac:dyDescent="0.35">
      <c r="A39" s="2">
        <v>18627</v>
      </c>
      <c r="B39" s="44">
        <v>21.78</v>
      </c>
    </row>
    <row r="40" spans="1:2" x14ac:dyDescent="0.35">
      <c r="A40" s="2">
        <v>18993</v>
      </c>
      <c r="B40" s="44">
        <v>16.46</v>
      </c>
    </row>
    <row r="41" spans="1:2" x14ac:dyDescent="0.35">
      <c r="A41" s="2">
        <v>19359</v>
      </c>
      <c r="B41" s="44">
        <v>11.78</v>
      </c>
    </row>
    <row r="42" spans="1:2" x14ac:dyDescent="0.35">
      <c r="A42" s="2">
        <v>19724</v>
      </c>
      <c r="B42" s="44">
        <v>-6.62</v>
      </c>
    </row>
    <row r="43" spans="1:2" x14ac:dyDescent="0.35">
      <c r="A43" s="2">
        <v>20089</v>
      </c>
      <c r="B43" s="44">
        <v>45.02</v>
      </c>
    </row>
    <row r="44" spans="1:2" x14ac:dyDescent="0.35">
      <c r="A44" s="2">
        <v>20453</v>
      </c>
      <c r="B44" s="44">
        <v>26.4</v>
      </c>
    </row>
    <row r="45" spans="1:2" x14ac:dyDescent="0.35">
      <c r="A45" s="2">
        <v>20820</v>
      </c>
      <c r="B45" s="44">
        <v>2.62</v>
      </c>
    </row>
    <row r="46" spans="1:2" x14ac:dyDescent="0.35">
      <c r="A46" s="2">
        <v>21185</v>
      </c>
      <c r="B46" s="44">
        <v>-14.31</v>
      </c>
    </row>
    <row r="47" spans="1:2" x14ac:dyDescent="0.35">
      <c r="A47" s="2">
        <v>21550</v>
      </c>
      <c r="B47" s="44">
        <v>38.06</v>
      </c>
    </row>
    <row r="48" spans="1:2" x14ac:dyDescent="0.35">
      <c r="A48" s="2">
        <v>21915</v>
      </c>
      <c r="B48" s="44">
        <v>8.48</v>
      </c>
    </row>
    <row r="49" spans="1:2" x14ac:dyDescent="0.35">
      <c r="A49" s="2">
        <v>22280</v>
      </c>
      <c r="B49" s="44">
        <v>-2.97</v>
      </c>
    </row>
    <row r="50" spans="1:2" x14ac:dyDescent="0.35">
      <c r="A50" s="2">
        <v>22644</v>
      </c>
      <c r="B50" s="44">
        <v>23.13</v>
      </c>
    </row>
    <row r="51" spans="1:2" x14ac:dyDescent="0.35">
      <c r="A51" s="2">
        <v>23011</v>
      </c>
      <c r="B51" s="44">
        <v>-11.81</v>
      </c>
    </row>
    <row r="52" spans="1:2" x14ac:dyDescent="0.35">
      <c r="A52" s="2">
        <v>23376</v>
      </c>
      <c r="B52" s="44">
        <v>18.89</v>
      </c>
    </row>
    <row r="53" spans="1:2" x14ac:dyDescent="0.35">
      <c r="A53" s="2">
        <v>23742</v>
      </c>
      <c r="B53" s="44">
        <v>12.97</v>
      </c>
    </row>
    <row r="54" spans="1:2" x14ac:dyDescent="0.35">
      <c r="A54" s="2">
        <v>24107</v>
      </c>
      <c r="B54" s="44">
        <v>9.06</v>
      </c>
    </row>
    <row r="55" spans="1:2" x14ac:dyDescent="0.35">
      <c r="A55" s="2">
        <v>24471</v>
      </c>
      <c r="B55" s="44">
        <v>-13.09</v>
      </c>
    </row>
    <row r="56" spans="1:2" x14ac:dyDescent="0.35">
      <c r="A56" s="2">
        <v>24835</v>
      </c>
      <c r="B56" s="44">
        <v>20.09</v>
      </c>
    </row>
    <row r="57" spans="1:2" x14ac:dyDescent="0.35">
      <c r="A57" s="2">
        <v>25203</v>
      </c>
      <c r="B57" s="44">
        <v>7.66</v>
      </c>
    </row>
    <row r="58" spans="1:2" x14ac:dyDescent="0.35">
      <c r="A58" s="2">
        <v>25568</v>
      </c>
      <c r="B58" s="44">
        <v>-11.36</v>
      </c>
    </row>
    <row r="59" spans="1:2" x14ac:dyDescent="0.35">
      <c r="A59" s="2">
        <v>25933</v>
      </c>
      <c r="B59" s="44">
        <v>0.1</v>
      </c>
    </row>
    <row r="60" spans="1:2" x14ac:dyDescent="0.35">
      <c r="A60" s="2">
        <v>26298</v>
      </c>
      <c r="B60" s="44">
        <v>10.79</v>
      </c>
    </row>
    <row r="61" spans="1:2" x14ac:dyDescent="0.35">
      <c r="A61" s="2">
        <v>26662</v>
      </c>
      <c r="B61" s="44">
        <v>15.63</v>
      </c>
    </row>
    <row r="62" spans="1:2" x14ac:dyDescent="0.35">
      <c r="A62" s="2">
        <v>27029</v>
      </c>
      <c r="B62" s="44">
        <v>-17.37</v>
      </c>
    </row>
    <row r="63" spans="1:2" x14ac:dyDescent="0.35">
      <c r="A63" s="2">
        <v>27394</v>
      </c>
      <c r="B63" s="44">
        <v>-29.72</v>
      </c>
    </row>
    <row r="64" spans="1:2" x14ac:dyDescent="0.35">
      <c r="A64" s="2">
        <v>27759</v>
      </c>
      <c r="B64" s="44">
        <v>31.55</v>
      </c>
    </row>
    <row r="65" spans="1:2" x14ac:dyDescent="0.35">
      <c r="A65" s="2">
        <v>28125</v>
      </c>
      <c r="B65" s="44">
        <v>19.149999999999999</v>
      </c>
    </row>
    <row r="66" spans="1:2" x14ac:dyDescent="0.35">
      <c r="A66" s="2">
        <v>28489</v>
      </c>
      <c r="B66" s="44">
        <v>-11.5</v>
      </c>
    </row>
    <row r="67" spans="1:2" x14ac:dyDescent="0.35">
      <c r="A67" s="2">
        <v>28853</v>
      </c>
      <c r="B67" s="44">
        <v>1.06</v>
      </c>
    </row>
    <row r="68" spans="1:2" x14ac:dyDescent="0.35">
      <c r="A68" s="2">
        <v>29220</v>
      </c>
      <c r="B68" s="44">
        <v>12.31</v>
      </c>
    </row>
    <row r="69" spans="1:2" x14ac:dyDescent="0.35">
      <c r="A69" s="2">
        <v>29586</v>
      </c>
      <c r="B69" s="44">
        <v>25.77</v>
      </c>
    </row>
    <row r="70" spans="1:2" x14ac:dyDescent="0.35">
      <c r="A70" s="2">
        <v>29951</v>
      </c>
      <c r="B70" s="44">
        <v>-9.73</v>
      </c>
    </row>
    <row r="71" spans="1:2" x14ac:dyDescent="0.35">
      <c r="A71" s="2">
        <v>30316</v>
      </c>
      <c r="B71" s="44">
        <v>14.76</v>
      </c>
    </row>
    <row r="72" spans="1:2" x14ac:dyDescent="0.35">
      <c r="A72" s="2">
        <v>30680</v>
      </c>
      <c r="B72" s="44">
        <v>17.27</v>
      </c>
    </row>
    <row r="73" spans="1:2" x14ac:dyDescent="0.35">
      <c r="A73" s="2">
        <v>31047</v>
      </c>
      <c r="B73" s="44">
        <v>1.4</v>
      </c>
    </row>
    <row r="74" spans="1:2" x14ac:dyDescent="0.35">
      <c r="A74" s="2">
        <v>31412</v>
      </c>
      <c r="B74" s="44">
        <v>26.33</v>
      </c>
    </row>
    <row r="75" spans="1:2" x14ac:dyDescent="0.35">
      <c r="A75" s="2">
        <v>31777</v>
      </c>
      <c r="B75" s="44">
        <v>14.62</v>
      </c>
    </row>
    <row r="76" spans="1:2" x14ac:dyDescent="0.35">
      <c r="A76" s="2">
        <v>32142</v>
      </c>
      <c r="B76" s="44">
        <v>2.0299999999999998</v>
      </c>
    </row>
    <row r="77" spans="1:2" x14ac:dyDescent="0.35">
      <c r="A77" s="2">
        <v>32507</v>
      </c>
      <c r="B77" s="44">
        <v>12.4</v>
      </c>
    </row>
    <row r="78" spans="1:2" x14ac:dyDescent="0.35">
      <c r="A78" s="2">
        <v>32871</v>
      </c>
      <c r="B78" s="44">
        <v>27.25</v>
      </c>
    </row>
    <row r="79" spans="1:2" x14ac:dyDescent="0.35">
      <c r="A79" s="2">
        <v>33238</v>
      </c>
      <c r="B79" s="44">
        <v>-6.56</v>
      </c>
    </row>
    <row r="80" spans="1:2" x14ac:dyDescent="0.35">
      <c r="A80" s="2">
        <v>33603</v>
      </c>
      <c r="B80" s="44">
        <v>26.31</v>
      </c>
    </row>
    <row r="81" spans="1:9" x14ac:dyDescent="0.35">
      <c r="A81" s="2">
        <v>33969</v>
      </c>
      <c r="B81" s="44">
        <v>4.46</v>
      </c>
    </row>
    <row r="82" spans="1:9" x14ac:dyDescent="0.35">
      <c r="A82" s="2">
        <v>34334</v>
      </c>
      <c r="B82" s="44">
        <v>7.06</v>
      </c>
    </row>
    <row r="83" spans="1:9" x14ac:dyDescent="0.35">
      <c r="A83" s="2">
        <v>34698</v>
      </c>
      <c r="B83" s="44">
        <v>-1.54</v>
      </c>
    </row>
    <row r="84" spans="1:9" x14ac:dyDescent="0.35">
      <c r="A84" s="2">
        <v>35062</v>
      </c>
      <c r="B84" s="44">
        <v>34.11</v>
      </c>
    </row>
    <row r="85" spans="1:9" x14ac:dyDescent="0.35">
      <c r="A85" s="2">
        <v>35430</v>
      </c>
      <c r="B85" s="44">
        <v>20.260000000000002</v>
      </c>
    </row>
    <row r="86" spans="1:9" x14ac:dyDescent="0.35">
      <c r="A86" s="2">
        <v>35795</v>
      </c>
      <c r="B86" s="44">
        <v>31.01</v>
      </c>
    </row>
    <row r="87" spans="1:9" x14ac:dyDescent="0.35">
      <c r="A87" s="2">
        <v>36160</v>
      </c>
      <c r="B87" s="44">
        <v>26.67</v>
      </c>
    </row>
    <row r="88" spans="1:9" x14ac:dyDescent="0.35">
      <c r="A88" s="2">
        <v>36525</v>
      </c>
      <c r="B88" s="44">
        <v>19.53</v>
      </c>
      <c r="G88" s="40"/>
      <c r="H88" s="40"/>
      <c r="I88" s="9"/>
    </row>
    <row r="89" spans="1:9" x14ac:dyDescent="0.35">
      <c r="A89" s="2">
        <v>36889</v>
      </c>
      <c r="B89" s="44">
        <v>-10.14</v>
      </c>
      <c r="G89" s="40"/>
      <c r="H89" s="40"/>
      <c r="I89" s="9"/>
    </row>
    <row r="90" spans="1:9" x14ac:dyDescent="0.35">
      <c r="A90" s="2">
        <v>37256</v>
      </c>
      <c r="B90" s="44">
        <v>-13.04</v>
      </c>
    </row>
    <row r="91" spans="1:9" x14ac:dyDescent="0.35">
      <c r="A91" s="2">
        <v>37621</v>
      </c>
      <c r="B91" s="44">
        <v>-23.37</v>
      </c>
    </row>
    <row r="92" spans="1:9" x14ac:dyDescent="0.35">
      <c r="A92" s="2">
        <v>37986</v>
      </c>
      <c r="B92" s="44">
        <v>26.38</v>
      </c>
    </row>
    <row r="93" spans="1:9" x14ac:dyDescent="0.35">
      <c r="A93" s="2">
        <v>38352</v>
      </c>
      <c r="B93" s="44">
        <v>8.99</v>
      </c>
    </row>
    <row r="94" spans="1:9" x14ac:dyDescent="0.35">
      <c r="A94" s="2">
        <v>38716</v>
      </c>
      <c r="B94" s="44">
        <v>3</v>
      </c>
    </row>
    <row r="95" spans="1:9" x14ac:dyDescent="0.35">
      <c r="A95" s="2">
        <v>39080</v>
      </c>
      <c r="B95" s="44">
        <v>13.62</v>
      </c>
    </row>
    <row r="96" spans="1:9" x14ac:dyDescent="0.35">
      <c r="A96" s="2">
        <v>39447</v>
      </c>
      <c r="B96" s="44">
        <v>3.53</v>
      </c>
    </row>
    <row r="97" spans="1:2" x14ac:dyDescent="0.35">
      <c r="A97" s="2">
        <v>39813</v>
      </c>
      <c r="B97" s="44">
        <v>-38.49</v>
      </c>
    </row>
    <row r="98" spans="1:2" x14ac:dyDescent="0.35">
      <c r="A98" s="2">
        <v>40178</v>
      </c>
      <c r="B98" s="44">
        <v>23.45</v>
      </c>
    </row>
    <row r="99" spans="1:2" x14ac:dyDescent="0.35">
      <c r="A99" s="2">
        <v>40543</v>
      </c>
      <c r="B99" s="44">
        <v>12.78</v>
      </c>
    </row>
    <row r="100" spans="1:2" x14ac:dyDescent="0.35">
      <c r="A100" s="2">
        <v>40907</v>
      </c>
      <c r="B100" s="44">
        <v>0</v>
      </c>
    </row>
    <row r="101" spans="1:2" x14ac:dyDescent="0.35">
      <c r="A101" s="2">
        <v>41274</v>
      </c>
      <c r="B101" s="44">
        <v>13.41</v>
      </c>
    </row>
    <row r="102" spans="1:2" x14ac:dyDescent="0.35">
      <c r="A102" s="2">
        <v>41639</v>
      </c>
      <c r="B102" s="44">
        <v>29.6</v>
      </c>
    </row>
    <row r="103" spans="1:2" x14ac:dyDescent="0.35">
      <c r="A103" s="2">
        <v>42004</v>
      </c>
      <c r="B103" s="44">
        <v>11.39</v>
      </c>
    </row>
    <row r="104" spans="1:2" x14ac:dyDescent="0.35">
      <c r="A104" s="2">
        <v>42369</v>
      </c>
      <c r="B104" s="44">
        <v>-0.73</v>
      </c>
    </row>
    <row r="105" spans="1:2" x14ac:dyDescent="0.35">
      <c r="A105" s="2">
        <v>42734</v>
      </c>
      <c r="B105" s="44">
        <v>9.5399999999999991</v>
      </c>
    </row>
    <row r="106" spans="1:2" x14ac:dyDescent="0.35">
      <c r="A106" s="2">
        <v>43098</v>
      </c>
      <c r="B106" s="44">
        <v>19.420000000000002</v>
      </c>
    </row>
    <row r="107" spans="1:2" x14ac:dyDescent="0.35">
      <c r="A107" s="2">
        <v>43465</v>
      </c>
      <c r="B107" s="44">
        <v>-6.24</v>
      </c>
    </row>
    <row r="108" spans="1:2" x14ac:dyDescent="0.35">
      <c r="A108" s="2">
        <v>43830</v>
      </c>
      <c r="B108" s="44">
        <v>28.88</v>
      </c>
    </row>
    <row r="109" spans="1:2" x14ac:dyDescent="0.35">
      <c r="A109" s="2">
        <v>44196</v>
      </c>
      <c r="B109" s="44">
        <v>16.260000000000002</v>
      </c>
    </row>
    <row r="110" spans="1:2" x14ac:dyDescent="0.35">
      <c r="A110" s="2">
        <v>44260</v>
      </c>
      <c r="B110" s="44">
        <v>2.29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A2960-39B6-4EAB-A12D-2A83A668603E}">
  <dimension ref="A1:D1133"/>
  <sheetViews>
    <sheetView topLeftCell="A1099" workbookViewId="0">
      <selection activeCell="B1133" sqref="B1133"/>
    </sheetView>
  </sheetViews>
  <sheetFormatPr defaultRowHeight="14.5" x14ac:dyDescent="0.35"/>
  <cols>
    <col min="1" max="1" width="13" customWidth="1"/>
    <col min="2" max="2" width="9.6328125" bestFit="1" customWidth="1"/>
  </cols>
  <sheetData>
    <row r="1" spans="1:4" x14ac:dyDescent="0.35">
      <c r="A1" t="s">
        <v>15</v>
      </c>
    </row>
    <row r="3" spans="1:4" x14ac:dyDescent="0.35">
      <c r="A3" t="s">
        <v>16</v>
      </c>
    </row>
    <row r="5" spans="1:4" x14ac:dyDescent="0.35">
      <c r="A5" t="s">
        <v>17</v>
      </c>
    </row>
    <row r="6" spans="1:4" x14ac:dyDescent="0.35">
      <c r="A6" t="s">
        <v>18</v>
      </c>
    </row>
    <row r="7" spans="1:4" x14ac:dyDescent="0.35">
      <c r="A7" t="s">
        <v>19</v>
      </c>
      <c r="D7" s="3" t="s">
        <v>25</v>
      </c>
    </row>
    <row r="8" spans="1:4" x14ac:dyDescent="0.35">
      <c r="A8" t="s">
        <v>20</v>
      </c>
    </row>
    <row r="12" spans="1:4" x14ac:dyDescent="0.35">
      <c r="A12" t="s">
        <v>21</v>
      </c>
    </row>
    <row r="13" spans="1:4" x14ac:dyDescent="0.35">
      <c r="A13" t="s">
        <v>22</v>
      </c>
    </row>
    <row r="15" spans="1:4" x14ac:dyDescent="0.35">
      <c r="D15" s="38">
        <f>MEDIAN(B17:B1133)</f>
        <v>16.485800000000001</v>
      </c>
    </row>
    <row r="16" spans="1:4" x14ac:dyDescent="0.35">
      <c r="A16" t="s">
        <v>23</v>
      </c>
      <c r="B16" t="s">
        <v>24</v>
      </c>
    </row>
    <row r="17" spans="1:2" x14ac:dyDescent="0.35">
      <c r="A17" s="2">
        <v>10197</v>
      </c>
      <c r="B17" s="4">
        <v>15.9099</v>
      </c>
    </row>
    <row r="18" spans="1:2" x14ac:dyDescent="0.35">
      <c r="A18" s="2">
        <v>10228</v>
      </c>
      <c r="B18" s="4">
        <v>14.889799999999999</v>
      </c>
    </row>
    <row r="19" spans="1:2" x14ac:dyDescent="0.35">
      <c r="A19" s="2">
        <v>10259</v>
      </c>
      <c r="B19" s="4">
        <v>14.6271</v>
      </c>
    </row>
    <row r="20" spans="1:2" x14ac:dyDescent="0.35">
      <c r="A20" s="2">
        <v>10288</v>
      </c>
      <c r="B20" s="4">
        <v>16.338999999999999</v>
      </c>
    </row>
    <row r="21" spans="1:2" x14ac:dyDescent="0.35">
      <c r="A21" s="2">
        <v>10319</v>
      </c>
      <c r="B21" s="4">
        <v>15.8</v>
      </c>
    </row>
    <row r="22" spans="1:2" x14ac:dyDescent="0.35">
      <c r="A22" s="2">
        <v>10349</v>
      </c>
      <c r="B22" s="4">
        <v>16</v>
      </c>
    </row>
    <row r="23" spans="1:2" x14ac:dyDescent="0.35">
      <c r="A23" s="2">
        <v>10380</v>
      </c>
      <c r="B23" s="4">
        <v>15.311999999999999</v>
      </c>
    </row>
    <row r="24" spans="1:2" x14ac:dyDescent="0.35">
      <c r="A24" s="2">
        <v>10410</v>
      </c>
      <c r="B24" s="4">
        <v>14.832100000000001</v>
      </c>
    </row>
    <row r="25" spans="1:2" x14ac:dyDescent="0.35">
      <c r="A25" s="2">
        <v>10441</v>
      </c>
      <c r="B25" s="4">
        <v>15.9313</v>
      </c>
    </row>
    <row r="26" spans="1:2" x14ac:dyDescent="0.35">
      <c r="A26" s="2">
        <v>10472</v>
      </c>
      <c r="B26" s="4">
        <v>16.1374</v>
      </c>
    </row>
    <row r="27" spans="1:2" x14ac:dyDescent="0.35">
      <c r="A27" s="2">
        <v>10502</v>
      </c>
      <c r="B27" s="4">
        <v>15.710100000000001</v>
      </c>
    </row>
    <row r="28" spans="1:2" x14ac:dyDescent="0.35">
      <c r="A28" s="2">
        <v>10533</v>
      </c>
      <c r="B28" s="4">
        <v>17.594200000000001</v>
      </c>
    </row>
    <row r="29" spans="1:2" x14ac:dyDescent="0.35">
      <c r="A29" s="2">
        <v>10563</v>
      </c>
      <c r="B29" s="4">
        <v>17.6449</v>
      </c>
    </row>
    <row r="30" spans="1:2" x14ac:dyDescent="0.35">
      <c r="A30" s="2">
        <v>10594</v>
      </c>
      <c r="B30" s="4">
        <v>17.875</v>
      </c>
    </row>
    <row r="31" spans="1:2" x14ac:dyDescent="0.35">
      <c r="A31" s="2">
        <v>10625</v>
      </c>
      <c r="B31" s="4">
        <v>17.770800000000001</v>
      </c>
    </row>
    <row r="32" spans="1:2" x14ac:dyDescent="0.35">
      <c r="A32" s="2">
        <v>10653</v>
      </c>
      <c r="B32" s="4">
        <v>17.729199999999999</v>
      </c>
    </row>
    <row r="33" spans="1:2" x14ac:dyDescent="0.35">
      <c r="A33" s="2">
        <v>10684</v>
      </c>
      <c r="B33" s="4">
        <v>17.293299999999999</v>
      </c>
    </row>
    <row r="34" spans="1:2" x14ac:dyDescent="0.35">
      <c r="A34" s="2">
        <v>10714</v>
      </c>
      <c r="B34" s="4">
        <v>16.5533</v>
      </c>
    </row>
    <row r="35" spans="1:2" x14ac:dyDescent="0.35">
      <c r="A35" s="2">
        <v>10745</v>
      </c>
      <c r="B35" s="4">
        <v>18.273299999999999</v>
      </c>
    </row>
    <row r="36" spans="1:2" x14ac:dyDescent="0.35">
      <c r="A36" s="2">
        <v>10775</v>
      </c>
      <c r="B36" s="4">
        <v>18.632300000000001</v>
      </c>
    </row>
    <row r="37" spans="1:2" x14ac:dyDescent="0.35">
      <c r="A37" s="2">
        <v>10806</v>
      </c>
      <c r="B37" s="4">
        <v>20.458100000000002</v>
      </c>
    </row>
    <row r="38" spans="1:2" x14ac:dyDescent="0.35">
      <c r="A38" s="2">
        <v>10837</v>
      </c>
      <c r="B38" s="4">
        <v>19.458100000000002</v>
      </c>
    </row>
    <row r="39" spans="1:2" x14ac:dyDescent="0.35">
      <c r="A39" s="2">
        <v>10867</v>
      </c>
      <c r="B39" s="4">
        <v>15</v>
      </c>
    </row>
    <row r="40" spans="1:2" x14ac:dyDescent="0.35">
      <c r="A40" s="2">
        <v>10898</v>
      </c>
      <c r="B40" s="4">
        <v>12.9938</v>
      </c>
    </row>
    <row r="41" spans="1:2" x14ac:dyDescent="0.35">
      <c r="A41" s="2">
        <v>10928</v>
      </c>
      <c r="B41" s="4">
        <v>13.323</v>
      </c>
    </row>
    <row r="42" spans="1:2" x14ac:dyDescent="0.35">
      <c r="A42" s="2">
        <v>10959</v>
      </c>
      <c r="B42" s="4">
        <v>15.7172</v>
      </c>
    </row>
    <row r="43" spans="1:2" x14ac:dyDescent="0.35">
      <c r="A43" s="2">
        <v>10990</v>
      </c>
      <c r="B43" s="4">
        <v>16.055199999999999</v>
      </c>
    </row>
    <row r="44" spans="1:2" x14ac:dyDescent="0.35">
      <c r="A44" s="2">
        <v>11018</v>
      </c>
      <c r="B44" s="4">
        <v>16.655200000000001</v>
      </c>
    </row>
    <row r="45" spans="1:2" x14ac:dyDescent="0.35">
      <c r="A45" s="2">
        <v>11049</v>
      </c>
      <c r="B45" s="4">
        <v>19.302299999999999</v>
      </c>
    </row>
    <row r="46" spans="1:2" x14ac:dyDescent="0.35">
      <c r="A46" s="2">
        <v>11079</v>
      </c>
      <c r="B46" s="4">
        <v>18.984500000000001</v>
      </c>
    </row>
    <row r="47" spans="1:2" x14ac:dyDescent="0.35">
      <c r="A47" s="2">
        <v>11110</v>
      </c>
      <c r="B47" s="4">
        <v>15.8605</v>
      </c>
    </row>
    <row r="48" spans="1:2" x14ac:dyDescent="0.35">
      <c r="A48" s="2">
        <v>11140</v>
      </c>
      <c r="B48" s="4">
        <v>18.7699</v>
      </c>
    </row>
    <row r="49" spans="1:2" x14ac:dyDescent="0.35">
      <c r="A49" s="2">
        <v>11171</v>
      </c>
      <c r="B49" s="4">
        <v>18.9115</v>
      </c>
    </row>
    <row r="50" spans="1:2" x14ac:dyDescent="0.35">
      <c r="A50" s="2">
        <v>11202</v>
      </c>
      <c r="B50" s="4">
        <v>16.4513</v>
      </c>
    </row>
    <row r="51" spans="1:2" x14ac:dyDescent="0.35">
      <c r="A51" s="2">
        <v>11232</v>
      </c>
      <c r="B51" s="4">
        <v>17.463899999999999</v>
      </c>
    </row>
    <row r="52" spans="1:2" x14ac:dyDescent="0.35">
      <c r="A52" s="2">
        <v>11263</v>
      </c>
      <c r="B52" s="4">
        <v>17.0825</v>
      </c>
    </row>
    <row r="53" spans="1:2" x14ac:dyDescent="0.35">
      <c r="A53" s="2">
        <v>11293</v>
      </c>
      <c r="B53" s="4">
        <v>15.814399999999999</v>
      </c>
    </row>
    <row r="54" spans="1:2" x14ac:dyDescent="0.35">
      <c r="A54" s="2">
        <v>11324</v>
      </c>
      <c r="B54" s="4">
        <v>18.284099999999999</v>
      </c>
    </row>
    <row r="55" spans="1:2" x14ac:dyDescent="0.35">
      <c r="A55" s="2">
        <v>11355</v>
      </c>
      <c r="B55" s="4">
        <v>20.375</v>
      </c>
    </row>
    <row r="56" spans="1:2" x14ac:dyDescent="0.35">
      <c r="A56" s="2">
        <v>11383</v>
      </c>
      <c r="B56" s="4">
        <v>18.965900000000001</v>
      </c>
    </row>
    <row r="57" spans="1:2" x14ac:dyDescent="0.35">
      <c r="A57" s="2">
        <v>11414</v>
      </c>
      <c r="B57" s="4">
        <v>19.101299999999998</v>
      </c>
    </row>
    <row r="58" spans="1:2" x14ac:dyDescent="0.35">
      <c r="A58" s="2">
        <v>11444</v>
      </c>
      <c r="B58" s="4">
        <v>16.481000000000002</v>
      </c>
    </row>
    <row r="59" spans="1:2" x14ac:dyDescent="0.35">
      <c r="A59" s="2">
        <v>11475</v>
      </c>
      <c r="B59" s="4">
        <v>18.772200000000002</v>
      </c>
    </row>
    <row r="60" spans="1:2" x14ac:dyDescent="0.35">
      <c r="A60" s="2">
        <v>11505</v>
      </c>
      <c r="B60" s="4">
        <v>19.6143</v>
      </c>
    </row>
    <row r="61" spans="1:2" x14ac:dyDescent="0.35">
      <c r="A61" s="2">
        <v>11536</v>
      </c>
      <c r="B61" s="4">
        <v>19.8</v>
      </c>
    </row>
    <row r="62" spans="1:2" x14ac:dyDescent="0.35">
      <c r="A62" s="2">
        <v>11567</v>
      </c>
      <c r="B62" s="4">
        <v>13.8714</v>
      </c>
    </row>
    <row r="63" spans="1:2" x14ac:dyDescent="0.35">
      <c r="A63" s="2">
        <v>11597</v>
      </c>
      <c r="B63" s="4">
        <v>17.2623</v>
      </c>
    </row>
    <row r="64" spans="1:2" x14ac:dyDescent="0.35">
      <c r="A64" s="2">
        <v>11628</v>
      </c>
      <c r="B64" s="4">
        <v>15.5738</v>
      </c>
    </row>
    <row r="65" spans="1:2" x14ac:dyDescent="0.35">
      <c r="A65" s="2">
        <v>11658</v>
      </c>
      <c r="B65" s="4">
        <v>13.311500000000001</v>
      </c>
    </row>
    <row r="66" spans="1:2" x14ac:dyDescent="0.35">
      <c r="A66" s="2">
        <v>11689</v>
      </c>
      <c r="B66" s="4">
        <v>14.0893</v>
      </c>
    </row>
    <row r="67" spans="1:2" x14ac:dyDescent="0.35">
      <c r="A67" s="2">
        <v>11720</v>
      </c>
      <c r="B67" s="4">
        <v>14.803599999999999</v>
      </c>
    </row>
    <row r="68" spans="1:2" x14ac:dyDescent="0.35">
      <c r="A68" s="2">
        <v>11749</v>
      </c>
      <c r="B68" s="4">
        <v>13.053599999999999</v>
      </c>
    </row>
    <row r="69" spans="1:2" x14ac:dyDescent="0.35">
      <c r="A69" s="2">
        <v>11780</v>
      </c>
      <c r="B69" s="4">
        <v>11.4314</v>
      </c>
    </row>
    <row r="70" spans="1:2" x14ac:dyDescent="0.35">
      <c r="A70" s="2">
        <v>11810</v>
      </c>
      <c r="B70" s="4">
        <v>8.7646999999999995</v>
      </c>
    </row>
    <row r="71" spans="1:2" x14ac:dyDescent="0.35">
      <c r="A71" s="2">
        <v>11841</v>
      </c>
      <c r="B71" s="4">
        <v>8.6862999999999992</v>
      </c>
    </row>
    <row r="72" spans="1:2" x14ac:dyDescent="0.35">
      <c r="A72" s="2">
        <v>11871</v>
      </c>
      <c r="B72" s="4">
        <v>13.260899999999999</v>
      </c>
    </row>
    <row r="73" spans="1:2" x14ac:dyDescent="0.35">
      <c r="A73" s="2">
        <v>11902</v>
      </c>
      <c r="B73" s="4">
        <v>18.239100000000001</v>
      </c>
    </row>
    <row r="74" spans="1:2" x14ac:dyDescent="0.35">
      <c r="A74" s="2">
        <v>11933</v>
      </c>
      <c r="B74" s="4">
        <v>17.565200000000001</v>
      </c>
    </row>
    <row r="75" spans="1:2" x14ac:dyDescent="0.35">
      <c r="A75" s="2">
        <v>11963</v>
      </c>
      <c r="B75" s="4">
        <v>16.9756</v>
      </c>
    </row>
    <row r="76" spans="1:2" x14ac:dyDescent="0.35">
      <c r="A76" s="2">
        <v>11994</v>
      </c>
      <c r="B76" s="4">
        <v>15.9756</v>
      </c>
    </row>
    <row r="77" spans="1:2" x14ac:dyDescent="0.35">
      <c r="A77" s="2">
        <v>12024</v>
      </c>
      <c r="B77" s="4">
        <v>16.8049</v>
      </c>
    </row>
    <row r="78" spans="1:2" x14ac:dyDescent="0.35">
      <c r="A78" s="2">
        <v>12055</v>
      </c>
      <c r="B78" s="4">
        <v>16.523800000000001</v>
      </c>
    </row>
    <row r="79" spans="1:2" x14ac:dyDescent="0.35">
      <c r="A79" s="2">
        <v>12086</v>
      </c>
      <c r="B79" s="4">
        <v>13.4762</v>
      </c>
    </row>
    <row r="80" spans="1:2" x14ac:dyDescent="0.35">
      <c r="A80" s="2">
        <v>12114</v>
      </c>
      <c r="B80" s="4">
        <v>13.928599999999999</v>
      </c>
    </row>
    <row r="81" spans="1:2" x14ac:dyDescent="0.35">
      <c r="A81" s="2">
        <v>12145</v>
      </c>
      <c r="B81" s="4">
        <v>19.348800000000001</v>
      </c>
    </row>
    <row r="82" spans="1:2" x14ac:dyDescent="0.35">
      <c r="A82" s="2">
        <v>12175</v>
      </c>
      <c r="B82" s="4">
        <v>22.418600000000001</v>
      </c>
    </row>
    <row r="83" spans="1:2" x14ac:dyDescent="0.35">
      <c r="A83" s="2">
        <v>12206</v>
      </c>
      <c r="B83" s="4">
        <v>25.3721</v>
      </c>
    </row>
    <row r="84" spans="1:2" x14ac:dyDescent="0.35">
      <c r="A84" s="2">
        <v>12236</v>
      </c>
      <c r="B84" s="4">
        <v>23.139500000000002</v>
      </c>
    </row>
    <row r="85" spans="1:2" x14ac:dyDescent="0.35">
      <c r="A85" s="2">
        <v>12267</v>
      </c>
      <c r="B85" s="4">
        <v>25.790700000000001</v>
      </c>
    </row>
    <row r="86" spans="1:2" x14ac:dyDescent="0.35">
      <c r="A86" s="2">
        <v>12298</v>
      </c>
      <c r="B86" s="4">
        <v>22.860499999999998</v>
      </c>
    </row>
    <row r="87" spans="1:2" x14ac:dyDescent="0.35">
      <c r="A87" s="2">
        <v>12328</v>
      </c>
      <c r="B87" s="4">
        <v>20.363600000000002</v>
      </c>
    </row>
    <row r="88" spans="1:2" x14ac:dyDescent="0.35">
      <c r="A88" s="2">
        <v>12359</v>
      </c>
      <c r="B88" s="4">
        <v>22.454499999999999</v>
      </c>
    </row>
    <row r="89" spans="1:2" x14ac:dyDescent="0.35">
      <c r="A89" s="2">
        <v>12389</v>
      </c>
      <c r="B89" s="4">
        <v>22.954499999999999</v>
      </c>
    </row>
    <row r="90" spans="1:2" x14ac:dyDescent="0.35">
      <c r="A90" s="2">
        <v>12420</v>
      </c>
      <c r="B90" s="4">
        <v>24.822199999999999</v>
      </c>
    </row>
    <row r="91" spans="1:2" x14ac:dyDescent="0.35">
      <c r="A91" s="2">
        <v>12451</v>
      </c>
      <c r="B91" s="4">
        <v>23.911100000000001</v>
      </c>
    </row>
    <row r="92" spans="1:2" x14ac:dyDescent="0.35">
      <c r="A92" s="2">
        <v>12479</v>
      </c>
      <c r="B92" s="4">
        <v>23.8889</v>
      </c>
    </row>
    <row r="93" spans="1:2" x14ac:dyDescent="0.35">
      <c r="A93" s="2">
        <v>12510</v>
      </c>
      <c r="B93" s="4">
        <v>22.255299999999998</v>
      </c>
    </row>
    <row r="94" spans="1:2" x14ac:dyDescent="0.35">
      <c r="A94" s="2">
        <v>12540</v>
      </c>
      <c r="B94" s="4">
        <v>20.4468</v>
      </c>
    </row>
    <row r="95" spans="1:2" x14ac:dyDescent="0.35">
      <c r="A95" s="2">
        <v>12571</v>
      </c>
      <c r="B95" s="4">
        <v>20.872299999999999</v>
      </c>
    </row>
    <row r="96" spans="1:2" x14ac:dyDescent="0.35">
      <c r="A96" s="2">
        <v>12601</v>
      </c>
      <c r="B96" s="4">
        <v>18.083300000000001</v>
      </c>
    </row>
    <row r="97" spans="1:2" x14ac:dyDescent="0.35">
      <c r="A97" s="2">
        <v>12632</v>
      </c>
      <c r="B97" s="4">
        <v>19.0625</v>
      </c>
    </row>
    <row r="98" spans="1:2" x14ac:dyDescent="0.35">
      <c r="A98" s="2">
        <v>12663</v>
      </c>
      <c r="B98" s="4">
        <v>18.958300000000001</v>
      </c>
    </row>
    <row r="99" spans="1:2" x14ac:dyDescent="0.35">
      <c r="A99" s="2">
        <v>12693</v>
      </c>
      <c r="B99" s="4">
        <v>17.979600000000001</v>
      </c>
    </row>
    <row r="100" spans="1:2" x14ac:dyDescent="0.35">
      <c r="A100" s="2">
        <v>12724</v>
      </c>
      <c r="B100" s="4">
        <v>19.4694</v>
      </c>
    </row>
    <row r="101" spans="1:2" x14ac:dyDescent="0.35">
      <c r="A101" s="2">
        <v>12754</v>
      </c>
      <c r="B101" s="4">
        <v>19.387799999999999</v>
      </c>
    </row>
    <row r="102" spans="1:2" x14ac:dyDescent="0.35">
      <c r="A102" s="2">
        <v>12785</v>
      </c>
      <c r="B102" s="4">
        <v>12.4658</v>
      </c>
    </row>
    <row r="103" spans="1:2" x14ac:dyDescent="0.35">
      <c r="A103" s="2">
        <v>12816</v>
      </c>
      <c r="B103" s="4">
        <v>11.9726</v>
      </c>
    </row>
    <row r="104" spans="1:2" x14ac:dyDescent="0.35">
      <c r="A104" s="2">
        <v>12844</v>
      </c>
      <c r="B104" s="4">
        <v>11.6027</v>
      </c>
    </row>
    <row r="105" spans="1:2" x14ac:dyDescent="0.35">
      <c r="A105" s="2">
        <v>12875</v>
      </c>
      <c r="B105" s="4">
        <v>11.456799999999999</v>
      </c>
    </row>
    <row r="106" spans="1:2" x14ac:dyDescent="0.35">
      <c r="A106" s="2">
        <v>12905</v>
      </c>
      <c r="B106" s="4">
        <v>11.827199999999999</v>
      </c>
    </row>
    <row r="107" spans="1:2" x14ac:dyDescent="0.35">
      <c r="A107" s="2">
        <v>12936</v>
      </c>
      <c r="B107" s="4">
        <v>12.6296</v>
      </c>
    </row>
    <row r="108" spans="1:2" x14ac:dyDescent="0.35">
      <c r="A108" s="2">
        <v>12966</v>
      </c>
      <c r="B108" s="4">
        <v>14.578900000000001</v>
      </c>
    </row>
    <row r="109" spans="1:2" x14ac:dyDescent="0.35">
      <c r="A109" s="2">
        <v>12997</v>
      </c>
      <c r="B109" s="4">
        <v>14.8947</v>
      </c>
    </row>
    <row r="110" spans="1:2" x14ac:dyDescent="0.35">
      <c r="A110" s="2">
        <v>13028</v>
      </c>
      <c r="B110" s="4">
        <v>15.25</v>
      </c>
    </row>
    <row r="111" spans="1:2" x14ac:dyDescent="0.35">
      <c r="A111" s="2">
        <v>13058</v>
      </c>
      <c r="B111" s="4">
        <v>16.3947</v>
      </c>
    </row>
    <row r="112" spans="1:2" x14ac:dyDescent="0.35">
      <c r="A112" s="2">
        <v>13089</v>
      </c>
      <c r="B112" s="4">
        <v>17.0395</v>
      </c>
    </row>
    <row r="113" spans="1:2" x14ac:dyDescent="0.35">
      <c r="A113" s="2">
        <v>13119</v>
      </c>
      <c r="B113" s="4">
        <v>17.671099999999999</v>
      </c>
    </row>
    <row r="114" spans="1:2" x14ac:dyDescent="0.35">
      <c r="A114" s="2">
        <v>13150</v>
      </c>
      <c r="B114" s="4">
        <v>18.113900000000001</v>
      </c>
    </row>
    <row r="115" spans="1:2" x14ac:dyDescent="0.35">
      <c r="A115" s="2">
        <v>13181</v>
      </c>
      <c r="B115" s="4">
        <v>18.4177</v>
      </c>
    </row>
    <row r="116" spans="1:2" x14ac:dyDescent="0.35">
      <c r="A116" s="2">
        <v>13210</v>
      </c>
      <c r="B116" s="4">
        <v>18.886099999999999</v>
      </c>
    </row>
    <row r="117" spans="1:2" x14ac:dyDescent="0.35">
      <c r="A117" s="2">
        <v>13241</v>
      </c>
      <c r="B117" s="4">
        <v>15.6477</v>
      </c>
    </row>
    <row r="118" spans="1:2" x14ac:dyDescent="0.35">
      <c r="A118" s="2">
        <v>13271</v>
      </c>
      <c r="B118" s="4">
        <v>16.363600000000002</v>
      </c>
    </row>
    <row r="119" spans="1:2" x14ac:dyDescent="0.35">
      <c r="A119" s="2">
        <v>13302</v>
      </c>
      <c r="B119" s="4">
        <v>16.863600000000002</v>
      </c>
    </row>
    <row r="120" spans="1:2" x14ac:dyDescent="0.35">
      <c r="A120" s="2">
        <v>13332</v>
      </c>
      <c r="B120" s="4">
        <v>16.861699999999999</v>
      </c>
    </row>
    <row r="121" spans="1:2" x14ac:dyDescent="0.35">
      <c r="A121" s="2">
        <v>13363</v>
      </c>
      <c r="B121" s="4">
        <v>17.0106</v>
      </c>
    </row>
    <row r="122" spans="1:2" x14ac:dyDescent="0.35">
      <c r="A122" s="2">
        <v>13394</v>
      </c>
      <c r="B122" s="4">
        <v>17.0319</v>
      </c>
    </row>
    <row r="123" spans="1:2" x14ac:dyDescent="0.35">
      <c r="A123" s="2">
        <v>13424</v>
      </c>
      <c r="B123" s="4">
        <v>16.872499999999999</v>
      </c>
    </row>
    <row r="124" spans="1:2" x14ac:dyDescent="0.35">
      <c r="A124" s="2">
        <v>13455</v>
      </c>
      <c r="B124" s="4">
        <v>16.941199999999998</v>
      </c>
    </row>
    <row r="125" spans="1:2" x14ac:dyDescent="0.35">
      <c r="A125" s="2">
        <v>13485</v>
      </c>
      <c r="B125" s="4">
        <v>16.8431</v>
      </c>
    </row>
    <row r="126" spans="1:2" x14ac:dyDescent="0.35">
      <c r="A126" s="2">
        <v>13516</v>
      </c>
      <c r="B126" s="4">
        <v>16.063099999999999</v>
      </c>
    </row>
    <row r="127" spans="1:2" x14ac:dyDescent="0.35">
      <c r="A127" s="2">
        <v>13547</v>
      </c>
      <c r="B127" s="4">
        <v>16.2973</v>
      </c>
    </row>
    <row r="128" spans="1:2" x14ac:dyDescent="0.35">
      <c r="A128" s="2">
        <v>13575</v>
      </c>
      <c r="B128" s="4">
        <v>16.144100000000002</v>
      </c>
    </row>
    <row r="129" spans="1:2" x14ac:dyDescent="0.35">
      <c r="A129" s="2">
        <v>13606</v>
      </c>
      <c r="B129" s="4">
        <v>14.0427</v>
      </c>
    </row>
    <row r="130" spans="1:2" x14ac:dyDescent="0.35">
      <c r="A130" s="2">
        <v>13636</v>
      </c>
      <c r="B130" s="4">
        <v>13.897399999999999</v>
      </c>
    </row>
    <row r="131" spans="1:2" x14ac:dyDescent="0.35">
      <c r="A131" s="2">
        <v>13667</v>
      </c>
      <c r="B131" s="4">
        <v>13.1624</v>
      </c>
    </row>
    <row r="132" spans="1:2" x14ac:dyDescent="0.35">
      <c r="A132" s="2">
        <v>13697</v>
      </c>
      <c r="B132" s="4">
        <v>13.917999999999999</v>
      </c>
    </row>
    <row r="133" spans="1:2" x14ac:dyDescent="0.35">
      <c r="A133" s="2">
        <v>13728</v>
      </c>
      <c r="B133" s="4">
        <v>13.147500000000001</v>
      </c>
    </row>
    <row r="134" spans="1:2" x14ac:dyDescent="0.35">
      <c r="A134" s="2">
        <v>13759</v>
      </c>
      <c r="B134" s="4">
        <v>11.278700000000001</v>
      </c>
    </row>
    <row r="135" spans="1:2" x14ac:dyDescent="0.35">
      <c r="A135" s="2">
        <v>13789</v>
      </c>
      <c r="B135" s="4">
        <v>10.9381</v>
      </c>
    </row>
    <row r="136" spans="1:2" x14ac:dyDescent="0.35">
      <c r="A136" s="2">
        <v>13820</v>
      </c>
      <c r="B136" s="4">
        <v>9.8318999999999992</v>
      </c>
    </row>
    <row r="137" spans="1:2" x14ac:dyDescent="0.35">
      <c r="A137" s="2">
        <v>13850</v>
      </c>
      <c r="B137" s="4">
        <v>9.3362999999999996</v>
      </c>
    </row>
    <row r="138" spans="1:2" x14ac:dyDescent="0.35">
      <c r="A138" s="2">
        <v>13881</v>
      </c>
      <c r="B138" s="4">
        <v>11.0206</v>
      </c>
    </row>
    <row r="139" spans="1:2" x14ac:dyDescent="0.35">
      <c r="A139" s="2">
        <v>13912</v>
      </c>
      <c r="B139" s="4">
        <v>11.6907</v>
      </c>
    </row>
    <row r="140" spans="1:2" x14ac:dyDescent="0.35">
      <c r="A140" s="2">
        <v>13940</v>
      </c>
      <c r="B140" s="4">
        <v>8.7629000000000001</v>
      </c>
    </row>
    <row r="141" spans="1:2" x14ac:dyDescent="0.35">
      <c r="A141" s="2">
        <v>13971</v>
      </c>
      <c r="B141" s="4">
        <v>12.5974</v>
      </c>
    </row>
    <row r="142" spans="1:2" x14ac:dyDescent="0.35">
      <c r="A142" s="2">
        <v>14001</v>
      </c>
      <c r="B142" s="4">
        <v>12.039</v>
      </c>
    </row>
    <row r="143" spans="1:2" x14ac:dyDescent="0.35">
      <c r="A143" s="2">
        <v>14032</v>
      </c>
      <c r="B143" s="4">
        <v>15.013</v>
      </c>
    </row>
    <row r="144" spans="1:2" x14ac:dyDescent="0.35">
      <c r="A144" s="2">
        <v>14062</v>
      </c>
      <c r="B144" s="4">
        <v>20</v>
      </c>
    </row>
    <row r="145" spans="1:2" x14ac:dyDescent="0.35">
      <c r="A145" s="2">
        <v>14093</v>
      </c>
      <c r="B145" s="4">
        <v>19.451599999999999</v>
      </c>
    </row>
    <row r="146" spans="1:2" x14ac:dyDescent="0.35">
      <c r="A146" s="2">
        <v>14124</v>
      </c>
      <c r="B146" s="4">
        <v>19.741900000000001</v>
      </c>
    </row>
    <row r="147" spans="1:2" x14ac:dyDescent="0.35">
      <c r="A147" s="2">
        <v>14154</v>
      </c>
      <c r="B147" s="4">
        <v>20.578099999999999</v>
      </c>
    </row>
    <row r="148" spans="1:2" x14ac:dyDescent="0.35">
      <c r="A148" s="2">
        <v>14185</v>
      </c>
      <c r="B148" s="4">
        <v>19.890599999999999</v>
      </c>
    </row>
    <row r="149" spans="1:2" x14ac:dyDescent="0.35">
      <c r="A149" s="2">
        <v>14215</v>
      </c>
      <c r="B149" s="4">
        <v>20.640599999999999</v>
      </c>
    </row>
    <row r="150" spans="1:2" x14ac:dyDescent="0.35">
      <c r="A150" s="2">
        <v>14246</v>
      </c>
      <c r="B150" s="4">
        <v>17.323899999999998</v>
      </c>
    </row>
    <row r="151" spans="1:2" x14ac:dyDescent="0.35">
      <c r="A151" s="2">
        <v>14277</v>
      </c>
      <c r="B151" s="4">
        <v>17.8873</v>
      </c>
    </row>
    <row r="152" spans="1:2" x14ac:dyDescent="0.35">
      <c r="A152" s="2">
        <v>14305</v>
      </c>
      <c r="B152" s="4">
        <v>15.4648</v>
      </c>
    </row>
    <row r="153" spans="1:2" x14ac:dyDescent="0.35">
      <c r="A153" s="2">
        <v>14336</v>
      </c>
      <c r="B153" s="4">
        <v>14.368399999999999</v>
      </c>
    </row>
    <row r="154" spans="1:2" x14ac:dyDescent="0.35">
      <c r="A154" s="2">
        <v>14366</v>
      </c>
      <c r="B154" s="4">
        <v>15.263199999999999</v>
      </c>
    </row>
    <row r="155" spans="1:2" x14ac:dyDescent="0.35">
      <c r="A155" s="2">
        <v>14397</v>
      </c>
      <c r="B155" s="4">
        <v>14.2895</v>
      </c>
    </row>
    <row r="156" spans="1:2" x14ac:dyDescent="0.35">
      <c r="A156" s="2">
        <v>14427</v>
      </c>
      <c r="B156" s="4">
        <v>14.8642</v>
      </c>
    </row>
    <row r="157" spans="1:2" x14ac:dyDescent="0.35">
      <c r="A157" s="2">
        <v>14458</v>
      </c>
      <c r="B157" s="4">
        <v>13.8025</v>
      </c>
    </row>
    <row r="158" spans="1:2" x14ac:dyDescent="0.35">
      <c r="A158" s="2">
        <v>14489</v>
      </c>
      <c r="B158" s="4">
        <v>16.074100000000001</v>
      </c>
    </row>
    <row r="159" spans="1:2" x14ac:dyDescent="0.35">
      <c r="A159" s="2">
        <v>14519</v>
      </c>
      <c r="B159" s="4">
        <v>14.255599999999999</v>
      </c>
    </row>
    <row r="160" spans="1:2" x14ac:dyDescent="0.35">
      <c r="A160" s="2">
        <v>14550</v>
      </c>
      <c r="B160" s="4">
        <v>13.5556</v>
      </c>
    </row>
    <row r="161" spans="1:2" x14ac:dyDescent="0.35">
      <c r="A161" s="2">
        <v>14580</v>
      </c>
      <c r="B161" s="4">
        <v>13.877800000000001</v>
      </c>
    </row>
    <row r="162" spans="1:2" x14ac:dyDescent="0.35">
      <c r="A162" s="2">
        <v>14611</v>
      </c>
      <c r="B162" s="4">
        <v>12.1717</v>
      </c>
    </row>
    <row r="163" spans="1:2" x14ac:dyDescent="0.35">
      <c r="A163" s="2">
        <v>14642</v>
      </c>
      <c r="B163" s="4">
        <v>12.2525</v>
      </c>
    </row>
    <row r="164" spans="1:2" x14ac:dyDescent="0.35">
      <c r="A164" s="2">
        <v>14671</v>
      </c>
      <c r="B164" s="4">
        <v>12.373699999999999</v>
      </c>
    </row>
    <row r="165" spans="1:2" x14ac:dyDescent="0.35">
      <c r="A165" s="2">
        <v>14702</v>
      </c>
      <c r="B165" s="4">
        <v>11.7212</v>
      </c>
    </row>
    <row r="166" spans="1:2" x14ac:dyDescent="0.35">
      <c r="A166" s="2">
        <v>14732</v>
      </c>
      <c r="B166" s="4">
        <v>8.9135000000000009</v>
      </c>
    </row>
    <row r="167" spans="1:2" x14ac:dyDescent="0.35">
      <c r="A167" s="2">
        <v>14763</v>
      </c>
      <c r="B167" s="4">
        <v>9.5961999999999996</v>
      </c>
    </row>
    <row r="168" spans="1:2" x14ac:dyDescent="0.35">
      <c r="A168" s="2">
        <v>14793</v>
      </c>
      <c r="B168" s="4">
        <v>9.5277999999999992</v>
      </c>
    </row>
    <row r="169" spans="1:2" x14ac:dyDescent="0.35">
      <c r="A169" s="2">
        <v>14824</v>
      </c>
      <c r="B169" s="4">
        <v>9.7777999999999992</v>
      </c>
    </row>
    <row r="170" spans="1:2" x14ac:dyDescent="0.35">
      <c r="A170" s="2">
        <v>14855</v>
      </c>
      <c r="B170" s="4">
        <v>9.8704000000000001</v>
      </c>
    </row>
    <row r="171" spans="1:2" x14ac:dyDescent="0.35">
      <c r="A171" s="2">
        <v>14885</v>
      </c>
      <c r="B171" s="4">
        <v>10.5524</v>
      </c>
    </row>
    <row r="172" spans="1:2" x14ac:dyDescent="0.35">
      <c r="A172" s="2">
        <v>14916</v>
      </c>
      <c r="B172" s="4">
        <v>10.104799999999999</v>
      </c>
    </row>
    <row r="173" spans="1:2" x14ac:dyDescent="0.35">
      <c r="A173" s="2">
        <v>14946</v>
      </c>
      <c r="B173" s="4">
        <v>10.0762</v>
      </c>
    </row>
    <row r="174" spans="1:2" x14ac:dyDescent="0.35">
      <c r="A174" s="2">
        <v>14977</v>
      </c>
      <c r="B174" s="4">
        <v>9.5</v>
      </c>
    </row>
    <row r="175" spans="1:2" x14ac:dyDescent="0.35">
      <c r="A175" s="2">
        <v>15008</v>
      </c>
      <c r="B175" s="4">
        <v>9.3584999999999994</v>
      </c>
    </row>
    <row r="176" spans="1:2" x14ac:dyDescent="0.35">
      <c r="A176" s="2">
        <v>15036</v>
      </c>
      <c r="B176" s="4">
        <v>9.3962000000000003</v>
      </c>
    </row>
    <row r="177" spans="1:2" x14ac:dyDescent="0.35">
      <c r="A177" s="2">
        <v>15067</v>
      </c>
      <c r="B177" s="4">
        <v>8.5412999999999997</v>
      </c>
    </row>
    <row r="178" spans="1:2" x14ac:dyDescent="0.35">
      <c r="A178" s="2">
        <v>15097</v>
      </c>
      <c r="B178" s="4">
        <v>8.5779999999999994</v>
      </c>
    </row>
    <row r="179" spans="1:2" x14ac:dyDescent="0.35">
      <c r="A179" s="2">
        <v>15128</v>
      </c>
      <c r="B179" s="4">
        <v>9.0366999999999997</v>
      </c>
    </row>
    <row r="180" spans="1:2" x14ac:dyDescent="0.35">
      <c r="A180" s="2">
        <v>15158</v>
      </c>
      <c r="B180" s="4">
        <v>8.7310999999999996</v>
      </c>
    </row>
    <row r="181" spans="1:2" x14ac:dyDescent="0.35">
      <c r="A181" s="2">
        <v>15189</v>
      </c>
      <c r="B181" s="4">
        <v>8.6555</v>
      </c>
    </row>
    <row r="182" spans="1:2" x14ac:dyDescent="0.35">
      <c r="A182" s="2">
        <v>15220</v>
      </c>
      <c r="B182" s="4">
        <v>8.5714000000000006</v>
      </c>
    </row>
    <row r="183" spans="1:2" x14ac:dyDescent="0.35">
      <c r="A183" s="2">
        <v>15250</v>
      </c>
      <c r="B183" s="4">
        <v>8.1897000000000002</v>
      </c>
    </row>
    <row r="184" spans="1:2" x14ac:dyDescent="0.35">
      <c r="A184" s="2">
        <v>15281</v>
      </c>
      <c r="B184" s="4">
        <v>7.8448000000000002</v>
      </c>
    </row>
    <row r="185" spans="1:2" x14ac:dyDescent="0.35">
      <c r="A185" s="2">
        <v>15311</v>
      </c>
      <c r="B185" s="4">
        <v>7.4913999999999996</v>
      </c>
    </row>
    <row r="186" spans="1:2" x14ac:dyDescent="0.35">
      <c r="A186" s="2">
        <v>15342</v>
      </c>
      <c r="B186" s="4">
        <v>8.4711999999999996</v>
      </c>
    </row>
    <row r="187" spans="1:2" x14ac:dyDescent="0.35">
      <c r="A187" s="2">
        <v>15373</v>
      </c>
      <c r="B187" s="4">
        <v>8.2596000000000007</v>
      </c>
    </row>
    <row r="188" spans="1:2" x14ac:dyDescent="0.35">
      <c r="A188" s="2">
        <v>15401</v>
      </c>
      <c r="B188" s="4">
        <v>7.7019000000000002</v>
      </c>
    </row>
    <row r="189" spans="1:2" x14ac:dyDescent="0.35">
      <c r="A189" s="2">
        <v>15432</v>
      </c>
      <c r="B189" s="4">
        <v>7.8163</v>
      </c>
    </row>
    <row r="190" spans="1:2" x14ac:dyDescent="0.35">
      <c r="A190" s="2">
        <v>15462</v>
      </c>
      <c r="B190" s="4">
        <v>8.3163</v>
      </c>
    </row>
    <row r="191" spans="1:2" x14ac:dyDescent="0.35">
      <c r="A191" s="2">
        <v>15493</v>
      </c>
      <c r="B191" s="4">
        <v>8.4694000000000003</v>
      </c>
    </row>
    <row r="192" spans="1:2" x14ac:dyDescent="0.35">
      <c r="A192" s="2">
        <v>15523</v>
      </c>
      <c r="B192" s="4">
        <v>9.1064000000000007</v>
      </c>
    </row>
    <row r="193" spans="1:2" x14ac:dyDescent="0.35">
      <c r="A193" s="2">
        <v>15554</v>
      </c>
      <c r="B193" s="4">
        <v>9.1701999999999995</v>
      </c>
    </row>
    <row r="194" spans="1:2" x14ac:dyDescent="0.35">
      <c r="A194" s="2">
        <v>15585</v>
      </c>
      <c r="B194" s="4">
        <v>9.4148999999999994</v>
      </c>
    </row>
    <row r="195" spans="1:2" x14ac:dyDescent="0.35">
      <c r="A195" s="2">
        <v>15615</v>
      </c>
      <c r="B195" s="4">
        <v>9.1456</v>
      </c>
    </row>
    <row r="196" spans="1:2" x14ac:dyDescent="0.35">
      <c r="A196" s="2">
        <v>15646</v>
      </c>
      <c r="B196" s="4">
        <v>9.0193999999999992</v>
      </c>
    </row>
    <row r="197" spans="1:2" x14ac:dyDescent="0.35">
      <c r="A197" s="2">
        <v>15676</v>
      </c>
      <c r="B197" s="4">
        <v>9.4854000000000003</v>
      </c>
    </row>
    <row r="198" spans="1:2" x14ac:dyDescent="0.35">
      <c r="A198" s="2">
        <v>15707</v>
      </c>
      <c r="B198" s="4">
        <v>9.7850000000000001</v>
      </c>
    </row>
    <row r="199" spans="1:2" x14ac:dyDescent="0.35">
      <c r="A199" s="2">
        <v>15738</v>
      </c>
      <c r="B199" s="4">
        <v>10.2804</v>
      </c>
    </row>
    <row r="200" spans="1:2" x14ac:dyDescent="0.35">
      <c r="A200" s="2">
        <v>15766</v>
      </c>
      <c r="B200" s="4">
        <v>10.8224</v>
      </c>
    </row>
    <row r="201" spans="1:2" x14ac:dyDescent="0.35">
      <c r="A201" s="2">
        <v>15797</v>
      </c>
      <c r="B201" s="4">
        <v>10.5364</v>
      </c>
    </row>
    <row r="202" spans="1:2" x14ac:dyDescent="0.35">
      <c r="A202" s="2">
        <v>15827</v>
      </c>
      <c r="B202" s="4">
        <v>11.0091</v>
      </c>
    </row>
    <row r="203" spans="1:2" x14ac:dyDescent="0.35">
      <c r="A203" s="2">
        <v>15858</v>
      </c>
      <c r="B203" s="4">
        <v>11.2273</v>
      </c>
    </row>
    <row r="204" spans="1:2" x14ac:dyDescent="0.35">
      <c r="A204" s="2">
        <v>15888</v>
      </c>
      <c r="B204" s="4">
        <v>10.8148</v>
      </c>
    </row>
    <row r="205" spans="1:2" x14ac:dyDescent="0.35">
      <c r="A205" s="2">
        <v>15919</v>
      </c>
      <c r="B205" s="4">
        <v>10.9259</v>
      </c>
    </row>
    <row r="206" spans="1:2" x14ac:dyDescent="0.35">
      <c r="A206" s="2">
        <v>15950</v>
      </c>
      <c r="B206" s="4">
        <v>11.1852</v>
      </c>
    </row>
    <row r="207" spans="1:2" x14ac:dyDescent="0.35">
      <c r="A207" s="2">
        <v>15980</v>
      </c>
      <c r="B207" s="4">
        <v>12.680899999999999</v>
      </c>
    </row>
    <row r="208" spans="1:2" x14ac:dyDescent="0.35">
      <c r="A208" s="2">
        <v>16011</v>
      </c>
      <c r="B208" s="4">
        <v>11.7234</v>
      </c>
    </row>
    <row r="209" spans="1:2" x14ac:dyDescent="0.35">
      <c r="A209" s="2">
        <v>16041</v>
      </c>
      <c r="B209" s="4">
        <v>12.414899999999999</v>
      </c>
    </row>
    <row r="210" spans="1:2" x14ac:dyDescent="0.35">
      <c r="A210" s="2">
        <v>16072</v>
      </c>
      <c r="B210" s="4">
        <v>12.741899999999999</v>
      </c>
    </row>
    <row r="211" spans="1:2" x14ac:dyDescent="0.35">
      <c r="A211" s="2">
        <v>16103</v>
      </c>
      <c r="B211" s="4">
        <v>12.7097</v>
      </c>
    </row>
    <row r="212" spans="1:2" x14ac:dyDescent="0.35">
      <c r="A212" s="2">
        <v>16132</v>
      </c>
      <c r="B212" s="4">
        <v>12.9247</v>
      </c>
    </row>
    <row r="213" spans="1:2" x14ac:dyDescent="0.35">
      <c r="A213" s="2">
        <v>16163</v>
      </c>
      <c r="B213" s="4">
        <v>12.902200000000001</v>
      </c>
    </row>
    <row r="214" spans="1:2" x14ac:dyDescent="0.35">
      <c r="A214" s="2">
        <v>16193</v>
      </c>
      <c r="B214" s="4">
        <v>13.4239</v>
      </c>
    </row>
    <row r="215" spans="1:2" x14ac:dyDescent="0.35">
      <c r="A215" s="2">
        <v>16224</v>
      </c>
      <c r="B215" s="4">
        <v>14.108700000000001</v>
      </c>
    </row>
    <row r="216" spans="1:2" x14ac:dyDescent="0.35">
      <c r="A216" s="2">
        <v>16254</v>
      </c>
      <c r="B216" s="4">
        <v>14.122199999999999</v>
      </c>
    </row>
    <row r="217" spans="1:2" x14ac:dyDescent="0.35">
      <c r="A217" s="2">
        <v>16285</v>
      </c>
      <c r="B217" s="4">
        <v>14.244400000000001</v>
      </c>
    </row>
    <row r="218" spans="1:2" x14ac:dyDescent="0.35">
      <c r="A218" s="2">
        <v>16316</v>
      </c>
      <c r="B218" s="4">
        <v>14.2</v>
      </c>
    </row>
    <row r="219" spans="1:2" x14ac:dyDescent="0.35">
      <c r="A219" s="2">
        <v>16346</v>
      </c>
      <c r="B219" s="4">
        <v>13.741899999999999</v>
      </c>
    </row>
    <row r="220" spans="1:2" x14ac:dyDescent="0.35">
      <c r="A220" s="2">
        <v>16377</v>
      </c>
      <c r="B220" s="4">
        <v>13.7957</v>
      </c>
    </row>
    <row r="221" spans="1:2" x14ac:dyDescent="0.35">
      <c r="A221" s="2">
        <v>16407</v>
      </c>
      <c r="B221" s="4">
        <v>14.2796</v>
      </c>
    </row>
    <row r="222" spans="1:2" x14ac:dyDescent="0.35">
      <c r="A222" s="2">
        <v>16438</v>
      </c>
      <c r="B222" s="4">
        <v>14.0313</v>
      </c>
    </row>
    <row r="223" spans="1:2" x14ac:dyDescent="0.35">
      <c r="A223" s="2">
        <v>16469</v>
      </c>
      <c r="B223" s="4">
        <v>14.895799999999999</v>
      </c>
    </row>
    <row r="224" spans="1:2" x14ac:dyDescent="0.35">
      <c r="A224" s="2">
        <v>16497</v>
      </c>
      <c r="B224" s="4">
        <v>14.208299999999999</v>
      </c>
    </row>
    <row r="225" spans="1:2" x14ac:dyDescent="0.35">
      <c r="A225" s="2">
        <v>16528</v>
      </c>
      <c r="B225" s="4">
        <v>14.84</v>
      </c>
    </row>
    <row r="226" spans="1:2" x14ac:dyDescent="0.35">
      <c r="A226" s="2">
        <v>16558</v>
      </c>
      <c r="B226" s="4">
        <v>15.01</v>
      </c>
    </row>
    <row r="227" spans="1:2" x14ac:dyDescent="0.35">
      <c r="A227" s="2">
        <v>16589</v>
      </c>
      <c r="B227" s="4">
        <v>14.96</v>
      </c>
    </row>
    <row r="228" spans="1:2" x14ac:dyDescent="0.35">
      <c r="A228" s="2">
        <v>16619</v>
      </c>
      <c r="B228" s="4">
        <v>14.8081</v>
      </c>
    </row>
    <row r="229" spans="1:2" x14ac:dyDescent="0.35">
      <c r="A229" s="2">
        <v>16650</v>
      </c>
      <c r="B229" s="4">
        <v>15.666700000000001</v>
      </c>
    </row>
    <row r="230" spans="1:2" x14ac:dyDescent="0.35">
      <c r="A230" s="2">
        <v>16681</v>
      </c>
      <c r="B230" s="4">
        <v>16.3232</v>
      </c>
    </row>
    <row r="231" spans="1:2" x14ac:dyDescent="0.35">
      <c r="A231" s="2">
        <v>16711</v>
      </c>
      <c r="B231" s="4">
        <v>17.343800000000002</v>
      </c>
    </row>
    <row r="232" spans="1:2" x14ac:dyDescent="0.35">
      <c r="A232" s="2">
        <v>16742</v>
      </c>
      <c r="B232" s="4">
        <v>17.906300000000002</v>
      </c>
    </row>
    <row r="233" spans="1:2" x14ac:dyDescent="0.35">
      <c r="A233" s="2">
        <v>16772</v>
      </c>
      <c r="B233" s="4">
        <v>18.083300000000001</v>
      </c>
    </row>
    <row r="234" spans="1:2" x14ac:dyDescent="0.35">
      <c r="A234" s="2">
        <v>16803</v>
      </c>
      <c r="B234" s="4">
        <v>20.633299999999998</v>
      </c>
    </row>
    <row r="235" spans="1:2" x14ac:dyDescent="0.35">
      <c r="A235" s="2">
        <v>16834</v>
      </c>
      <c r="B235" s="4">
        <v>19.2</v>
      </c>
    </row>
    <row r="236" spans="1:2" x14ac:dyDescent="0.35">
      <c r="A236" s="2">
        <v>16862</v>
      </c>
      <c r="B236" s="4">
        <v>20.088899999999999</v>
      </c>
    </row>
    <row r="237" spans="1:2" x14ac:dyDescent="0.35">
      <c r="A237" s="2">
        <v>16893</v>
      </c>
      <c r="B237" s="4">
        <v>22.333300000000001</v>
      </c>
    </row>
    <row r="238" spans="1:2" x14ac:dyDescent="0.35">
      <c r="A238" s="2">
        <v>16923</v>
      </c>
      <c r="B238" s="4">
        <v>22.833300000000001</v>
      </c>
    </row>
    <row r="239" spans="1:2" x14ac:dyDescent="0.35">
      <c r="A239" s="2">
        <v>16954</v>
      </c>
      <c r="B239" s="4">
        <v>21.9405</v>
      </c>
    </row>
    <row r="240" spans="1:2" x14ac:dyDescent="0.35">
      <c r="A240" s="2">
        <v>16984</v>
      </c>
      <c r="B240" s="4">
        <v>20.1798</v>
      </c>
    </row>
    <row r="241" spans="1:2" x14ac:dyDescent="0.35">
      <c r="A241" s="2">
        <v>17015</v>
      </c>
      <c r="B241" s="4">
        <v>18.707899999999999</v>
      </c>
    </row>
    <row r="242" spans="1:2" x14ac:dyDescent="0.35">
      <c r="A242" s="2">
        <v>17046</v>
      </c>
      <c r="B242" s="4">
        <v>16.809000000000001</v>
      </c>
    </row>
    <row r="243" spans="1:2" x14ac:dyDescent="0.35">
      <c r="A243" s="2">
        <v>17076</v>
      </c>
      <c r="B243" s="4">
        <v>14</v>
      </c>
    </row>
    <row r="244" spans="1:2" x14ac:dyDescent="0.35">
      <c r="A244" s="2">
        <v>17107</v>
      </c>
      <c r="B244" s="4">
        <v>13.839600000000001</v>
      </c>
    </row>
    <row r="245" spans="1:2" x14ac:dyDescent="0.35">
      <c r="A245" s="2">
        <v>17137</v>
      </c>
      <c r="B245" s="4">
        <v>14.433999999999999</v>
      </c>
    </row>
    <row r="246" spans="1:2" x14ac:dyDescent="0.35">
      <c r="A246" s="2">
        <v>17168</v>
      </c>
      <c r="B246" s="4">
        <v>12.3307</v>
      </c>
    </row>
    <row r="247" spans="1:2" x14ac:dyDescent="0.35">
      <c r="A247" s="2">
        <v>17199</v>
      </c>
      <c r="B247" s="4">
        <v>12.1496</v>
      </c>
    </row>
    <row r="248" spans="1:2" x14ac:dyDescent="0.35">
      <c r="A248" s="2">
        <v>17227</v>
      </c>
      <c r="B248" s="4">
        <v>11.944900000000001</v>
      </c>
    </row>
    <row r="249" spans="1:2" x14ac:dyDescent="0.35">
      <c r="A249" s="2">
        <v>17258</v>
      </c>
      <c r="B249" s="4">
        <v>10.125</v>
      </c>
    </row>
    <row r="250" spans="1:2" x14ac:dyDescent="0.35">
      <c r="A250" s="2">
        <v>17288</v>
      </c>
      <c r="B250" s="4">
        <v>10.034700000000001</v>
      </c>
    </row>
    <row r="251" spans="1:2" x14ac:dyDescent="0.35">
      <c r="A251" s="2">
        <v>17319</v>
      </c>
      <c r="B251" s="4">
        <v>10.5625</v>
      </c>
    </row>
    <row r="252" spans="1:2" x14ac:dyDescent="0.35">
      <c r="A252" s="2">
        <v>17349</v>
      </c>
      <c r="B252" s="4">
        <v>10.1677</v>
      </c>
    </row>
    <row r="253" spans="1:2" x14ac:dyDescent="0.35">
      <c r="A253" s="2">
        <v>17380</v>
      </c>
      <c r="B253" s="4">
        <v>9.8839000000000006</v>
      </c>
    </row>
    <row r="254" spans="1:2" x14ac:dyDescent="0.35">
      <c r="A254" s="2">
        <v>17411</v>
      </c>
      <c r="B254" s="4">
        <v>9.7484000000000002</v>
      </c>
    </row>
    <row r="255" spans="1:2" x14ac:dyDescent="0.35">
      <c r="A255" s="2">
        <v>17441</v>
      </c>
      <c r="B255" s="4">
        <v>9.5838999999999999</v>
      </c>
    </row>
    <row r="256" spans="1:2" x14ac:dyDescent="0.35">
      <c r="A256" s="2">
        <v>17472</v>
      </c>
      <c r="B256" s="4">
        <v>9.3106000000000009</v>
      </c>
    </row>
    <row r="257" spans="1:2" x14ac:dyDescent="0.35">
      <c r="A257" s="2">
        <v>17502</v>
      </c>
      <c r="B257" s="4">
        <v>9.5030999999999999</v>
      </c>
    </row>
    <row r="258" spans="1:2" x14ac:dyDescent="0.35">
      <c r="A258" s="2">
        <v>17533</v>
      </c>
      <c r="B258" s="4">
        <v>8.5906000000000002</v>
      </c>
    </row>
    <row r="259" spans="1:2" x14ac:dyDescent="0.35">
      <c r="A259" s="2">
        <v>17564</v>
      </c>
      <c r="B259" s="4">
        <v>8.1870999999999992</v>
      </c>
    </row>
    <row r="260" spans="1:2" x14ac:dyDescent="0.35">
      <c r="A260" s="2">
        <v>17593</v>
      </c>
      <c r="B260" s="4">
        <v>8.8186999999999998</v>
      </c>
    </row>
    <row r="261" spans="1:2" x14ac:dyDescent="0.35">
      <c r="A261" s="2">
        <v>17624</v>
      </c>
      <c r="B261" s="4">
        <v>8.3225999999999996</v>
      </c>
    </row>
    <row r="262" spans="1:2" x14ac:dyDescent="0.35">
      <c r="A262" s="2">
        <v>17654</v>
      </c>
      <c r="B262" s="4">
        <v>8.9731000000000005</v>
      </c>
    </row>
    <row r="263" spans="1:2" x14ac:dyDescent="0.35">
      <c r="A263" s="2">
        <v>17685</v>
      </c>
      <c r="B263" s="4">
        <v>9</v>
      </c>
    </row>
    <row r="264" spans="1:2" x14ac:dyDescent="0.35">
      <c r="A264" s="2">
        <v>17715</v>
      </c>
      <c r="B264" s="4">
        <v>7.657</v>
      </c>
    </row>
    <row r="265" spans="1:2" x14ac:dyDescent="0.35">
      <c r="A265" s="2">
        <v>17746</v>
      </c>
      <c r="B265" s="4">
        <v>7.7149999999999999</v>
      </c>
    </row>
    <row r="266" spans="1:2" x14ac:dyDescent="0.35">
      <c r="A266" s="2">
        <v>17777</v>
      </c>
      <c r="B266" s="4">
        <v>7.4831000000000003</v>
      </c>
    </row>
    <row r="267" spans="1:2" x14ac:dyDescent="0.35">
      <c r="A267" s="2">
        <v>17807</v>
      </c>
      <c r="B267" s="4">
        <v>7.2226999999999997</v>
      </c>
    </row>
    <row r="268" spans="1:2" x14ac:dyDescent="0.35">
      <c r="A268" s="2">
        <v>17838</v>
      </c>
      <c r="B268" s="4">
        <v>6.4409999999999998</v>
      </c>
    </row>
    <row r="269" spans="1:2" x14ac:dyDescent="0.35">
      <c r="A269" s="2">
        <v>17868</v>
      </c>
      <c r="B269" s="4">
        <v>6.6375999999999999</v>
      </c>
    </row>
    <row r="270" spans="1:2" x14ac:dyDescent="0.35">
      <c r="A270" s="2">
        <v>17899</v>
      </c>
      <c r="B270" s="4">
        <v>6.3949999999999996</v>
      </c>
    </row>
    <row r="271" spans="1:2" x14ac:dyDescent="0.35">
      <c r="A271" s="2">
        <v>17930</v>
      </c>
      <c r="B271" s="4">
        <v>6.1429</v>
      </c>
    </row>
    <row r="272" spans="1:2" x14ac:dyDescent="0.35">
      <c r="A272" s="2">
        <v>17958</v>
      </c>
      <c r="B272" s="4">
        <v>6.3277000000000001</v>
      </c>
    </row>
    <row r="273" spans="1:2" x14ac:dyDescent="0.35">
      <c r="A273" s="2">
        <v>17989</v>
      </c>
      <c r="B273" s="4">
        <v>6.1417000000000002</v>
      </c>
    </row>
    <row r="274" spans="1:2" x14ac:dyDescent="0.35">
      <c r="A274" s="2">
        <v>18019</v>
      </c>
      <c r="B274" s="4">
        <v>5.9124999999999996</v>
      </c>
    </row>
    <row r="275" spans="1:2" x14ac:dyDescent="0.35">
      <c r="A275" s="2">
        <v>18050</v>
      </c>
      <c r="B275" s="4">
        <v>5.9</v>
      </c>
    </row>
    <row r="276" spans="1:2" x14ac:dyDescent="0.35">
      <c r="A276" s="2">
        <v>18080</v>
      </c>
      <c r="B276" s="4">
        <v>6.2929000000000004</v>
      </c>
    </row>
    <row r="277" spans="1:2" x14ac:dyDescent="0.35">
      <c r="A277" s="2">
        <v>18111</v>
      </c>
      <c r="B277" s="4">
        <v>6.3681999999999999</v>
      </c>
    </row>
    <row r="278" spans="1:2" x14ac:dyDescent="0.35">
      <c r="A278" s="2">
        <v>18142</v>
      </c>
      <c r="B278" s="4">
        <v>6.5187999999999997</v>
      </c>
    </row>
    <row r="279" spans="1:2" x14ac:dyDescent="0.35">
      <c r="A279" s="2">
        <v>18172</v>
      </c>
      <c r="B279" s="4">
        <v>6.9138000000000002</v>
      </c>
    </row>
    <row r="280" spans="1:2" x14ac:dyDescent="0.35">
      <c r="A280" s="2">
        <v>18203</v>
      </c>
      <c r="B280" s="4">
        <v>6.9223999999999997</v>
      </c>
    </row>
    <row r="281" spans="1:2" x14ac:dyDescent="0.35">
      <c r="A281" s="2">
        <v>18233</v>
      </c>
      <c r="B281" s="4">
        <v>7.2241</v>
      </c>
    </row>
    <row r="282" spans="1:2" x14ac:dyDescent="0.35">
      <c r="A282" s="2">
        <v>18264</v>
      </c>
      <c r="B282" s="4">
        <v>7.1940999999999997</v>
      </c>
    </row>
    <row r="283" spans="1:2" x14ac:dyDescent="0.35">
      <c r="A283" s="2">
        <v>18295</v>
      </c>
      <c r="B283" s="4">
        <v>7.2657999999999996</v>
      </c>
    </row>
    <row r="284" spans="1:2" x14ac:dyDescent="0.35">
      <c r="A284" s="2">
        <v>18323</v>
      </c>
      <c r="B284" s="4">
        <v>7.2953999999999999</v>
      </c>
    </row>
    <row r="285" spans="1:2" x14ac:dyDescent="0.35">
      <c r="A285" s="2">
        <v>18354</v>
      </c>
      <c r="B285" s="4">
        <v>7.1142000000000003</v>
      </c>
    </row>
    <row r="286" spans="1:2" x14ac:dyDescent="0.35">
      <c r="A286" s="2">
        <v>18384</v>
      </c>
      <c r="B286" s="4">
        <v>7.3936999999999999</v>
      </c>
    </row>
    <row r="287" spans="1:2" x14ac:dyDescent="0.35">
      <c r="A287" s="2">
        <v>18415</v>
      </c>
      <c r="B287" s="4">
        <v>6.9645999999999999</v>
      </c>
    </row>
    <row r="288" spans="1:2" x14ac:dyDescent="0.35">
      <c r="A288" s="2">
        <v>18445</v>
      </c>
      <c r="B288" s="4">
        <v>6.5587999999999997</v>
      </c>
    </row>
    <row r="289" spans="1:2" x14ac:dyDescent="0.35">
      <c r="A289" s="2">
        <v>18476</v>
      </c>
      <c r="B289" s="4">
        <v>6.7721</v>
      </c>
    </row>
    <row r="290" spans="1:2" x14ac:dyDescent="0.35">
      <c r="A290" s="2">
        <v>18507</v>
      </c>
      <c r="B290" s="4">
        <v>7.1506999999999996</v>
      </c>
    </row>
    <row r="291" spans="1:2" x14ac:dyDescent="0.35">
      <c r="A291" s="2">
        <v>18537</v>
      </c>
      <c r="B291" s="4">
        <v>6.8768000000000002</v>
      </c>
    </row>
    <row r="292" spans="1:2" x14ac:dyDescent="0.35">
      <c r="A292" s="2">
        <v>18568</v>
      </c>
      <c r="B292" s="4">
        <v>6.8696999999999999</v>
      </c>
    </row>
    <row r="293" spans="1:2" x14ac:dyDescent="0.35">
      <c r="A293" s="2">
        <v>18598</v>
      </c>
      <c r="B293" s="4">
        <v>7.1866000000000003</v>
      </c>
    </row>
    <row r="294" spans="1:2" x14ac:dyDescent="0.35">
      <c r="A294" s="2">
        <v>18629</v>
      </c>
      <c r="B294" s="4">
        <v>7.6536999999999997</v>
      </c>
    </row>
    <row r="295" spans="1:2" x14ac:dyDescent="0.35">
      <c r="A295" s="2">
        <v>18660</v>
      </c>
      <c r="B295" s="4">
        <v>7.7031999999999998</v>
      </c>
    </row>
    <row r="296" spans="1:2" x14ac:dyDescent="0.35">
      <c r="A296" s="2">
        <v>18688</v>
      </c>
      <c r="B296" s="4">
        <v>7.5617999999999999</v>
      </c>
    </row>
    <row r="297" spans="1:2" x14ac:dyDescent="0.35">
      <c r="A297" s="2">
        <v>18719</v>
      </c>
      <c r="B297" s="4">
        <v>8.2462999999999997</v>
      </c>
    </row>
    <row r="298" spans="1:2" x14ac:dyDescent="0.35">
      <c r="A298" s="2">
        <v>18749</v>
      </c>
      <c r="B298" s="4">
        <v>7.9118000000000004</v>
      </c>
    </row>
    <row r="299" spans="1:2" x14ac:dyDescent="0.35">
      <c r="A299" s="2">
        <v>18780</v>
      </c>
      <c r="B299" s="4">
        <v>7.7058999999999997</v>
      </c>
    </row>
    <row r="300" spans="1:2" x14ac:dyDescent="0.35">
      <c r="A300" s="2">
        <v>18810</v>
      </c>
      <c r="B300" s="4">
        <v>8.9243000000000006</v>
      </c>
    </row>
    <row r="301" spans="1:2" x14ac:dyDescent="0.35">
      <c r="A301" s="2">
        <v>18841</v>
      </c>
      <c r="B301" s="4">
        <v>9.2749000000000006</v>
      </c>
    </row>
    <row r="302" spans="1:2" x14ac:dyDescent="0.35">
      <c r="A302" s="2">
        <v>18872</v>
      </c>
      <c r="B302" s="4">
        <v>9.2668999999999997</v>
      </c>
    </row>
    <row r="303" spans="1:2" x14ac:dyDescent="0.35">
      <c r="A303" s="2">
        <v>18902</v>
      </c>
      <c r="B303" s="4">
        <v>9.4016000000000002</v>
      </c>
    </row>
    <row r="304" spans="1:2" x14ac:dyDescent="0.35">
      <c r="A304" s="2">
        <v>18933</v>
      </c>
      <c r="B304" s="4">
        <v>9.3770000000000007</v>
      </c>
    </row>
    <row r="305" spans="1:2" x14ac:dyDescent="0.35">
      <c r="A305" s="2">
        <v>18963</v>
      </c>
      <c r="B305" s="4">
        <v>9.7417999999999996</v>
      </c>
    </row>
    <row r="306" spans="1:2" x14ac:dyDescent="0.35">
      <c r="A306" s="2">
        <v>18994</v>
      </c>
      <c r="B306" s="4">
        <v>10.058299999999999</v>
      </c>
    </row>
    <row r="307" spans="1:2" x14ac:dyDescent="0.35">
      <c r="A307" s="2">
        <v>19025</v>
      </c>
      <c r="B307" s="4">
        <v>9.6917000000000009</v>
      </c>
    </row>
    <row r="308" spans="1:2" x14ac:dyDescent="0.35">
      <c r="A308" s="2">
        <v>19054</v>
      </c>
      <c r="B308" s="4">
        <v>10.154199999999999</v>
      </c>
    </row>
    <row r="309" spans="1:2" x14ac:dyDescent="0.35">
      <c r="A309" s="2">
        <v>19085</v>
      </c>
      <c r="B309" s="4">
        <v>9.9657999999999998</v>
      </c>
    </row>
    <row r="310" spans="1:2" x14ac:dyDescent="0.35">
      <c r="A310" s="2">
        <v>19115</v>
      </c>
      <c r="B310" s="4">
        <v>10.1966</v>
      </c>
    </row>
    <row r="311" spans="1:2" x14ac:dyDescent="0.35">
      <c r="A311" s="2">
        <v>19146</v>
      </c>
      <c r="B311" s="4">
        <v>10.666700000000001</v>
      </c>
    </row>
    <row r="312" spans="1:2" x14ac:dyDescent="0.35">
      <c r="A312" s="2">
        <v>19176</v>
      </c>
      <c r="B312" s="4">
        <v>10.762700000000001</v>
      </c>
    </row>
    <row r="313" spans="1:2" x14ac:dyDescent="0.35">
      <c r="A313" s="2">
        <v>19207</v>
      </c>
      <c r="B313" s="4">
        <v>10.6059</v>
      </c>
    </row>
    <row r="314" spans="1:2" x14ac:dyDescent="0.35">
      <c r="A314" s="2">
        <v>19238</v>
      </c>
      <c r="B314" s="4">
        <v>10.398300000000001</v>
      </c>
    </row>
    <row r="315" spans="1:2" x14ac:dyDescent="0.35">
      <c r="A315" s="2">
        <v>19268</v>
      </c>
      <c r="B315" s="4">
        <v>10.216699999999999</v>
      </c>
    </row>
    <row r="316" spans="1:2" x14ac:dyDescent="0.35">
      <c r="A316" s="2">
        <v>19299</v>
      </c>
      <c r="B316" s="4">
        <v>10.691700000000001</v>
      </c>
    </row>
    <row r="317" spans="1:2" x14ac:dyDescent="0.35">
      <c r="A317" s="2">
        <v>19329</v>
      </c>
      <c r="B317" s="4">
        <v>11.0708</v>
      </c>
    </row>
    <row r="318" spans="1:2" x14ac:dyDescent="0.35">
      <c r="A318" s="2">
        <v>19360</v>
      </c>
      <c r="B318" s="4">
        <v>10.856</v>
      </c>
    </row>
    <row r="319" spans="1:2" x14ac:dyDescent="0.35">
      <c r="A319" s="2">
        <v>19391</v>
      </c>
      <c r="B319" s="4">
        <v>10.6584</v>
      </c>
    </row>
    <row r="320" spans="1:2" x14ac:dyDescent="0.35">
      <c r="A320" s="2">
        <v>19419</v>
      </c>
      <c r="B320" s="4">
        <v>10.407400000000001</v>
      </c>
    </row>
    <row r="321" spans="1:2" x14ac:dyDescent="0.35">
      <c r="A321" s="2">
        <v>19450</v>
      </c>
      <c r="B321" s="4">
        <v>9.8087999999999997</v>
      </c>
    </row>
    <row r="322" spans="1:2" x14ac:dyDescent="0.35">
      <c r="A322" s="2">
        <v>19480</v>
      </c>
      <c r="B322" s="4">
        <v>9.7768999999999995</v>
      </c>
    </row>
    <row r="323" spans="1:2" x14ac:dyDescent="0.35">
      <c r="A323" s="2">
        <v>19511</v>
      </c>
      <c r="B323" s="4">
        <v>9.6174999999999997</v>
      </c>
    </row>
    <row r="324" spans="1:2" x14ac:dyDescent="0.35">
      <c r="A324" s="2">
        <v>19541</v>
      </c>
      <c r="B324" s="4">
        <v>9.7058999999999997</v>
      </c>
    </row>
    <row r="325" spans="1:2" x14ac:dyDescent="0.35">
      <c r="A325" s="2">
        <v>19572</v>
      </c>
      <c r="B325" s="4">
        <v>9.1450999999999993</v>
      </c>
    </row>
    <row r="326" spans="1:2" x14ac:dyDescent="0.35">
      <c r="A326" s="2">
        <v>19603</v>
      </c>
      <c r="B326" s="4">
        <v>9.1569000000000003</v>
      </c>
    </row>
    <row r="327" spans="1:2" x14ac:dyDescent="0.35">
      <c r="A327" s="2">
        <v>19633</v>
      </c>
      <c r="B327" s="4">
        <v>9.7768999999999995</v>
      </c>
    </row>
    <row r="328" spans="1:2" x14ac:dyDescent="0.35">
      <c r="A328" s="2">
        <v>19664</v>
      </c>
      <c r="B328" s="4">
        <v>9.8644999999999996</v>
      </c>
    </row>
    <row r="329" spans="1:2" x14ac:dyDescent="0.35">
      <c r="A329" s="2">
        <v>19694</v>
      </c>
      <c r="B329" s="4">
        <v>9.8844999999999992</v>
      </c>
    </row>
    <row r="330" spans="1:2" x14ac:dyDescent="0.35">
      <c r="A330" s="2">
        <v>19725</v>
      </c>
      <c r="B330" s="4">
        <v>10.227499999999999</v>
      </c>
    </row>
    <row r="331" spans="1:2" x14ac:dyDescent="0.35">
      <c r="A331" s="2">
        <v>19756</v>
      </c>
      <c r="B331" s="4">
        <v>10.254899999999999</v>
      </c>
    </row>
    <row r="332" spans="1:2" x14ac:dyDescent="0.35">
      <c r="A332" s="2">
        <v>19784</v>
      </c>
      <c r="B332" s="4">
        <v>10.5647</v>
      </c>
    </row>
    <row r="333" spans="1:2" x14ac:dyDescent="0.35">
      <c r="A333" s="2">
        <v>19815</v>
      </c>
      <c r="B333" s="4">
        <v>10.786300000000001</v>
      </c>
    </row>
    <row r="334" spans="1:2" x14ac:dyDescent="0.35">
      <c r="A334" s="2">
        <v>19845</v>
      </c>
      <c r="B334" s="4">
        <v>11.1412</v>
      </c>
    </row>
    <row r="335" spans="1:2" x14ac:dyDescent="0.35">
      <c r="A335" s="2">
        <v>19876</v>
      </c>
      <c r="B335" s="4">
        <v>11.148899999999999</v>
      </c>
    </row>
    <row r="336" spans="1:2" x14ac:dyDescent="0.35">
      <c r="A336" s="2">
        <v>19906</v>
      </c>
      <c r="B336" s="4">
        <v>11.741400000000001</v>
      </c>
    </row>
    <row r="337" spans="1:2" x14ac:dyDescent="0.35">
      <c r="A337" s="2">
        <v>19937</v>
      </c>
      <c r="B337" s="4">
        <v>11.3422</v>
      </c>
    </row>
    <row r="338" spans="1:2" x14ac:dyDescent="0.35">
      <c r="A338" s="2">
        <v>19968</v>
      </c>
      <c r="B338" s="4">
        <v>12.2852</v>
      </c>
    </row>
    <row r="339" spans="1:2" x14ac:dyDescent="0.35">
      <c r="A339" s="2">
        <v>19998</v>
      </c>
      <c r="B339" s="4">
        <v>11.4368</v>
      </c>
    </row>
    <row r="340" spans="1:2" x14ac:dyDescent="0.35">
      <c r="A340" s="2">
        <v>20029</v>
      </c>
      <c r="B340" s="4">
        <v>12.361000000000001</v>
      </c>
    </row>
    <row r="341" spans="1:2" x14ac:dyDescent="0.35">
      <c r="A341" s="2">
        <v>20059</v>
      </c>
      <c r="B341" s="4">
        <v>12.9892</v>
      </c>
    </row>
    <row r="342" spans="1:2" x14ac:dyDescent="0.35">
      <c r="A342" s="2">
        <v>20090</v>
      </c>
      <c r="B342" s="4">
        <v>12.375</v>
      </c>
    </row>
    <row r="343" spans="1:2" x14ac:dyDescent="0.35">
      <c r="A343" s="2">
        <v>20121</v>
      </c>
      <c r="B343" s="4">
        <v>12.418900000000001</v>
      </c>
    </row>
    <row r="344" spans="1:2" x14ac:dyDescent="0.35">
      <c r="A344" s="2">
        <v>20149</v>
      </c>
      <c r="B344" s="4">
        <v>12.3581</v>
      </c>
    </row>
    <row r="345" spans="1:2" x14ac:dyDescent="0.35">
      <c r="A345" s="2">
        <v>20180</v>
      </c>
      <c r="B345" s="4">
        <v>11.7888</v>
      </c>
    </row>
    <row r="346" spans="1:2" x14ac:dyDescent="0.35">
      <c r="A346" s="2">
        <v>20210</v>
      </c>
      <c r="B346" s="4">
        <v>11.773300000000001</v>
      </c>
    </row>
    <row r="347" spans="1:2" x14ac:dyDescent="0.35">
      <c r="A347" s="2">
        <v>20241</v>
      </c>
      <c r="B347" s="4">
        <v>12.7422</v>
      </c>
    </row>
    <row r="348" spans="1:2" x14ac:dyDescent="0.35">
      <c r="A348" s="2">
        <v>20271</v>
      </c>
      <c r="B348" s="4">
        <v>12.651199999999999</v>
      </c>
    </row>
    <row r="349" spans="1:2" x14ac:dyDescent="0.35">
      <c r="A349" s="2">
        <v>20302</v>
      </c>
      <c r="B349" s="4">
        <v>12.552300000000001</v>
      </c>
    </row>
    <row r="350" spans="1:2" x14ac:dyDescent="0.35">
      <c r="A350" s="2">
        <v>20333</v>
      </c>
      <c r="B350" s="4">
        <v>12.694800000000001</v>
      </c>
    </row>
    <row r="351" spans="1:2" x14ac:dyDescent="0.35">
      <c r="A351" s="2">
        <v>20363</v>
      </c>
      <c r="B351" s="4">
        <v>11.696099999999999</v>
      </c>
    </row>
    <row r="352" spans="1:2" x14ac:dyDescent="0.35">
      <c r="A352" s="2">
        <v>20394</v>
      </c>
      <c r="B352" s="4">
        <v>12.5718</v>
      </c>
    </row>
    <row r="353" spans="1:2" x14ac:dyDescent="0.35">
      <c r="A353" s="2">
        <v>20424</v>
      </c>
      <c r="B353" s="4">
        <v>12.563499999999999</v>
      </c>
    </row>
    <row r="354" spans="1:2" x14ac:dyDescent="0.35">
      <c r="A354" s="2">
        <v>20455</v>
      </c>
      <c r="B354" s="4">
        <v>11.875299999999999</v>
      </c>
    </row>
    <row r="355" spans="1:2" x14ac:dyDescent="0.35">
      <c r="A355" s="2">
        <v>20486</v>
      </c>
      <c r="B355" s="4">
        <v>12.2873</v>
      </c>
    </row>
    <row r="356" spans="1:2" x14ac:dyDescent="0.35">
      <c r="A356" s="2">
        <v>20515</v>
      </c>
      <c r="B356" s="4">
        <v>13.138199999999999</v>
      </c>
    </row>
    <row r="357" spans="1:2" x14ac:dyDescent="0.35">
      <c r="A357" s="2">
        <v>20546</v>
      </c>
      <c r="B357" s="4">
        <v>13.4389</v>
      </c>
    </row>
    <row r="358" spans="1:2" x14ac:dyDescent="0.35">
      <c r="A358" s="2">
        <v>20576</v>
      </c>
      <c r="B358" s="4">
        <v>12.5556</v>
      </c>
    </row>
    <row r="359" spans="1:2" x14ac:dyDescent="0.35">
      <c r="A359" s="2">
        <v>20607</v>
      </c>
      <c r="B359" s="4">
        <v>13.0472</v>
      </c>
    </row>
    <row r="360" spans="1:2" x14ac:dyDescent="0.35">
      <c r="A360" s="2">
        <v>20637</v>
      </c>
      <c r="B360" s="4">
        <v>14.2746</v>
      </c>
    </row>
    <row r="361" spans="1:2" x14ac:dyDescent="0.35">
      <c r="A361" s="2">
        <v>20668</v>
      </c>
      <c r="B361" s="4">
        <v>13.731199999999999</v>
      </c>
    </row>
    <row r="362" spans="1:2" x14ac:dyDescent="0.35">
      <c r="A362" s="2">
        <v>20699</v>
      </c>
      <c r="B362" s="4">
        <v>13.1069</v>
      </c>
    </row>
    <row r="363" spans="1:2" x14ac:dyDescent="0.35">
      <c r="A363" s="2">
        <v>20729</v>
      </c>
      <c r="B363" s="4">
        <v>13.3666</v>
      </c>
    </row>
    <row r="364" spans="1:2" x14ac:dyDescent="0.35">
      <c r="A364" s="2">
        <v>20760</v>
      </c>
      <c r="B364" s="4">
        <v>13.219900000000001</v>
      </c>
    </row>
    <row r="365" spans="1:2" x14ac:dyDescent="0.35">
      <c r="A365" s="2">
        <v>20790</v>
      </c>
      <c r="B365" s="4">
        <v>13.686199999999999</v>
      </c>
    </row>
    <row r="366" spans="1:2" x14ac:dyDescent="0.35">
      <c r="A366" s="2">
        <v>20821</v>
      </c>
      <c r="B366" s="4">
        <v>13.152900000000001</v>
      </c>
    </row>
    <row r="367" spans="1:2" x14ac:dyDescent="0.35">
      <c r="A367" s="2">
        <v>20852</v>
      </c>
      <c r="B367" s="4">
        <v>12.7235</v>
      </c>
    </row>
    <row r="368" spans="1:2" x14ac:dyDescent="0.35">
      <c r="A368" s="2">
        <v>20880</v>
      </c>
      <c r="B368" s="4">
        <v>12.9735</v>
      </c>
    </row>
    <row r="369" spans="1:2" x14ac:dyDescent="0.35">
      <c r="A369" s="2">
        <v>20911</v>
      </c>
      <c r="B369" s="4">
        <v>13.3743</v>
      </c>
    </row>
    <row r="370" spans="1:2" x14ac:dyDescent="0.35">
      <c r="A370" s="2">
        <v>20941</v>
      </c>
      <c r="B370" s="4">
        <v>13.868399999999999</v>
      </c>
    </row>
    <row r="371" spans="1:2" x14ac:dyDescent="0.35">
      <c r="A371" s="2">
        <v>20972</v>
      </c>
      <c r="B371" s="4">
        <v>13.850899999999999</v>
      </c>
    </row>
    <row r="372" spans="1:2" x14ac:dyDescent="0.35">
      <c r="A372" s="2">
        <v>21002</v>
      </c>
      <c r="B372" s="4">
        <v>13.806900000000001</v>
      </c>
    </row>
    <row r="373" spans="1:2" x14ac:dyDescent="0.35">
      <c r="A373" s="2">
        <v>21033</v>
      </c>
      <c r="B373" s="4">
        <v>13.031700000000001</v>
      </c>
    </row>
    <row r="374" spans="1:2" x14ac:dyDescent="0.35">
      <c r="A374" s="2">
        <v>21064</v>
      </c>
      <c r="B374" s="4">
        <v>12.2248</v>
      </c>
    </row>
    <row r="375" spans="1:2" x14ac:dyDescent="0.35">
      <c r="A375" s="2">
        <v>21094</v>
      </c>
      <c r="B375" s="4">
        <v>12.183999999999999</v>
      </c>
    </row>
    <row r="376" spans="1:2" x14ac:dyDescent="0.35">
      <c r="A376" s="2">
        <v>21125</v>
      </c>
      <c r="B376" s="4">
        <v>12.379799999999999</v>
      </c>
    </row>
    <row r="377" spans="1:2" x14ac:dyDescent="0.35">
      <c r="A377" s="2">
        <v>21155</v>
      </c>
      <c r="B377" s="4">
        <v>11.8665</v>
      </c>
    </row>
    <row r="378" spans="1:2" x14ac:dyDescent="0.35">
      <c r="A378" s="2">
        <v>21186</v>
      </c>
      <c r="B378" s="4">
        <v>13.2803</v>
      </c>
    </row>
    <row r="379" spans="1:2" x14ac:dyDescent="0.35">
      <c r="A379" s="2">
        <v>21217</v>
      </c>
      <c r="B379" s="4">
        <v>13.006399999999999</v>
      </c>
    </row>
    <row r="380" spans="1:2" x14ac:dyDescent="0.35">
      <c r="A380" s="2">
        <v>21245</v>
      </c>
      <c r="B380" s="4">
        <v>13.4076</v>
      </c>
    </row>
    <row r="381" spans="1:2" x14ac:dyDescent="0.35">
      <c r="A381" s="2">
        <v>21276</v>
      </c>
      <c r="B381" s="4">
        <v>14.825900000000001</v>
      </c>
    </row>
    <row r="382" spans="1:2" x14ac:dyDescent="0.35">
      <c r="A382" s="2">
        <v>21306</v>
      </c>
      <c r="B382" s="4">
        <v>15.047800000000001</v>
      </c>
    </row>
    <row r="383" spans="1:2" x14ac:dyDescent="0.35">
      <c r="A383" s="2">
        <v>21337</v>
      </c>
      <c r="B383" s="4">
        <v>15.440300000000001</v>
      </c>
    </row>
    <row r="384" spans="1:2" x14ac:dyDescent="0.35">
      <c r="A384" s="2">
        <v>21367</v>
      </c>
      <c r="B384" s="4">
        <v>16.385400000000001</v>
      </c>
    </row>
    <row r="385" spans="1:2" x14ac:dyDescent="0.35">
      <c r="A385" s="2">
        <v>21398</v>
      </c>
      <c r="B385" s="4">
        <v>16.579899999999999</v>
      </c>
    </row>
    <row r="386" spans="1:2" x14ac:dyDescent="0.35">
      <c r="A386" s="2">
        <v>21429</v>
      </c>
      <c r="B386" s="4">
        <v>17.381900000000002</v>
      </c>
    </row>
    <row r="387" spans="1:2" x14ac:dyDescent="0.35">
      <c r="A387" s="2">
        <v>21459</v>
      </c>
      <c r="B387" s="4">
        <v>17.761199999999999</v>
      </c>
    </row>
    <row r="388" spans="1:2" x14ac:dyDescent="0.35">
      <c r="A388" s="2">
        <v>21490</v>
      </c>
      <c r="B388" s="4">
        <v>18.159199999999998</v>
      </c>
    </row>
    <row r="389" spans="1:2" x14ac:dyDescent="0.35">
      <c r="A389" s="2">
        <v>21520</v>
      </c>
      <c r="B389" s="4">
        <v>19.1038</v>
      </c>
    </row>
    <row r="390" spans="1:2" x14ac:dyDescent="0.35">
      <c r="A390" s="2">
        <v>21551</v>
      </c>
      <c r="B390" s="4">
        <v>17.829599999999999</v>
      </c>
    </row>
    <row r="391" spans="1:2" x14ac:dyDescent="0.35">
      <c r="A391" s="2">
        <v>21582</v>
      </c>
      <c r="B391" s="4">
        <v>17.816700000000001</v>
      </c>
    </row>
    <row r="392" spans="1:2" x14ac:dyDescent="0.35">
      <c r="A392" s="2">
        <v>21610</v>
      </c>
      <c r="B392" s="4">
        <v>17.8264</v>
      </c>
    </row>
    <row r="393" spans="1:2" x14ac:dyDescent="0.35">
      <c r="A393" s="2">
        <v>21641</v>
      </c>
      <c r="B393" s="4">
        <v>16.938199999999998</v>
      </c>
    </row>
    <row r="394" spans="1:2" x14ac:dyDescent="0.35">
      <c r="A394" s="2">
        <v>21671</v>
      </c>
      <c r="B394" s="4">
        <v>17.258800000000001</v>
      </c>
    </row>
    <row r="395" spans="1:2" x14ac:dyDescent="0.35">
      <c r="A395" s="2">
        <v>21702</v>
      </c>
      <c r="B395" s="4">
        <v>17.197099999999999</v>
      </c>
    </row>
    <row r="396" spans="1:2" x14ac:dyDescent="0.35">
      <c r="A396" s="2">
        <v>21732</v>
      </c>
      <c r="B396" s="4">
        <v>17.641400000000001</v>
      </c>
    </row>
    <row r="397" spans="1:2" x14ac:dyDescent="0.35">
      <c r="A397" s="2">
        <v>21763</v>
      </c>
      <c r="B397" s="4">
        <v>17.376100000000001</v>
      </c>
    </row>
    <row r="398" spans="1:2" x14ac:dyDescent="0.35">
      <c r="A398" s="2">
        <v>21794</v>
      </c>
      <c r="B398" s="4">
        <v>16.583100000000002</v>
      </c>
    </row>
    <row r="399" spans="1:2" x14ac:dyDescent="0.35">
      <c r="A399" s="2">
        <v>21824</v>
      </c>
      <c r="B399" s="4">
        <v>16.967600000000001</v>
      </c>
    </row>
    <row r="400" spans="1:2" x14ac:dyDescent="0.35">
      <c r="A400" s="2">
        <v>21855</v>
      </c>
      <c r="B400" s="4">
        <v>17.191700000000001</v>
      </c>
    </row>
    <row r="401" spans="1:2" x14ac:dyDescent="0.35">
      <c r="A401" s="2">
        <v>21885</v>
      </c>
      <c r="B401" s="4">
        <v>17.666699999999999</v>
      </c>
    </row>
    <row r="402" spans="1:2" x14ac:dyDescent="0.35">
      <c r="A402" s="2">
        <v>21916</v>
      </c>
      <c r="B402" s="4">
        <v>16.4041</v>
      </c>
    </row>
    <row r="403" spans="1:2" x14ac:dyDescent="0.35">
      <c r="A403" s="2">
        <v>21947</v>
      </c>
      <c r="B403" s="4">
        <v>16.554600000000001</v>
      </c>
    </row>
    <row r="404" spans="1:2" x14ac:dyDescent="0.35">
      <c r="A404" s="2">
        <v>21976</v>
      </c>
      <c r="B404" s="4">
        <v>16.3245</v>
      </c>
    </row>
    <row r="405" spans="1:2" x14ac:dyDescent="0.35">
      <c r="A405" s="2">
        <v>22007</v>
      </c>
      <c r="B405" s="4">
        <v>16.677900000000001</v>
      </c>
    </row>
    <row r="406" spans="1:2" x14ac:dyDescent="0.35">
      <c r="A406" s="2">
        <v>22037</v>
      </c>
      <c r="B406" s="4">
        <v>17.125800000000002</v>
      </c>
    </row>
    <row r="407" spans="1:2" x14ac:dyDescent="0.35">
      <c r="A407" s="2">
        <v>22068</v>
      </c>
      <c r="B407" s="4">
        <v>17.460100000000001</v>
      </c>
    </row>
    <row r="408" spans="1:2" x14ac:dyDescent="0.35">
      <c r="A408" s="2">
        <v>22098</v>
      </c>
      <c r="B408" s="4">
        <v>16.9755</v>
      </c>
    </row>
    <row r="409" spans="1:2" x14ac:dyDescent="0.35">
      <c r="A409" s="2">
        <v>22129</v>
      </c>
      <c r="B409" s="4">
        <v>17.419</v>
      </c>
    </row>
    <row r="410" spans="1:2" x14ac:dyDescent="0.35">
      <c r="A410" s="2">
        <v>22160</v>
      </c>
      <c r="B410" s="4">
        <v>16.367000000000001</v>
      </c>
    </row>
    <row r="411" spans="1:2" x14ac:dyDescent="0.35">
      <c r="A411" s="2">
        <v>22190</v>
      </c>
      <c r="B411" s="4">
        <v>16.327200000000001</v>
      </c>
    </row>
    <row r="412" spans="1:2" x14ac:dyDescent="0.35">
      <c r="A412" s="2">
        <v>22221</v>
      </c>
      <c r="B412" s="4">
        <v>16.9847</v>
      </c>
    </row>
    <row r="413" spans="1:2" x14ac:dyDescent="0.35">
      <c r="A413" s="2">
        <v>22251</v>
      </c>
      <c r="B413" s="4">
        <v>17.770600000000002</v>
      </c>
    </row>
    <row r="414" spans="1:2" x14ac:dyDescent="0.35">
      <c r="A414" s="2">
        <v>22282</v>
      </c>
      <c r="B414" s="4">
        <v>19.993500000000001</v>
      </c>
    </row>
    <row r="415" spans="1:2" x14ac:dyDescent="0.35">
      <c r="A415" s="2">
        <v>22313</v>
      </c>
      <c r="B415" s="4">
        <v>20.5307</v>
      </c>
    </row>
    <row r="416" spans="1:2" x14ac:dyDescent="0.35">
      <c r="A416" s="2">
        <v>22341</v>
      </c>
      <c r="B416" s="4">
        <v>21.055</v>
      </c>
    </row>
    <row r="417" spans="1:2" x14ac:dyDescent="0.35">
      <c r="A417" s="2">
        <v>22372</v>
      </c>
      <c r="B417" s="4">
        <v>21.554500000000001</v>
      </c>
    </row>
    <row r="418" spans="1:2" x14ac:dyDescent="0.35">
      <c r="A418" s="2">
        <v>22402</v>
      </c>
      <c r="B418" s="4">
        <v>21.966999999999999</v>
      </c>
    </row>
    <row r="419" spans="1:2" x14ac:dyDescent="0.35">
      <c r="A419" s="2">
        <v>22433</v>
      </c>
      <c r="B419" s="4">
        <v>21.333300000000001</v>
      </c>
    </row>
    <row r="420" spans="1:2" x14ac:dyDescent="0.35">
      <c r="A420" s="2">
        <v>22463</v>
      </c>
      <c r="B420" s="4">
        <v>21.888500000000001</v>
      </c>
    </row>
    <row r="421" spans="1:2" x14ac:dyDescent="0.35">
      <c r="A421" s="2">
        <v>22494</v>
      </c>
      <c r="B421" s="4">
        <v>22.318000000000001</v>
      </c>
    </row>
    <row r="422" spans="1:2" x14ac:dyDescent="0.35">
      <c r="A422" s="2">
        <v>22525</v>
      </c>
      <c r="B422" s="4">
        <v>21.878699999999998</v>
      </c>
    </row>
    <row r="423" spans="1:2" x14ac:dyDescent="0.35">
      <c r="A423" s="2">
        <v>22555</v>
      </c>
      <c r="B423" s="4">
        <v>21.510999999999999</v>
      </c>
    </row>
    <row r="424" spans="1:2" x14ac:dyDescent="0.35">
      <c r="A424" s="2">
        <v>22586</v>
      </c>
      <c r="B424" s="4">
        <v>22.357399999999998</v>
      </c>
    </row>
    <row r="425" spans="1:2" x14ac:dyDescent="0.35">
      <c r="A425" s="2">
        <v>22616</v>
      </c>
      <c r="B425" s="4">
        <v>22.429500000000001</v>
      </c>
    </row>
    <row r="426" spans="1:2" x14ac:dyDescent="0.35">
      <c r="A426" s="2">
        <v>22647</v>
      </c>
      <c r="B426" s="4">
        <v>20.427299999999999</v>
      </c>
    </row>
    <row r="427" spans="1:2" x14ac:dyDescent="0.35">
      <c r="A427" s="2">
        <v>22678</v>
      </c>
      <c r="B427" s="4">
        <v>20.759599999999999</v>
      </c>
    </row>
    <row r="428" spans="1:2" x14ac:dyDescent="0.35">
      <c r="A428" s="2">
        <v>22706</v>
      </c>
      <c r="B428" s="4">
        <v>20.638000000000002</v>
      </c>
    </row>
    <row r="429" spans="1:2" x14ac:dyDescent="0.35">
      <c r="A429" s="2">
        <v>22737</v>
      </c>
      <c r="B429" s="4">
        <v>18.801200000000001</v>
      </c>
    </row>
    <row r="430" spans="1:2" x14ac:dyDescent="0.35">
      <c r="A430" s="2">
        <v>22767</v>
      </c>
      <c r="B430" s="4">
        <v>17.1844</v>
      </c>
    </row>
    <row r="431" spans="1:2" x14ac:dyDescent="0.35">
      <c r="A431" s="2">
        <v>22798</v>
      </c>
      <c r="B431" s="4">
        <v>15.7781</v>
      </c>
    </row>
    <row r="432" spans="1:2" x14ac:dyDescent="0.35">
      <c r="A432" s="2">
        <v>22828</v>
      </c>
      <c r="B432" s="4">
        <v>16.495799999999999</v>
      </c>
    </row>
    <row r="433" spans="1:2" x14ac:dyDescent="0.35">
      <c r="A433" s="2">
        <v>22859</v>
      </c>
      <c r="B433" s="4">
        <v>16.747900000000001</v>
      </c>
    </row>
    <row r="434" spans="1:2" x14ac:dyDescent="0.35">
      <c r="A434" s="2">
        <v>22890</v>
      </c>
      <c r="B434" s="4">
        <v>15.9405</v>
      </c>
    </row>
    <row r="435" spans="1:2" x14ac:dyDescent="0.35">
      <c r="A435" s="2">
        <v>22920</v>
      </c>
      <c r="B435" s="4">
        <v>15.400499999999999</v>
      </c>
    </row>
    <row r="436" spans="1:2" x14ac:dyDescent="0.35">
      <c r="A436" s="2">
        <v>22951</v>
      </c>
      <c r="B436" s="4">
        <v>16.964600000000001</v>
      </c>
    </row>
    <row r="437" spans="1:2" x14ac:dyDescent="0.35">
      <c r="A437" s="2">
        <v>22981</v>
      </c>
      <c r="B437" s="4">
        <v>17.1935</v>
      </c>
    </row>
    <row r="438" spans="1:2" x14ac:dyDescent="0.35">
      <c r="A438" s="2">
        <v>23012</v>
      </c>
      <c r="B438" s="4">
        <v>17.843699999999998</v>
      </c>
    </row>
    <row r="439" spans="1:2" x14ac:dyDescent="0.35">
      <c r="A439" s="2">
        <v>23043</v>
      </c>
      <c r="B439" s="4">
        <v>17.328800000000001</v>
      </c>
    </row>
    <row r="440" spans="1:2" x14ac:dyDescent="0.35">
      <c r="A440" s="2">
        <v>23071</v>
      </c>
      <c r="B440" s="4">
        <v>17.9434</v>
      </c>
    </row>
    <row r="441" spans="1:2" x14ac:dyDescent="0.35">
      <c r="A441" s="2">
        <v>23102</v>
      </c>
      <c r="B441" s="4">
        <v>18.177099999999999</v>
      </c>
    </row>
    <row r="442" spans="1:2" x14ac:dyDescent="0.35">
      <c r="A442" s="2">
        <v>23132</v>
      </c>
      <c r="B442" s="4">
        <v>18.4375</v>
      </c>
    </row>
    <row r="443" spans="1:2" x14ac:dyDescent="0.35">
      <c r="A443" s="2">
        <v>23163</v>
      </c>
      <c r="B443" s="4">
        <v>18.065100000000001</v>
      </c>
    </row>
    <row r="444" spans="1:2" x14ac:dyDescent="0.35">
      <c r="A444" s="2">
        <v>23193</v>
      </c>
      <c r="B444" s="4">
        <v>17.457100000000001</v>
      </c>
    </row>
    <row r="445" spans="1:2" x14ac:dyDescent="0.35">
      <c r="A445" s="2">
        <v>23224</v>
      </c>
      <c r="B445" s="4">
        <v>18.3081</v>
      </c>
    </row>
    <row r="446" spans="1:2" x14ac:dyDescent="0.35">
      <c r="A446" s="2">
        <v>23255</v>
      </c>
      <c r="B446" s="4">
        <v>18.106100000000001</v>
      </c>
    </row>
    <row r="447" spans="1:2" x14ac:dyDescent="0.35">
      <c r="A447" s="2">
        <v>23285</v>
      </c>
      <c r="B447" s="4">
        <v>18.410399999999999</v>
      </c>
    </row>
    <row r="448" spans="1:2" x14ac:dyDescent="0.35">
      <c r="A448" s="2">
        <v>23316</v>
      </c>
      <c r="B448" s="4">
        <v>18.2164</v>
      </c>
    </row>
    <row r="449" spans="1:2" x14ac:dyDescent="0.35">
      <c r="A449" s="2">
        <v>23346</v>
      </c>
      <c r="B449" s="4">
        <v>18.6617</v>
      </c>
    </row>
    <row r="450" spans="1:2" x14ac:dyDescent="0.35">
      <c r="A450" s="2">
        <v>23377</v>
      </c>
      <c r="B450" s="4">
        <v>18.430599999999998</v>
      </c>
    </row>
    <row r="451" spans="1:2" x14ac:dyDescent="0.35">
      <c r="A451" s="2">
        <v>23408</v>
      </c>
      <c r="B451" s="4">
        <v>18.612400000000001</v>
      </c>
    </row>
    <row r="452" spans="1:2" x14ac:dyDescent="0.35">
      <c r="A452" s="2">
        <v>23437</v>
      </c>
      <c r="B452" s="4">
        <v>18.8947</v>
      </c>
    </row>
    <row r="453" spans="1:2" x14ac:dyDescent="0.35">
      <c r="A453" s="2">
        <v>23468</v>
      </c>
      <c r="B453" s="4">
        <v>18.350999999999999</v>
      </c>
    </row>
    <row r="454" spans="1:2" x14ac:dyDescent="0.35">
      <c r="A454" s="2">
        <v>23498</v>
      </c>
      <c r="B454" s="4">
        <v>18.561199999999999</v>
      </c>
    </row>
    <row r="455" spans="1:2" x14ac:dyDescent="0.35">
      <c r="A455" s="2">
        <v>23529</v>
      </c>
      <c r="B455" s="4">
        <v>18.866099999999999</v>
      </c>
    </row>
    <row r="456" spans="1:2" x14ac:dyDescent="0.35">
      <c r="A456" s="2">
        <v>23559</v>
      </c>
      <c r="B456" s="4">
        <v>18.608499999999999</v>
      </c>
    </row>
    <row r="457" spans="1:2" x14ac:dyDescent="0.35">
      <c r="A457" s="2">
        <v>23590</v>
      </c>
      <c r="B457" s="4">
        <v>18.3065</v>
      </c>
    </row>
    <row r="458" spans="1:2" x14ac:dyDescent="0.35">
      <c r="A458" s="2">
        <v>23621</v>
      </c>
      <c r="B458" s="4">
        <v>18.8322</v>
      </c>
    </row>
    <row r="459" spans="1:2" x14ac:dyDescent="0.35">
      <c r="A459" s="2">
        <v>23651</v>
      </c>
      <c r="B459" s="4">
        <v>18.650500000000001</v>
      </c>
    </row>
    <row r="460" spans="1:2" x14ac:dyDescent="0.35">
      <c r="A460" s="2">
        <v>23682</v>
      </c>
      <c r="B460" s="4">
        <v>18.553799999999999</v>
      </c>
    </row>
    <row r="461" spans="1:2" x14ac:dyDescent="0.35">
      <c r="A461" s="2">
        <v>23712</v>
      </c>
      <c r="B461" s="4">
        <v>18.6264</v>
      </c>
    </row>
    <row r="462" spans="1:2" x14ac:dyDescent="0.35">
      <c r="A462" s="2">
        <v>23743</v>
      </c>
      <c r="B462" s="4">
        <v>18.709399999999999</v>
      </c>
    </row>
    <row r="463" spans="1:2" x14ac:dyDescent="0.35">
      <c r="A463" s="2">
        <v>23774</v>
      </c>
      <c r="B463" s="4">
        <v>18.6816</v>
      </c>
    </row>
    <row r="464" spans="1:2" x14ac:dyDescent="0.35">
      <c r="A464" s="2">
        <v>23802</v>
      </c>
      <c r="B464" s="4">
        <v>18.410299999999999</v>
      </c>
    </row>
    <row r="465" spans="1:2" x14ac:dyDescent="0.35">
      <c r="A465" s="2">
        <v>23833</v>
      </c>
      <c r="B465" s="4">
        <v>18.411200000000001</v>
      </c>
    </row>
    <row r="466" spans="1:2" x14ac:dyDescent="0.35">
      <c r="A466" s="2">
        <v>23863</v>
      </c>
      <c r="B466" s="4">
        <v>18.268599999999999</v>
      </c>
    </row>
    <row r="467" spans="1:2" x14ac:dyDescent="0.35">
      <c r="A467" s="2">
        <v>23894</v>
      </c>
      <c r="B467" s="4">
        <v>17.380199999999999</v>
      </c>
    </row>
    <row r="468" spans="1:2" x14ac:dyDescent="0.35">
      <c r="A468" s="2">
        <v>23924</v>
      </c>
      <c r="B468" s="4">
        <v>17.118500000000001</v>
      </c>
    </row>
    <row r="469" spans="1:2" x14ac:dyDescent="0.35">
      <c r="A469" s="2">
        <v>23955</v>
      </c>
      <c r="B469" s="4">
        <v>17.504000000000001</v>
      </c>
    </row>
    <row r="470" spans="1:2" x14ac:dyDescent="0.35">
      <c r="A470" s="2">
        <v>23986</v>
      </c>
      <c r="B470" s="4">
        <v>18.064299999999999</v>
      </c>
    </row>
    <row r="471" spans="1:2" x14ac:dyDescent="0.35">
      <c r="A471" s="2">
        <v>24016</v>
      </c>
      <c r="B471" s="4">
        <v>17.807300000000001</v>
      </c>
    </row>
    <row r="472" spans="1:2" x14ac:dyDescent="0.35">
      <c r="A472" s="2">
        <v>24047</v>
      </c>
      <c r="B472" s="4">
        <v>17.651299999999999</v>
      </c>
    </row>
    <row r="473" spans="1:2" x14ac:dyDescent="0.35">
      <c r="A473" s="2">
        <v>24077</v>
      </c>
      <c r="B473" s="4">
        <v>17.809200000000001</v>
      </c>
    </row>
    <row r="474" spans="1:2" x14ac:dyDescent="0.35">
      <c r="A474" s="2">
        <v>24108</v>
      </c>
      <c r="B474" s="4">
        <v>17.3933</v>
      </c>
    </row>
    <row r="475" spans="1:2" x14ac:dyDescent="0.35">
      <c r="A475" s="2">
        <v>24139</v>
      </c>
      <c r="B475" s="4">
        <v>17.0824</v>
      </c>
    </row>
    <row r="476" spans="1:2" x14ac:dyDescent="0.35">
      <c r="A476" s="2">
        <v>24167</v>
      </c>
      <c r="B476" s="4">
        <v>16.709700000000002</v>
      </c>
    </row>
    <row r="477" spans="1:2" x14ac:dyDescent="0.35">
      <c r="A477" s="2">
        <v>24198</v>
      </c>
      <c r="B477" s="4">
        <v>16.677700000000002</v>
      </c>
    </row>
    <row r="478" spans="1:2" x14ac:dyDescent="0.35">
      <c r="A478" s="2">
        <v>24228</v>
      </c>
      <c r="B478" s="4">
        <v>15.774699999999999</v>
      </c>
    </row>
    <row r="479" spans="1:2" x14ac:dyDescent="0.35">
      <c r="A479" s="2">
        <v>24259</v>
      </c>
      <c r="B479" s="4">
        <v>15.520099999999999</v>
      </c>
    </row>
    <row r="480" spans="1:2" x14ac:dyDescent="0.35">
      <c r="A480" s="2">
        <v>24289</v>
      </c>
      <c r="B480" s="4">
        <v>15.1724</v>
      </c>
    </row>
    <row r="481" spans="1:2" x14ac:dyDescent="0.35">
      <c r="A481" s="2">
        <v>24320</v>
      </c>
      <c r="B481" s="4">
        <v>13.992699999999999</v>
      </c>
    </row>
    <row r="482" spans="1:2" x14ac:dyDescent="0.35">
      <c r="A482" s="2">
        <v>24351</v>
      </c>
      <c r="B482" s="4">
        <v>13.8947</v>
      </c>
    </row>
    <row r="483" spans="1:2" x14ac:dyDescent="0.35">
      <c r="A483" s="2">
        <v>24381</v>
      </c>
      <c r="B483" s="4">
        <v>14.4505</v>
      </c>
    </row>
    <row r="484" spans="1:2" x14ac:dyDescent="0.35">
      <c r="A484" s="2">
        <v>24412</v>
      </c>
      <c r="B484" s="4">
        <v>14.4955</v>
      </c>
    </row>
    <row r="485" spans="1:2" x14ac:dyDescent="0.35">
      <c r="A485" s="2">
        <v>24442</v>
      </c>
      <c r="B485" s="4">
        <v>14.4739</v>
      </c>
    </row>
    <row r="486" spans="1:2" x14ac:dyDescent="0.35">
      <c r="A486" s="2">
        <v>24473</v>
      </c>
      <c r="B486" s="4">
        <v>15.8917</v>
      </c>
    </row>
    <row r="487" spans="1:2" x14ac:dyDescent="0.35">
      <c r="A487" s="2">
        <v>24504</v>
      </c>
      <c r="B487" s="4">
        <v>15.9229</v>
      </c>
    </row>
    <row r="488" spans="1:2" x14ac:dyDescent="0.35">
      <c r="A488" s="2">
        <v>24532</v>
      </c>
      <c r="B488" s="4">
        <v>16.5505</v>
      </c>
    </row>
    <row r="489" spans="1:2" x14ac:dyDescent="0.35">
      <c r="A489" s="2">
        <v>24563</v>
      </c>
      <c r="B489" s="4">
        <v>17.637899999999998</v>
      </c>
    </row>
    <row r="490" spans="1:2" x14ac:dyDescent="0.35">
      <c r="A490" s="2">
        <v>24593</v>
      </c>
      <c r="B490" s="4">
        <v>16.712900000000001</v>
      </c>
    </row>
    <row r="491" spans="1:2" x14ac:dyDescent="0.35">
      <c r="A491" s="2">
        <v>24624</v>
      </c>
      <c r="B491" s="4">
        <v>17.005600000000001</v>
      </c>
    </row>
    <row r="492" spans="1:2" x14ac:dyDescent="0.35">
      <c r="A492" s="2">
        <v>24654</v>
      </c>
      <c r="B492" s="4">
        <v>17.877400000000002</v>
      </c>
    </row>
    <row r="493" spans="1:2" x14ac:dyDescent="0.35">
      <c r="A493" s="2">
        <v>24685</v>
      </c>
      <c r="B493" s="4">
        <v>17.667899999999999</v>
      </c>
    </row>
    <row r="494" spans="1:2" x14ac:dyDescent="0.35">
      <c r="A494" s="2">
        <v>24716</v>
      </c>
      <c r="B494" s="4">
        <v>18.247199999999999</v>
      </c>
    </row>
    <row r="495" spans="1:2" x14ac:dyDescent="0.35">
      <c r="A495" s="2">
        <v>24746</v>
      </c>
      <c r="B495" s="4">
        <v>17.5047</v>
      </c>
    </row>
    <row r="496" spans="1:2" x14ac:dyDescent="0.35">
      <c r="A496" s="2">
        <v>24777</v>
      </c>
      <c r="B496" s="4">
        <v>17.635999999999999</v>
      </c>
    </row>
    <row r="497" spans="1:2" x14ac:dyDescent="0.35">
      <c r="A497" s="2">
        <v>24807</v>
      </c>
      <c r="B497" s="4">
        <v>18.099399999999999</v>
      </c>
    </row>
    <row r="498" spans="1:2" x14ac:dyDescent="0.35">
      <c r="A498" s="2">
        <v>24838</v>
      </c>
      <c r="B498" s="4">
        <v>16.9559</v>
      </c>
    </row>
    <row r="499" spans="1:2" x14ac:dyDescent="0.35">
      <c r="A499" s="2">
        <v>24869</v>
      </c>
      <c r="B499" s="4">
        <v>16.426500000000001</v>
      </c>
    </row>
    <row r="500" spans="1:2" x14ac:dyDescent="0.35">
      <c r="A500" s="2">
        <v>24898</v>
      </c>
      <c r="B500" s="4">
        <v>16.5809</v>
      </c>
    </row>
    <row r="501" spans="1:2" x14ac:dyDescent="0.35">
      <c r="A501" s="2">
        <v>24929</v>
      </c>
      <c r="B501" s="4">
        <v>17.497299999999999</v>
      </c>
    </row>
    <row r="502" spans="1:2" x14ac:dyDescent="0.35">
      <c r="A502" s="2">
        <v>24959</v>
      </c>
      <c r="B502" s="4">
        <v>17.7163</v>
      </c>
    </row>
    <row r="503" spans="1:2" x14ac:dyDescent="0.35">
      <c r="A503" s="2">
        <v>24990</v>
      </c>
      <c r="B503" s="4">
        <v>17.8779</v>
      </c>
    </row>
    <row r="504" spans="1:2" x14ac:dyDescent="0.35">
      <c r="A504" s="2">
        <v>25020</v>
      </c>
      <c r="B504" s="4">
        <v>17.268599999999999</v>
      </c>
    </row>
    <row r="505" spans="1:2" x14ac:dyDescent="0.35">
      <c r="A505" s="2">
        <v>25051</v>
      </c>
      <c r="B505" s="4">
        <v>17.4664</v>
      </c>
    </row>
    <row r="506" spans="1:2" x14ac:dyDescent="0.35">
      <c r="A506" s="2">
        <v>25082</v>
      </c>
      <c r="B506" s="4">
        <v>18.139600000000002</v>
      </c>
    </row>
    <row r="507" spans="1:2" x14ac:dyDescent="0.35">
      <c r="A507" s="2">
        <v>25112</v>
      </c>
      <c r="B507" s="4">
        <v>17.953099999999999</v>
      </c>
    </row>
    <row r="508" spans="1:2" x14ac:dyDescent="0.35">
      <c r="A508" s="2">
        <v>25143</v>
      </c>
      <c r="B508" s="4">
        <v>18.8142</v>
      </c>
    </row>
    <row r="509" spans="1:2" x14ac:dyDescent="0.35">
      <c r="A509" s="2">
        <v>25173</v>
      </c>
      <c r="B509" s="4">
        <v>18.031300000000002</v>
      </c>
    </row>
    <row r="510" spans="1:2" x14ac:dyDescent="0.35">
      <c r="A510" s="2">
        <v>25204</v>
      </c>
      <c r="B510" s="4">
        <v>17.699300000000001</v>
      </c>
    </row>
    <row r="511" spans="1:2" x14ac:dyDescent="0.35">
      <c r="A511" s="2">
        <v>25235</v>
      </c>
      <c r="B511" s="4">
        <v>16.860800000000001</v>
      </c>
    </row>
    <row r="512" spans="1:2" x14ac:dyDescent="0.35">
      <c r="A512" s="2">
        <v>25263</v>
      </c>
      <c r="B512" s="4">
        <v>17.441600000000001</v>
      </c>
    </row>
    <row r="513" spans="1:2" x14ac:dyDescent="0.35">
      <c r="A513" s="2">
        <v>25294</v>
      </c>
      <c r="B513" s="4">
        <v>17.755099999999999</v>
      </c>
    </row>
    <row r="514" spans="1:2" x14ac:dyDescent="0.35">
      <c r="A514" s="2">
        <v>25324</v>
      </c>
      <c r="B514" s="4">
        <v>17.715800000000002</v>
      </c>
    </row>
    <row r="515" spans="1:2" x14ac:dyDescent="0.35">
      <c r="A515" s="2">
        <v>25355</v>
      </c>
      <c r="B515" s="4">
        <v>16.731200000000001</v>
      </c>
    </row>
    <row r="516" spans="1:2" x14ac:dyDescent="0.35">
      <c r="A516" s="2">
        <v>25385</v>
      </c>
      <c r="B516" s="4">
        <v>15.5908</v>
      </c>
    </row>
    <row r="517" spans="1:2" x14ac:dyDescent="0.35">
      <c r="A517" s="2">
        <v>25416</v>
      </c>
      <c r="B517" s="4">
        <v>16.215599999999998</v>
      </c>
    </row>
    <row r="518" spans="1:2" x14ac:dyDescent="0.35">
      <c r="A518" s="2">
        <v>25447</v>
      </c>
      <c r="B518" s="4">
        <v>15.809799999999999</v>
      </c>
    </row>
    <row r="519" spans="1:2" x14ac:dyDescent="0.35">
      <c r="A519" s="2">
        <v>25477</v>
      </c>
      <c r="B519" s="4">
        <v>16.802800000000001</v>
      </c>
    </row>
    <row r="520" spans="1:2" x14ac:dyDescent="0.35">
      <c r="A520" s="2">
        <v>25508</v>
      </c>
      <c r="B520" s="4">
        <v>16.2301</v>
      </c>
    </row>
    <row r="521" spans="1:2" x14ac:dyDescent="0.35">
      <c r="A521" s="2">
        <v>25538</v>
      </c>
      <c r="B521" s="4">
        <v>15.927300000000001</v>
      </c>
    </row>
    <row r="522" spans="1:2" x14ac:dyDescent="0.35">
      <c r="A522" s="2">
        <v>25569</v>
      </c>
      <c r="B522" s="4">
        <v>15.1012</v>
      </c>
    </row>
    <row r="523" spans="1:2" x14ac:dyDescent="0.35">
      <c r="A523" s="2">
        <v>25600</v>
      </c>
      <c r="B523" s="4">
        <v>15.897</v>
      </c>
    </row>
    <row r="524" spans="1:2" x14ac:dyDescent="0.35">
      <c r="A524" s="2">
        <v>25628</v>
      </c>
      <c r="B524" s="4">
        <v>15.9201</v>
      </c>
    </row>
    <row r="525" spans="1:2" x14ac:dyDescent="0.35">
      <c r="A525" s="2">
        <v>25659</v>
      </c>
      <c r="B525" s="4">
        <v>14.7681</v>
      </c>
    </row>
    <row r="526" spans="1:2" x14ac:dyDescent="0.35">
      <c r="A526" s="2">
        <v>25689</v>
      </c>
      <c r="B526" s="4">
        <v>13.867800000000001</v>
      </c>
    </row>
    <row r="527" spans="1:2" x14ac:dyDescent="0.35">
      <c r="A527" s="2">
        <v>25720</v>
      </c>
      <c r="B527" s="4">
        <v>13.1739</v>
      </c>
    </row>
    <row r="528" spans="1:2" x14ac:dyDescent="0.35">
      <c r="A528" s="2">
        <v>25750</v>
      </c>
      <c r="B528" s="4">
        <v>14.5616</v>
      </c>
    </row>
    <row r="529" spans="1:2" x14ac:dyDescent="0.35">
      <c r="A529" s="2">
        <v>25781</v>
      </c>
      <c r="B529" s="4">
        <v>15.209</v>
      </c>
    </row>
    <row r="530" spans="1:2" x14ac:dyDescent="0.35">
      <c r="A530" s="2">
        <v>25812</v>
      </c>
      <c r="B530" s="4">
        <v>15.727600000000001</v>
      </c>
    </row>
    <row r="531" spans="1:2" x14ac:dyDescent="0.35">
      <c r="A531" s="2">
        <v>25842</v>
      </c>
      <c r="B531" s="4">
        <v>16.228100000000001</v>
      </c>
    </row>
    <row r="532" spans="1:2" x14ac:dyDescent="0.35">
      <c r="A532" s="2">
        <v>25873</v>
      </c>
      <c r="B532" s="4">
        <v>16.998100000000001</v>
      </c>
    </row>
    <row r="533" spans="1:2" x14ac:dyDescent="0.35">
      <c r="A533" s="2">
        <v>25903</v>
      </c>
      <c r="B533" s="4">
        <v>17.963000000000001</v>
      </c>
    </row>
    <row r="534" spans="1:2" x14ac:dyDescent="0.35">
      <c r="A534" s="2">
        <v>25934</v>
      </c>
      <c r="B534" s="4">
        <v>18.367799999999999</v>
      </c>
    </row>
    <row r="535" spans="1:2" x14ac:dyDescent="0.35">
      <c r="A535" s="2">
        <v>25965</v>
      </c>
      <c r="B535" s="4">
        <v>18.534500000000001</v>
      </c>
    </row>
    <row r="536" spans="1:2" x14ac:dyDescent="0.35">
      <c r="A536" s="2">
        <v>25993</v>
      </c>
      <c r="B536" s="4">
        <v>19.2165</v>
      </c>
    </row>
    <row r="537" spans="1:2" x14ac:dyDescent="0.35">
      <c r="A537" s="2">
        <v>26024</v>
      </c>
      <c r="B537" s="4">
        <v>19.5395</v>
      </c>
    </row>
    <row r="538" spans="1:2" x14ac:dyDescent="0.35">
      <c r="A538" s="2">
        <v>26054</v>
      </c>
      <c r="B538" s="4">
        <v>18.727399999999999</v>
      </c>
    </row>
    <row r="539" spans="1:2" x14ac:dyDescent="0.35">
      <c r="A539" s="2">
        <v>26085</v>
      </c>
      <c r="B539" s="4">
        <v>18.552600000000002</v>
      </c>
    </row>
    <row r="540" spans="1:2" x14ac:dyDescent="0.35">
      <c r="A540" s="2">
        <v>26115</v>
      </c>
      <c r="B540" s="4">
        <v>17.6022</v>
      </c>
    </row>
    <row r="541" spans="1:2" x14ac:dyDescent="0.35">
      <c r="A541" s="2">
        <v>26146</v>
      </c>
      <c r="B541" s="4">
        <v>18.2376</v>
      </c>
    </row>
    <row r="542" spans="1:2" x14ac:dyDescent="0.35">
      <c r="A542" s="2">
        <v>26177</v>
      </c>
      <c r="B542" s="4">
        <v>18.110499999999998</v>
      </c>
    </row>
    <row r="543" spans="1:2" x14ac:dyDescent="0.35">
      <c r="A543" s="2">
        <v>26207</v>
      </c>
      <c r="B543" s="4">
        <v>16.531600000000001</v>
      </c>
    </row>
    <row r="544" spans="1:2" x14ac:dyDescent="0.35">
      <c r="A544" s="2">
        <v>26238</v>
      </c>
      <c r="B544" s="4">
        <v>16.4895</v>
      </c>
    </row>
    <row r="545" spans="1:2" x14ac:dyDescent="0.35">
      <c r="A545" s="2">
        <v>26268</v>
      </c>
      <c r="B545" s="4">
        <v>17.910499999999999</v>
      </c>
    </row>
    <row r="546" spans="1:2" x14ac:dyDescent="0.35">
      <c r="A546" s="2">
        <v>26299</v>
      </c>
      <c r="B546" s="4">
        <v>17.889800000000001</v>
      </c>
    </row>
    <row r="547" spans="1:2" x14ac:dyDescent="0.35">
      <c r="A547" s="2">
        <v>26330</v>
      </c>
      <c r="B547" s="4">
        <v>18.342500000000001</v>
      </c>
    </row>
    <row r="548" spans="1:2" x14ac:dyDescent="0.35">
      <c r="A548" s="2">
        <v>26359</v>
      </c>
      <c r="B548" s="4">
        <v>18.450900000000001</v>
      </c>
    </row>
    <row r="549" spans="1:2" x14ac:dyDescent="0.35">
      <c r="A549" s="2">
        <v>26390</v>
      </c>
      <c r="B549" s="4">
        <v>18.0352</v>
      </c>
    </row>
    <row r="550" spans="1:2" x14ac:dyDescent="0.35">
      <c r="A550" s="2">
        <v>26420</v>
      </c>
      <c r="B550" s="4">
        <v>18.346699999999998</v>
      </c>
    </row>
    <row r="551" spans="1:2" x14ac:dyDescent="0.35">
      <c r="A551" s="2">
        <v>26451</v>
      </c>
      <c r="B551" s="4">
        <v>17.946400000000001</v>
      </c>
    </row>
    <row r="552" spans="1:2" x14ac:dyDescent="0.35">
      <c r="A552" s="2">
        <v>26481</v>
      </c>
      <c r="B552" s="4">
        <v>17.490200000000002</v>
      </c>
    </row>
    <row r="553" spans="1:2" x14ac:dyDescent="0.35">
      <c r="A553" s="2">
        <v>26512</v>
      </c>
      <c r="B553" s="4">
        <v>18.0928</v>
      </c>
    </row>
    <row r="554" spans="1:2" x14ac:dyDescent="0.35">
      <c r="A554" s="2">
        <v>26543</v>
      </c>
      <c r="B554" s="4">
        <v>18.004899999999999</v>
      </c>
    </row>
    <row r="555" spans="1:2" x14ac:dyDescent="0.35">
      <c r="A555" s="2">
        <v>26573</v>
      </c>
      <c r="B555" s="4">
        <v>17.380099999999999</v>
      </c>
    </row>
    <row r="556" spans="1:2" x14ac:dyDescent="0.35">
      <c r="A556" s="2">
        <v>26604</v>
      </c>
      <c r="B556" s="4">
        <v>18.172899999999998</v>
      </c>
    </row>
    <row r="557" spans="1:2" x14ac:dyDescent="0.35">
      <c r="A557" s="2">
        <v>26634</v>
      </c>
      <c r="B557" s="4">
        <v>18.387899999999998</v>
      </c>
    </row>
    <row r="558" spans="1:2" x14ac:dyDescent="0.35">
      <c r="A558" s="2">
        <v>26665</v>
      </c>
      <c r="B558" s="4">
        <v>17.063199999999998</v>
      </c>
    </row>
    <row r="559" spans="1:2" x14ac:dyDescent="0.35">
      <c r="A559" s="2">
        <v>26696</v>
      </c>
      <c r="B559" s="4">
        <v>16.423500000000001</v>
      </c>
    </row>
    <row r="560" spans="1:2" x14ac:dyDescent="0.35">
      <c r="A560" s="2">
        <v>26724</v>
      </c>
      <c r="B560" s="4">
        <v>16.399999999999999</v>
      </c>
    </row>
    <row r="561" spans="1:2" x14ac:dyDescent="0.35">
      <c r="A561" s="2">
        <v>26755</v>
      </c>
      <c r="B561" s="4">
        <v>14.795299999999999</v>
      </c>
    </row>
    <row r="562" spans="1:2" x14ac:dyDescent="0.35">
      <c r="A562" s="2">
        <v>26785</v>
      </c>
      <c r="B562" s="4">
        <v>14.5159</v>
      </c>
    </row>
    <row r="563" spans="1:2" x14ac:dyDescent="0.35">
      <c r="A563" s="2">
        <v>26816</v>
      </c>
      <c r="B563" s="4">
        <v>14.420500000000001</v>
      </c>
    </row>
    <row r="564" spans="1:2" x14ac:dyDescent="0.35">
      <c r="A564" s="2">
        <v>26846</v>
      </c>
      <c r="B564" s="4">
        <v>14.072800000000001</v>
      </c>
    </row>
    <row r="565" spans="1:2" x14ac:dyDescent="0.35">
      <c r="A565" s="2">
        <v>26877</v>
      </c>
      <c r="B565" s="4">
        <v>13.5566</v>
      </c>
    </row>
    <row r="566" spans="1:2" x14ac:dyDescent="0.35">
      <c r="A566" s="2">
        <v>26908</v>
      </c>
      <c r="B566" s="4">
        <v>14.100099999999999</v>
      </c>
    </row>
    <row r="567" spans="1:2" x14ac:dyDescent="0.35">
      <c r="A567" s="2">
        <v>26938</v>
      </c>
      <c r="B567" s="4">
        <v>13.270799999999999</v>
      </c>
    </row>
    <row r="568" spans="1:2" x14ac:dyDescent="0.35">
      <c r="A568" s="2">
        <v>26969</v>
      </c>
      <c r="B568" s="4">
        <v>11.7598</v>
      </c>
    </row>
    <row r="569" spans="1:2" x14ac:dyDescent="0.35">
      <c r="A569" s="2">
        <v>26999</v>
      </c>
      <c r="B569" s="4">
        <v>11.954700000000001</v>
      </c>
    </row>
    <row r="570" spans="1:2" x14ac:dyDescent="0.35">
      <c r="A570" s="2">
        <v>27030</v>
      </c>
      <c r="B570" s="4">
        <v>11.551399999999999</v>
      </c>
    </row>
    <row r="571" spans="1:2" x14ac:dyDescent="0.35">
      <c r="A571" s="2">
        <v>27061</v>
      </c>
      <c r="B571" s="4">
        <v>11.509600000000001</v>
      </c>
    </row>
    <row r="572" spans="1:2" x14ac:dyDescent="0.35">
      <c r="A572" s="2">
        <v>27089</v>
      </c>
      <c r="B572" s="4">
        <v>11.2416</v>
      </c>
    </row>
    <row r="573" spans="1:2" x14ac:dyDescent="0.35">
      <c r="A573" s="2">
        <v>27120</v>
      </c>
      <c r="B573" s="4">
        <v>10.333</v>
      </c>
    </row>
    <row r="574" spans="1:2" x14ac:dyDescent="0.35">
      <c r="A574" s="2">
        <v>27150</v>
      </c>
      <c r="B574" s="4">
        <v>9.9863</v>
      </c>
    </row>
    <row r="575" spans="1:2" x14ac:dyDescent="0.35">
      <c r="A575" s="2">
        <v>27181</v>
      </c>
      <c r="B575" s="4">
        <v>9.8398000000000003</v>
      </c>
    </row>
    <row r="576" spans="1:2" x14ac:dyDescent="0.35">
      <c r="A576" s="2">
        <v>27211</v>
      </c>
      <c r="B576" s="4">
        <v>8.7058</v>
      </c>
    </row>
    <row r="577" spans="1:2" x14ac:dyDescent="0.35">
      <c r="A577" s="2">
        <v>27242</v>
      </c>
      <c r="B577" s="4">
        <v>7.9199000000000002</v>
      </c>
    </row>
    <row r="578" spans="1:2" x14ac:dyDescent="0.35">
      <c r="A578" s="2">
        <v>27273</v>
      </c>
      <c r="B578" s="4">
        <v>6.9748000000000001</v>
      </c>
    </row>
    <row r="579" spans="1:2" x14ac:dyDescent="0.35">
      <c r="A579" s="2">
        <v>27303</v>
      </c>
      <c r="B579" s="4">
        <v>8.3126999999999995</v>
      </c>
    </row>
    <row r="580" spans="1:2" x14ac:dyDescent="0.35">
      <c r="A580" s="2">
        <v>27334</v>
      </c>
      <c r="B580" s="4">
        <v>7.8705999999999996</v>
      </c>
    </row>
    <row r="581" spans="1:2" x14ac:dyDescent="0.35">
      <c r="A581" s="2">
        <v>27364</v>
      </c>
      <c r="B581" s="4">
        <v>7.7119999999999997</v>
      </c>
    </row>
    <row r="582" spans="1:2" x14ac:dyDescent="0.35">
      <c r="A582" s="2">
        <v>27395</v>
      </c>
      <c r="B582" s="4">
        <v>9.1100999999999992</v>
      </c>
    </row>
    <row r="583" spans="1:2" x14ac:dyDescent="0.35">
      <c r="A583" s="2">
        <v>27426</v>
      </c>
      <c r="B583" s="4">
        <v>9.6555999999999997</v>
      </c>
    </row>
    <row r="584" spans="1:2" x14ac:dyDescent="0.35">
      <c r="A584" s="2">
        <v>27454</v>
      </c>
      <c r="B584" s="4">
        <v>9.8651</v>
      </c>
    </row>
    <row r="585" spans="1:2" x14ac:dyDescent="0.35">
      <c r="A585" s="2">
        <v>27485</v>
      </c>
      <c r="B585" s="4">
        <v>10.9673</v>
      </c>
    </row>
    <row r="586" spans="1:2" x14ac:dyDescent="0.35">
      <c r="A586" s="2">
        <v>27515</v>
      </c>
      <c r="B586" s="4">
        <v>11.451000000000001</v>
      </c>
    </row>
    <row r="587" spans="1:2" x14ac:dyDescent="0.35">
      <c r="A587" s="2">
        <v>27546</v>
      </c>
      <c r="B587" s="4">
        <v>11.958500000000001</v>
      </c>
    </row>
    <row r="588" spans="1:2" x14ac:dyDescent="0.35">
      <c r="A588" s="2">
        <v>27576</v>
      </c>
      <c r="B588" s="4">
        <v>11.4369</v>
      </c>
    </row>
    <row r="589" spans="1:2" x14ac:dyDescent="0.35">
      <c r="A589" s="2">
        <v>27607</v>
      </c>
      <c r="B589" s="4">
        <v>11.1959</v>
      </c>
    </row>
    <row r="590" spans="1:2" x14ac:dyDescent="0.35">
      <c r="A590" s="2">
        <v>27638</v>
      </c>
      <c r="B590" s="4">
        <v>10.808</v>
      </c>
    </row>
    <row r="591" spans="1:2" x14ac:dyDescent="0.35">
      <c r="A591" s="2">
        <v>27668</v>
      </c>
      <c r="B591" s="4">
        <v>11.1859</v>
      </c>
    </row>
    <row r="592" spans="1:2" x14ac:dyDescent="0.35">
      <c r="A592" s="2">
        <v>27699</v>
      </c>
      <c r="B592" s="4">
        <v>11.462300000000001</v>
      </c>
    </row>
    <row r="593" spans="1:2" x14ac:dyDescent="0.35">
      <c r="A593" s="2">
        <v>27729</v>
      </c>
      <c r="B593" s="4">
        <v>11.330399999999999</v>
      </c>
    </row>
    <row r="594" spans="1:2" x14ac:dyDescent="0.35">
      <c r="A594" s="2">
        <v>27760</v>
      </c>
      <c r="B594" s="4">
        <v>11.646699999999999</v>
      </c>
    </row>
    <row r="595" spans="1:2" x14ac:dyDescent="0.35">
      <c r="A595" s="2">
        <v>27791</v>
      </c>
      <c r="B595" s="4">
        <v>11.5139</v>
      </c>
    </row>
    <row r="596" spans="1:2" x14ac:dyDescent="0.35">
      <c r="A596" s="2">
        <v>27820</v>
      </c>
      <c r="B596" s="4">
        <v>11.8672</v>
      </c>
    </row>
    <row r="597" spans="1:2" x14ac:dyDescent="0.35">
      <c r="A597" s="2">
        <v>27851</v>
      </c>
      <c r="B597" s="4">
        <v>10.988099999999999</v>
      </c>
    </row>
    <row r="598" spans="1:2" x14ac:dyDescent="0.35">
      <c r="A598" s="2">
        <v>27881</v>
      </c>
      <c r="B598" s="4">
        <v>10.830299999999999</v>
      </c>
    </row>
    <row r="599" spans="1:2" x14ac:dyDescent="0.35">
      <c r="A599" s="2">
        <v>27912</v>
      </c>
      <c r="B599" s="4">
        <v>11.2735</v>
      </c>
    </row>
    <row r="600" spans="1:2" x14ac:dyDescent="0.35">
      <c r="A600" s="2">
        <v>27942</v>
      </c>
      <c r="B600" s="4">
        <v>10.8314</v>
      </c>
    </row>
    <row r="601" spans="1:2" x14ac:dyDescent="0.35">
      <c r="A601" s="2">
        <v>27973</v>
      </c>
      <c r="B601" s="4">
        <v>10.7759</v>
      </c>
    </row>
    <row r="602" spans="1:2" x14ac:dyDescent="0.35">
      <c r="A602" s="2">
        <v>28004</v>
      </c>
      <c r="B602" s="4">
        <v>11.0199</v>
      </c>
    </row>
    <row r="603" spans="1:2" x14ac:dyDescent="0.35">
      <c r="A603" s="2">
        <v>28034</v>
      </c>
      <c r="B603" s="4">
        <v>10.3835</v>
      </c>
    </row>
    <row r="604" spans="1:2" x14ac:dyDescent="0.35">
      <c r="A604" s="2">
        <v>28065</v>
      </c>
      <c r="B604" s="4">
        <v>10.3027</v>
      </c>
    </row>
    <row r="605" spans="1:2" x14ac:dyDescent="0.35">
      <c r="A605" s="2">
        <v>28095</v>
      </c>
      <c r="B605" s="4">
        <v>10.8436</v>
      </c>
    </row>
    <row r="606" spans="1:2" x14ac:dyDescent="0.35">
      <c r="A606" s="2">
        <v>28126</v>
      </c>
      <c r="B606" s="4">
        <v>10.122</v>
      </c>
    </row>
    <row r="607" spans="1:2" x14ac:dyDescent="0.35">
      <c r="A607" s="2">
        <v>28157</v>
      </c>
      <c r="B607" s="4">
        <v>9.9027999999999992</v>
      </c>
    </row>
    <row r="608" spans="1:2" x14ac:dyDescent="0.35">
      <c r="A608" s="2">
        <v>28185</v>
      </c>
      <c r="B608" s="4">
        <v>9.7638999999999996</v>
      </c>
    </row>
    <row r="609" spans="1:2" x14ac:dyDescent="0.35">
      <c r="A609" s="2">
        <v>28216</v>
      </c>
      <c r="B609" s="4">
        <v>9.4472000000000005</v>
      </c>
    </row>
    <row r="610" spans="1:2" x14ac:dyDescent="0.35">
      <c r="A610" s="2">
        <v>28246</v>
      </c>
      <c r="B610" s="4">
        <v>9.2246000000000006</v>
      </c>
    </row>
    <row r="611" spans="1:2" x14ac:dyDescent="0.35">
      <c r="A611" s="2">
        <v>28277</v>
      </c>
      <c r="B611" s="4">
        <v>9.6430000000000007</v>
      </c>
    </row>
    <row r="612" spans="1:2" x14ac:dyDescent="0.35">
      <c r="A612" s="2">
        <v>28307</v>
      </c>
      <c r="B612" s="4">
        <v>9.2296999999999993</v>
      </c>
    </row>
    <row r="613" spans="1:2" x14ac:dyDescent="0.35">
      <c r="A613" s="2">
        <v>28338</v>
      </c>
      <c r="B613" s="4">
        <v>9.0355000000000008</v>
      </c>
    </row>
    <row r="614" spans="1:2" x14ac:dyDescent="0.35">
      <c r="A614" s="2">
        <v>28369</v>
      </c>
      <c r="B614" s="4">
        <v>9.0130999999999997</v>
      </c>
    </row>
    <row r="615" spans="1:2" x14ac:dyDescent="0.35">
      <c r="A615" s="2">
        <v>28399</v>
      </c>
      <c r="B615" s="4">
        <v>8.4793000000000003</v>
      </c>
    </row>
    <row r="616" spans="1:2" x14ac:dyDescent="0.35">
      <c r="A616" s="2">
        <v>28430</v>
      </c>
      <c r="B616" s="4">
        <v>8.7080000000000002</v>
      </c>
    </row>
    <row r="617" spans="1:2" x14ac:dyDescent="0.35">
      <c r="A617" s="2">
        <v>28460</v>
      </c>
      <c r="B617" s="4">
        <v>8.7327999999999992</v>
      </c>
    </row>
    <row r="618" spans="1:2" x14ac:dyDescent="0.35">
      <c r="A618" s="2">
        <v>28491</v>
      </c>
      <c r="B618" s="4">
        <v>8.1730999999999998</v>
      </c>
    </row>
    <row r="619" spans="1:2" x14ac:dyDescent="0.35">
      <c r="A619" s="2">
        <v>28522</v>
      </c>
      <c r="B619" s="4">
        <v>7.9706999999999999</v>
      </c>
    </row>
    <row r="620" spans="1:2" x14ac:dyDescent="0.35">
      <c r="A620" s="2">
        <v>28550</v>
      </c>
      <c r="B620" s="4">
        <v>8.1693999999999996</v>
      </c>
    </row>
    <row r="621" spans="1:2" x14ac:dyDescent="0.35">
      <c r="A621" s="2">
        <v>28581</v>
      </c>
      <c r="B621" s="4">
        <v>8.6224000000000007</v>
      </c>
    </row>
    <row r="622" spans="1:2" x14ac:dyDescent="0.35">
      <c r="A622" s="2">
        <v>28611</v>
      </c>
      <c r="B622" s="4">
        <v>8.6588999999999992</v>
      </c>
    </row>
    <row r="623" spans="1:2" x14ac:dyDescent="0.35">
      <c r="A623" s="2">
        <v>28642</v>
      </c>
      <c r="B623" s="4">
        <v>8.5067000000000004</v>
      </c>
    </row>
    <row r="624" spans="1:2" x14ac:dyDescent="0.35">
      <c r="A624" s="2">
        <v>28672</v>
      </c>
      <c r="B624" s="4">
        <v>8.7018000000000004</v>
      </c>
    </row>
    <row r="625" spans="1:2" x14ac:dyDescent="0.35">
      <c r="A625" s="2">
        <v>28703</v>
      </c>
      <c r="B625" s="4">
        <v>8.9274000000000004</v>
      </c>
    </row>
    <row r="626" spans="1:2" x14ac:dyDescent="0.35">
      <c r="A626" s="2">
        <v>28734</v>
      </c>
      <c r="B626" s="4">
        <v>8.8626000000000005</v>
      </c>
    </row>
    <row r="627" spans="1:2" x14ac:dyDescent="0.35">
      <c r="A627" s="2">
        <v>28764</v>
      </c>
      <c r="B627" s="4">
        <v>7.5547000000000004</v>
      </c>
    </row>
    <row r="628" spans="1:2" x14ac:dyDescent="0.35">
      <c r="A628" s="2">
        <v>28795</v>
      </c>
      <c r="B628" s="4">
        <v>7.6805000000000003</v>
      </c>
    </row>
    <row r="629" spans="1:2" x14ac:dyDescent="0.35">
      <c r="A629" s="2">
        <v>28825</v>
      </c>
      <c r="B629" s="4">
        <v>7.7948000000000004</v>
      </c>
    </row>
    <row r="630" spans="1:2" x14ac:dyDescent="0.35">
      <c r="A630" s="2">
        <v>28856</v>
      </c>
      <c r="B630" s="4">
        <v>7.5134999999999996</v>
      </c>
    </row>
    <row r="631" spans="1:2" x14ac:dyDescent="0.35">
      <c r="A631" s="2">
        <v>28887</v>
      </c>
      <c r="B631" s="4">
        <v>7.2390999999999996</v>
      </c>
    </row>
    <row r="632" spans="1:2" x14ac:dyDescent="0.35">
      <c r="A632" s="2">
        <v>28915</v>
      </c>
      <c r="B632" s="4">
        <v>7.6383000000000001</v>
      </c>
    </row>
    <row r="633" spans="1:2" x14ac:dyDescent="0.35">
      <c r="A633" s="2">
        <v>28946</v>
      </c>
      <c r="B633" s="4">
        <v>7.2789999999999999</v>
      </c>
    </row>
    <row r="634" spans="1:2" x14ac:dyDescent="0.35">
      <c r="A634" s="2">
        <v>28976</v>
      </c>
      <c r="B634" s="4">
        <v>7.0872999999999999</v>
      </c>
    </row>
    <row r="635" spans="1:2" x14ac:dyDescent="0.35">
      <c r="A635" s="2">
        <v>29007</v>
      </c>
      <c r="B635" s="4">
        <v>7.3612000000000002</v>
      </c>
    </row>
    <row r="636" spans="1:2" x14ac:dyDescent="0.35">
      <c r="A636" s="2">
        <v>29037</v>
      </c>
      <c r="B636" s="4">
        <v>7.0956999999999999</v>
      </c>
    </row>
    <row r="637" spans="1:2" x14ac:dyDescent="0.35">
      <c r="A637" s="2">
        <v>29068</v>
      </c>
      <c r="B637" s="4">
        <v>7.4722999999999997</v>
      </c>
    </row>
    <row r="638" spans="1:2" x14ac:dyDescent="0.35">
      <c r="A638" s="2">
        <v>29099</v>
      </c>
      <c r="B638" s="4">
        <v>7.4722999999999997</v>
      </c>
    </row>
    <row r="639" spans="1:2" x14ac:dyDescent="0.35">
      <c r="A639" s="2">
        <v>29129</v>
      </c>
      <c r="B639" s="4">
        <v>6.8520000000000003</v>
      </c>
    </row>
    <row r="640" spans="1:2" x14ac:dyDescent="0.35">
      <c r="A640" s="2">
        <v>29160</v>
      </c>
      <c r="B640" s="4">
        <v>7.1440000000000001</v>
      </c>
    </row>
    <row r="641" spans="1:2" x14ac:dyDescent="0.35">
      <c r="A641" s="2">
        <v>29190</v>
      </c>
      <c r="B641" s="4">
        <v>7.2637999999999998</v>
      </c>
    </row>
    <row r="642" spans="1:2" x14ac:dyDescent="0.35">
      <c r="A642" s="2">
        <v>29221</v>
      </c>
      <c r="B642" s="4">
        <v>7.4663000000000004</v>
      </c>
    </row>
    <row r="643" spans="1:2" x14ac:dyDescent="0.35">
      <c r="A643" s="2">
        <v>29252</v>
      </c>
      <c r="B643" s="4">
        <v>7.4336000000000002</v>
      </c>
    </row>
    <row r="644" spans="1:2" x14ac:dyDescent="0.35">
      <c r="A644" s="2">
        <v>29281</v>
      </c>
      <c r="B644" s="4">
        <v>6.6768999999999998</v>
      </c>
    </row>
    <row r="645" spans="1:2" x14ac:dyDescent="0.35">
      <c r="A645" s="2">
        <v>29312</v>
      </c>
      <c r="B645" s="4">
        <v>7.1144999999999996</v>
      </c>
    </row>
    <row r="646" spans="1:2" x14ac:dyDescent="0.35">
      <c r="A646" s="2">
        <v>29342</v>
      </c>
      <c r="B646" s="4">
        <v>7.4458000000000002</v>
      </c>
    </row>
    <row r="647" spans="1:2" x14ac:dyDescent="0.35">
      <c r="A647" s="2">
        <v>29373</v>
      </c>
      <c r="B647" s="4">
        <v>7.6466000000000003</v>
      </c>
    </row>
    <row r="648" spans="1:2" x14ac:dyDescent="0.35">
      <c r="A648" s="2">
        <v>29403</v>
      </c>
      <c r="B648" s="4">
        <v>8.3108000000000004</v>
      </c>
    </row>
    <row r="649" spans="1:2" x14ac:dyDescent="0.35">
      <c r="A649" s="2">
        <v>29434</v>
      </c>
      <c r="B649" s="4">
        <v>8.3592999999999993</v>
      </c>
    </row>
    <row r="650" spans="1:2" x14ac:dyDescent="0.35">
      <c r="A650" s="2">
        <v>29465</v>
      </c>
      <c r="B650" s="4">
        <v>8.5696999999999992</v>
      </c>
    </row>
    <row r="651" spans="1:2" x14ac:dyDescent="0.35">
      <c r="A651" s="2">
        <v>29495</v>
      </c>
      <c r="B651" s="4">
        <v>8.6012000000000004</v>
      </c>
    </row>
    <row r="652" spans="1:2" x14ac:dyDescent="0.35">
      <c r="A652" s="2">
        <v>29526</v>
      </c>
      <c r="B652" s="4">
        <v>9.4817999999999998</v>
      </c>
    </row>
    <row r="653" spans="1:2" x14ac:dyDescent="0.35">
      <c r="A653" s="2">
        <v>29556</v>
      </c>
      <c r="B653" s="4">
        <v>9.1606000000000005</v>
      </c>
    </row>
    <row r="654" spans="1:2" x14ac:dyDescent="0.35">
      <c r="A654" s="2">
        <v>29587</v>
      </c>
      <c r="B654" s="4">
        <v>8.8855000000000004</v>
      </c>
    </row>
    <row r="655" spans="1:2" x14ac:dyDescent="0.35">
      <c r="A655" s="2">
        <v>29618</v>
      </c>
      <c r="B655" s="4">
        <v>9.0033999999999992</v>
      </c>
    </row>
    <row r="656" spans="1:2" x14ac:dyDescent="0.35">
      <c r="A656" s="2">
        <v>29646</v>
      </c>
      <c r="B656" s="4">
        <v>9.3277999999999999</v>
      </c>
    </row>
    <row r="657" spans="1:2" x14ac:dyDescent="0.35">
      <c r="A657" s="2">
        <v>29677</v>
      </c>
      <c r="B657" s="4">
        <v>8.8481000000000005</v>
      </c>
    </row>
    <row r="658" spans="1:2" x14ac:dyDescent="0.35">
      <c r="A658" s="2">
        <v>29707</v>
      </c>
      <c r="B658" s="4">
        <v>8.8333999999999993</v>
      </c>
    </row>
    <row r="659" spans="1:2" x14ac:dyDescent="0.35">
      <c r="A659" s="2">
        <v>29738</v>
      </c>
      <c r="B659" s="4">
        <v>8.7415000000000003</v>
      </c>
    </row>
    <row r="660" spans="1:2" x14ac:dyDescent="0.35">
      <c r="A660" s="2">
        <v>29768</v>
      </c>
      <c r="B660" s="4">
        <v>8.5737000000000005</v>
      </c>
    </row>
    <row r="661" spans="1:2" x14ac:dyDescent="0.35">
      <c r="A661" s="2">
        <v>29799</v>
      </c>
      <c r="B661" s="4">
        <v>8.0412999999999997</v>
      </c>
    </row>
    <row r="662" spans="1:2" x14ac:dyDescent="0.35">
      <c r="A662" s="2">
        <v>29830</v>
      </c>
      <c r="B662" s="4">
        <v>7.6083999999999996</v>
      </c>
    </row>
    <row r="663" spans="1:2" x14ac:dyDescent="0.35">
      <c r="A663" s="2">
        <v>29860</v>
      </c>
      <c r="B663" s="4">
        <v>7.9355000000000002</v>
      </c>
    </row>
    <row r="664" spans="1:2" x14ac:dyDescent="0.35">
      <c r="A664" s="2">
        <v>29891</v>
      </c>
      <c r="B664" s="4">
        <v>8.2258999999999993</v>
      </c>
    </row>
    <row r="665" spans="1:2" x14ac:dyDescent="0.35">
      <c r="A665" s="2">
        <v>29921</v>
      </c>
      <c r="B665" s="4">
        <v>7.9785000000000004</v>
      </c>
    </row>
    <row r="666" spans="1:2" x14ac:dyDescent="0.35">
      <c r="A666" s="2">
        <v>29952</v>
      </c>
      <c r="B666" s="4">
        <v>8.1295999999999999</v>
      </c>
    </row>
    <row r="667" spans="1:2" x14ac:dyDescent="0.35">
      <c r="A667" s="2">
        <v>29983</v>
      </c>
      <c r="B667" s="4">
        <v>7.6374000000000004</v>
      </c>
    </row>
    <row r="668" spans="1:2" x14ac:dyDescent="0.35">
      <c r="A668" s="2">
        <v>30011</v>
      </c>
      <c r="B668" s="4">
        <v>7.5598000000000001</v>
      </c>
    </row>
    <row r="669" spans="1:2" x14ac:dyDescent="0.35">
      <c r="A669" s="2">
        <v>30042</v>
      </c>
      <c r="B669" s="4">
        <v>8.2173999999999996</v>
      </c>
    </row>
    <row r="670" spans="1:2" x14ac:dyDescent="0.35">
      <c r="A670" s="2">
        <v>30072</v>
      </c>
      <c r="B670" s="4">
        <v>7.8956</v>
      </c>
    </row>
    <row r="671" spans="1:2" x14ac:dyDescent="0.35">
      <c r="A671" s="2">
        <v>30103</v>
      </c>
      <c r="B671" s="4">
        <v>7.7354000000000003</v>
      </c>
    </row>
    <row r="672" spans="1:2" x14ac:dyDescent="0.35">
      <c r="A672" s="2">
        <v>30133</v>
      </c>
      <c r="B672" s="4">
        <v>7.8975</v>
      </c>
    </row>
    <row r="673" spans="1:2" x14ac:dyDescent="0.35">
      <c r="A673" s="2">
        <v>30164</v>
      </c>
      <c r="B673" s="4">
        <v>8.8133999999999997</v>
      </c>
    </row>
    <row r="674" spans="1:2" x14ac:dyDescent="0.35">
      <c r="A674" s="2">
        <v>30195</v>
      </c>
      <c r="B674" s="4">
        <v>8.8804999999999996</v>
      </c>
    </row>
    <row r="675" spans="1:2" x14ac:dyDescent="0.35">
      <c r="A675" s="2">
        <v>30225</v>
      </c>
      <c r="B675" s="4">
        <v>10.5791</v>
      </c>
    </row>
    <row r="676" spans="1:2" x14ac:dyDescent="0.35">
      <c r="A676" s="2">
        <v>30256</v>
      </c>
      <c r="B676" s="4">
        <v>10.9597</v>
      </c>
    </row>
    <row r="677" spans="1:2" x14ac:dyDescent="0.35">
      <c r="A677" s="2">
        <v>30286</v>
      </c>
      <c r="B677" s="4">
        <v>11.1266</v>
      </c>
    </row>
    <row r="678" spans="1:2" x14ac:dyDescent="0.35">
      <c r="A678" s="2">
        <v>30317</v>
      </c>
      <c r="B678" s="4">
        <v>11.6989</v>
      </c>
    </row>
    <row r="679" spans="1:2" x14ac:dyDescent="0.35">
      <c r="A679" s="2">
        <v>30348</v>
      </c>
      <c r="B679" s="4">
        <v>11.921099999999999</v>
      </c>
    </row>
    <row r="680" spans="1:2" x14ac:dyDescent="0.35">
      <c r="A680" s="2">
        <v>30376</v>
      </c>
      <c r="B680" s="4">
        <v>12.3156</v>
      </c>
    </row>
    <row r="681" spans="1:2" x14ac:dyDescent="0.35">
      <c r="A681" s="2">
        <v>30407</v>
      </c>
      <c r="B681" s="4">
        <v>13.0604</v>
      </c>
    </row>
    <row r="682" spans="1:2" x14ac:dyDescent="0.35">
      <c r="A682" s="2">
        <v>30437</v>
      </c>
      <c r="B682" s="4">
        <v>12.898300000000001</v>
      </c>
    </row>
    <row r="683" spans="1:2" x14ac:dyDescent="0.35">
      <c r="A683" s="2">
        <v>30468</v>
      </c>
      <c r="B683" s="4">
        <v>13.315300000000001</v>
      </c>
    </row>
    <row r="684" spans="1:2" x14ac:dyDescent="0.35">
      <c r="A684" s="2">
        <v>30498</v>
      </c>
      <c r="B684" s="4">
        <v>12.2226</v>
      </c>
    </row>
    <row r="685" spans="1:2" x14ac:dyDescent="0.35">
      <c r="A685" s="2">
        <v>30529</v>
      </c>
      <c r="B685" s="4">
        <v>12.360900000000001</v>
      </c>
    </row>
    <row r="686" spans="1:2" x14ac:dyDescent="0.35">
      <c r="A686" s="2">
        <v>30560</v>
      </c>
      <c r="B686" s="4">
        <v>12.486499999999999</v>
      </c>
    </row>
    <row r="687" spans="1:2" x14ac:dyDescent="0.35">
      <c r="A687" s="2">
        <v>30590</v>
      </c>
      <c r="B687" s="4">
        <v>11.6572</v>
      </c>
    </row>
    <row r="688" spans="1:2" x14ac:dyDescent="0.35">
      <c r="A688" s="2">
        <v>30621</v>
      </c>
      <c r="B688" s="4">
        <v>11.860300000000001</v>
      </c>
    </row>
    <row r="689" spans="1:2" x14ac:dyDescent="0.35">
      <c r="A689" s="2">
        <v>30651</v>
      </c>
      <c r="B689" s="4">
        <v>11.7555</v>
      </c>
    </row>
    <row r="690" spans="1:2" x14ac:dyDescent="0.35">
      <c r="A690" s="2">
        <v>30682</v>
      </c>
      <c r="B690" s="4">
        <v>10.708399999999999</v>
      </c>
    </row>
    <row r="691" spans="1:2" x14ac:dyDescent="0.35">
      <c r="A691" s="2">
        <v>30713</v>
      </c>
      <c r="B691" s="4">
        <v>10.292299999999999</v>
      </c>
    </row>
    <row r="692" spans="1:2" x14ac:dyDescent="0.35">
      <c r="A692" s="2">
        <v>30742</v>
      </c>
      <c r="B692" s="4">
        <v>10.4312</v>
      </c>
    </row>
    <row r="693" spans="1:2" x14ac:dyDescent="0.35">
      <c r="A693" s="2">
        <v>30773</v>
      </c>
      <c r="B693" s="4">
        <v>9.8795999999999999</v>
      </c>
    </row>
    <row r="694" spans="1:2" x14ac:dyDescent="0.35">
      <c r="A694" s="2">
        <v>30803</v>
      </c>
      <c r="B694" s="4">
        <v>9.2932000000000006</v>
      </c>
    </row>
    <row r="695" spans="1:2" x14ac:dyDescent="0.35">
      <c r="A695" s="2">
        <v>30834</v>
      </c>
      <c r="B695" s="4">
        <v>9.4556000000000004</v>
      </c>
    </row>
    <row r="696" spans="1:2" x14ac:dyDescent="0.35">
      <c r="A696" s="2">
        <v>30864</v>
      </c>
      <c r="B696" s="4">
        <v>9.0977999999999994</v>
      </c>
    </row>
    <row r="697" spans="1:2" x14ac:dyDescent="0.35">
      <c r="A697" s="2">
        <v>30895</v>
      </c>
      <c r="B697" s="4">
        <v>10.065200000000001</v>
      </c>
    </row>
    <row r="698" spans="1:2" x14ac:dyDescent="0.35">
      <c r="A698" s="2">
        <v>30926</v>
      </c>
      <c r="B698" s="4">
        <v>10.030200000000001</v>
      </c>
    </row>
    <row r="699" spans="1:2" x14ac:dyDescent="0.35">
      <c r="A699" s="2">
        <v>30956</v>
      </c>
      <c r="B699" s="4">
        <v>9.9814000000000007</v>
      </c>
    </row>
    <row r="700" spans="1:2" x14ac:dyDescent="0.35">
      <c r="A700" s="2">
        <v>30987</v>
      </c>
      <c r="B700" s="4">
        <v>9.8305000000000007</v>
      </c>
    </row>
    <row r="701" spans="1:2" x14ac:dyDescent="0.35">
      <c r="A701" s="2">
        <v>31017</v>
      </c>
      <c r="B701" s="4">
        <v>10.0505</v>
      </c>
    </row>
    <row r="702" spans="1:2" x14ac:dyDescent="0.35">
      <c r="A702" s="2">
        <v>31048</v>
      </c>
      <c r="B702" s="4">
        <v>10.9597</v>
      </c>
    </row>
    <row r="703" spans="1:2" x14ac:dyDescent="0.35">
      <c r="A703" s="2">
        <v>31079</v>
      </c>
      <c r="B703" s="4">
        <v>11.0543</v>
      </c>
    </row>
    <row r="704" spans="1:2" x14ac:dyDescent="0.35">
      <c r="A704" s="2">
        <v>31107</v>
      </c>
      <c r="B704" s="4">
        <v>11.022600000000001</v>
      </c>
    </row>
    <row r="705" spans="1:2" x14ac:dyDescent="0.35">
      <c r="A705" s="2">
        <v>31138</v>
      </c>
      <c r="B705" s="4">
        <v>11.520200000000001</v>
      </c>
    </row>
    <row r="706" spans="1:2" x14ac:dyDescent="0.35">
      <c r="A706" s="2">
        <v>31168</v>
      </c>
      <c r="B706" s="4">
        <v>12.142899999999999</v>
      </c>
    </row>
    <row r="707" spans="1:2" x14ac:dyDescent="0.35">
      <c r="A707" s="2">
        <v>31199</v>
      </c>
      <c r="B707" s="4">
        <v>12.2902</v>
      </c>
    </row>
    <row r="708" spans="1:2" x14ac:dyDescent="0.35">
      <c r="A708" s="2">
        <v>31229</v>
      </c>
      <c r="B708" s="4">
        <v>12.5358</v>
      </c>
    </row>
    <row r="709" spans="1:2" x14ac:dyDescent="0.35">
      <c r="A709" s="2">
        <v>31260</v>
      </c>
      <c r="B709" s="4">
        <v>12.385400000000001</v>
      </c>
    </row>
    <row r="710" spans="1:2" x14ac:dyDescent="0.35">
      <c r="A710" s="2">
        <v>31291</v>
      </c>
      <c r="B710" s="4">
        <v>11.955399999999999</v>
      </c>
    </row>
    <row r="711" spans="1:2" x14ac:dyDescent="0.35">
      <c r="A711" s="2">
        <v>31321</v>
      </c>
      <c r="B711" s="4">
        <v>12.9925</v>
      </c>
    </row>
    <row r="712" spans="1:2" x14ac:dyDescent="0.35">
      <c r="A712" s="2">
        <v>31352</v>
      </c>
      <c r="B712" s="4">
        <v>13.8378</v>
      </c>
    </row>
    <row r="713" spans="1:2" x14ac:dyDescent="0.35">
      <c r="A713" s="2">
        <v>31382</v>
      </c>
      <c r="B713" s="4">
        <v>14.4613</v>
      </c>
    </row>
    <row r="714" spans="1:2" x14ac:dyDescent="0.35">
      <c r="A714" s="2">
        <v>31413</v>
      </c>
      <c r="B714" s="4">
        <v>14.5854</v>
      </c>
    </row>
    <row r="715" spans="1:2" x14ac:dyDescent="0.35">
      <c r="A715" s="2">
        <v>31444</v>
      </c>
      <c r="B715" s="4">
        <v>15.6281</v>
      </c>
    </row>
    <row r="716" spans="1:2" x14ac:dyDescent="0.35">
      <c r="A716" s="2">
        <v>31472</v>
      </c>
      <c r="B716" s="4">
        <v>16.453199999999999</v>
      </c>
    </row>
    <row r="717" spans="1:2" x14ac:dyDescent="0.35">
      <c r="A717" s="2">
        <v>31503</v>
      </c>
      <c r="B717" s="4">
        <v>16.010899999999999</v>
      </c>
    </row>
    <row r="718" spans="1:2" x14ac:dyDescent="0.35">
      <c r="A718" s="2">
        <v>31533</v>
      </c>
      <c r="B718" s="4">
        <v>16.815100000000001</v>
      </c>
    </row>
    <row r="719" spans="1:2" x14ac:dyDescent="0.35">
      <c r="A719" s="2">
        <v>31564</v>
      </c>
      <c r="B719" s="4">
        <v>17.052299999999999</v>
      </c>
    </row>
    <row r="720" spans="1:2" x14ac:dyDescent="0.35">
      <c r="A720" s="2">
        <v>31594</v>
      </c>
      <c r="B720" s="4">
        <v>15.9003</v>
      </c>
    </row>
    <row r="721" spans="1:2" x14ac:dyDescent="0.35">
      <c r="A721" s="2">
        <v>31625</v>
      </c>
      <c r="B721" s="4">
        <v>17.032299999999999</v>
      </c>
    </row>
    <row r="722" spans="1:2" x14ac:dyDescent="0.35">
      <c r="A722" s="2">
        <v>31656</v>
      </c>
      <c r="B722" s="4">
        <v>15.5771</v>
      </c>
    </row>
    <row r="723" spans="1:2" x14ac:dyDescent="0.35">
      <c r="A723" s="2">
        <v>31686</v>
      </c>
      <c r="B723" s="4">
        <v>16.849399999999999</v>
      </c>
    </row>
    <row r="724" spans="1:2" x14ac:dyDescent="0.35">
      <c r="A724" s="2">
        <v>31717</v>
      </c>
      <c r="B724" s="4">
        <v>17.211300000000001</v>
      </c>
    </row>
    <row r="725" spans="1:2" x14ac:dyDescent="0.35">
      <c r="A725" s="2">
        <v>31747</v>
      </c>
      <c r="B725" s="4">
        <v>16.724399999999999</v>
      </c>
    </row>
    <row r="726" spans="1:2" x14ac:dyDescent="0.35">
      <c r="A726" s="2">
        <v>31778</v>
      </c>
      <c r="B726" s="4">
        <v>18.151</v>
      </c>
    </row>
    <row r="727" spans="1:2" x14ac:dyDescent="0.35">
      <c r="A727" s="2">
        <v>31809</v>
      </c>
      <c r="B727" s="4">
        <v>18.821200000000001</v>
      </c>
    </row>
    <row r="728" spans="1:2" x14ac:dyDescent="0.35">
      <c r="A728" s="2">
        <v>31837</v>
      </c>
      <c r="B728" s="4">
        <v>19.317900000000002</v>
      </c>
    </row>
    <row r="729" spans="1:2" x14ac:dyDescent="0.35">
      <c r="A729" s="2">
        <v>31868</v>
      </c>
      <c r="B729" s="4">
        <v>19.997199999999999</v>
      </c>
    </row>
    <row r="730" spans="1:2" x14ac:dyDescent="0.35">
      <c r="A730" s="2">
        <v>31898</v>
      </c>
      <c r="B730" s="4">
        <v>20.117899999999999</v>
      </c>
    </row>
    <row r="731" spans="1:2" x14ac:dyDescent="0.35">
      <c r="A731" s="2">
        <v>31929</v>
      </c>
      <c r="B731" s="4">
        <v>21.081800000000001</v>
      </c>
    </row>
    <row r="732" spans="1:2" x14ac:dyDescent="0.35">
      <c r="A732" s="2">
        <v>31959</v>
      </c>
      <c r="B732" s="4">
        <v>20.092099999999999</v>
      </c>
    </row>
    <row r="733" spans="1:2" x14ac:dyDescent="0.35">
      <c r="A733" s="2">
        <v>31990</v>
      </c>
      <c r="B733" s="4">
        <v>20.794499999999999</v>
      </c>
    </row>
    <row r="734" spans="1:2" x14ac:dyDescent="0.35">
      <c r="A734" s="2">
        <v>32021</v>
      </c>
      <c r="B734" s="4">
        <v>20.291899999999998</v>
      </c>
    </row>
    <row r="735" spans="1:2" x14ac:dyDescent="0.35">
      <c r="A735" s="2">
        <v>32051</v>
      </c>
      <c r="B735" s="4">
        <v>14.388</v>
      </c>
    </row>
    <row r="736" spans="1:2" x14ac:dyDescent="0.35">
      <c r="A736" s="2">
        <v>32082</v>
      </c>
      <c r="B736" s="4">
        <v>13.16</v>
      </c>
    </row>
    <row r="737" spans="1:2" x14ac:dyDescent="0.35">
      <c r="A737" s="2">
        <v>32112</v>
      </c>
      <c r="B737" s="4">
        <v>14.1189</v>
      </c>
    </row>
    <row r="738" spans="1:2" x14ac:dyDescent="0.35">
      <c r="A738" s="2">
        <v>32143</v>
      </c>
      <c r="B738" s="4">
        <v>13.8284</v>
      </c>
    </row>
    <row r="739" spans="1:2" x14ac:dyDescent="0.35">
      <c r="A739" s="2">
        <v>32174</v>
      </c>
      <c r="B739" s="4">
        <v>14.406700000000001</v>
      </c>
    </row>
    <row r="740" spans="1:2" x14ac:dyDescent="0.35">
      <c r="A740" s="2">
        <v>32203</v>
      </c>
      <c r="B740" s="4">
        <v>13.926299999999999</v>
      </c>
    </row>
    <row r="741" spans="1:2" x14ac:dyDescent="0.35">
      <c r="A741" s="2">
        <v>32234</v>
      </c>
      <c r="B741" s="4">
        <v>12.0595</v>
      </c>
    </row>
    <row r="742" spans="1:2" x14ac:dyDescent="0.35">
      <c r="A742" s="2">
        <v>32264</v>
      </c>
      <c r="B742" s="4">
        <v>12.097799999999999</v>
      </c>
    </row>
    <row r="743" spans="1:2" x14ac:dyDescent="0.35">
      <c r="A743" s="2">
        <v>32295</v>
      </c>
      <c r="B743" s="4">
        <v>12.6211</v>
      </c>
    </row>
    <row r="744" spans="1:2" x14ac:dyDescent="0.35">
      <c r="A744" s="2">
        <v>32325</v>
      </c>
      <c r="B744" s="4">
        <v>11.9674</v>
      </c>
    </row>
    <row r="745" spans="1:2" x14ac:dyDescent="0.35">
      <c r="A745" s="2">
        <v>32356</v>
      </c>
      <c r="B745" s="4">
        <v>11.5055</v>
      </c>
    </row>
    <row r="746" spans="1:2" x14ac:dyDescent="0.35">
      <c r="A746" s="2">
        <v>32387</v>
      </c>
      <c r="B746" s="4">
        <v>11.9626</v>
      </c>
    </row>
    <row r="747" spans="1:2" x14ac:dyDescent="0.35">
      <c r="A747" s="2">
        <v>32417</v>
      </c>
      <c r="B747" s="4">
        <v>11.7461</v>
      </c>
    </row>
    <row r="748" spans="1:2" x14ac:dyDescent="0.35">
      <c r="A748" s="2">
        <v>32448</v>
      </c>
      <c r="B748" s="4">
        <v>11.5242</v>
      </c>
    </row>
    <row r="749" spans="1:2" x14ac:dyDescent="0.35">
      <c r="A749" s="2">
        <v>32478</v>
      </c>
      <c r="B749" s="4">
        <v>11.6935</v>
      </c>
    </row>
    <row r="750" spans="1:2" x14ac:dyDescent="0.35">
      <c r="A750" s="2">
        <v>32509</v>
      </c>
      <c r="B750" s="4">
        <v>11.917899999999999</v>
      </c>
    </row>
    <row r="751" spans="1:2" x14ac:dyDescent="0.35">
      <c r="A751" s="2">
        <v>32540</v>
      </c>
      <c r="B751" s="4">
        <v>11.572900000000001</v>
      </c>
    </row>
    <row r="752" spans="1:2" x14ac:dyDescent="0.35">
      <c r="A752" s="2">
        <v>32568</v>
      </c>
      <c r="B752" s="4">
        <v>11.813700000000001</v>
      </c>
    </row>
    <row r="753" spans="1:2" x14ac:dyDescent="0.35">
      <c r="A753" s="2">
        <v>32599</v>
      </c>
      <c r="B753" s="4">
        <v>12.2776</v>
      </c>
    </row>
    <row r="754" spans="1:2" x14ac:dyDescent="0.35">
      <c r="A754" s="2">
        <v>32629</v>
      </c>
      <c r="B754" s="4">
        <v>12.709</v>
      </c>
    </row>
    <row r="755" spans="1:2" x14ac:dyDescent="0.35">
      <c r="A755" s="2">
        <v>32660</v>
      </c>
      <c r="B755" s="4">
        <v>12.6082</v>
      </c>
    </row>
    <row r="756" spans="1:2" x14ac:dyDescent="0.35">
      <c r="A756" s="2">
        <v>32690</v>
      </c>
      <c r="B756" s="4">
        <v>14.608700000000001</v>
      </c>
    </row>
    <row r="757" spans="1:2" x14ac:dyDescent="0.35">
      <c r="A757" s="2">
        <v>32721</v>
      </c>
      <c r="B757" s="4">
        <v>14.8354</v>
      </c>
    </row>
    <row r="758" spans="1:2" x14ac:dyDescent="0.35">
      <c r="A758" s="2">
        <v>32752</v>
      </c>
      <c r="B758" s="4">
        <v>14.738300000000001</v>
      </c>
    </row>
    <row r="759" spans="1:2" x14ac:dyDescent="0.35">
      <c r="A759" s="2">
        <v>32782</v>
      </c>
      <c r="B759" s="4">
        <v>14.882400000000001</v>
      </c>
    </row>
    <row r="760" spans="1:2" x14ac:dyDescent="0.35">
      <c r="A760" s="2">
        <v>32813</v>
      </c>
      <c r="B760" s="4">
        <v>15.1286</v>
      </c>
    </row>
    <row r="761" spans="1:2" x14ac:dyDescent="0.35">
      <c r="A761" s="2">
        <v>32843</v>
      </c>
      <c r="B761" s="4">
        <v>15.4526</v>
      </c>
    </row>
    <row r="762" spans="1:2" x14ac:dyDescent="0.35">
      <c r="A762" s="2">
        <v>32874</v>
      </c>
      <c r="B762" s="4">
        <v>15.186</v>
      </c>
    </row>
    <row r="763" spans="1:2" x14ac:dyDescent="0.35">
      <c r="A763" s="2">
        <v>32905</v>
      </c>
      <c r="B763" s="4">
        <v>15.3156</v>
      </c>
    </row>
    <row r="764" spans="1:2" x14ac:dyDescent="0.35">
      <c r="A764" s="2">
        <v>32933</v>
      </c>
      <c r="B764" s="4">
        <v>15.687099999999999</v>
      </c>
    </row>
    <row r="765" spans="1:2" x14ac:dyDescent="0.35">
      <c r="A765" s="2">
        <v>32964</v>
      </c>
      <c r="B765" s="4">
        <v>15.559699999999999</v>
      </c>
    </row>
    <row r="766" spans="1:2" x14ac:dyDescent="0.35">
      <c r="A766" s="2">
        <v>32994</v>
      </c>
      <c r="B766" s="4">
        <v>16.991099999999999</v>
      </c>
    </row>
    <row r="767" spans="1:2" x14ac:dyDescent="0.35">
      <c r="A767" s="2">
        <v>33025</v>
      </c>
      <c r="B767" s="4">
        <v>16.8401</v>
      </c>
    </row>
    <row r="768" spans="1:2" x14ac:dyDescent="0.35">
      <c r="A768" s="2">
        <v>33055</v>
      </c>
      <c r="B768" s="4">
        <v>16.382200000000001</v>
      </c>
    </row>
    <row r="769" spans="1:2" x14ac:dyDescent="0.35">
      <c r="A769" s="2">
        <v>33086</v>
      </c>
      <c r="B769" s="4">
        <v>14.837199999999999</v>
      </c>
    </row>
    <row r="770" spans="1:2" x14ac:dyDescent="0.35">
      <c r="A770" s="2">
        <v>33117</v>
      </c>
      <c r="B770" s="4">
        <v>14.0777</v>
      </c>
    </row>
    <row r="771" spans="1:2" x14ac:dyDescent="0.35">
      <c r="A771" s="2">
        <v>33147</v>
      </c>
      <c r="B771" s="4">
        <v>14.2455</v>
      </c>
    </row>
    <row r="772" spans="1:2" x14ac:dyDescent="0.35">
      <c r="A772" s="2">
        <v>33178</v>
      </c>
      <c r="B772" s="4">
        <v>15.099299999999999</v>
      </c>
    </row>
    <row r="773" spans="1:2" x14ac:dyDescent="0.35">
      <c r="A773" s="2">
        <v>33208</v>
      </c>
      <c r="B773" s="4">
        <v>15.4742</v>
      </c>
    </row>
    <row r="774" spans="1:2" x14ac:dyDescent="0.35">
      <c r="A774" s="2">
        <v>33239</v>
      </c>
      <c r="B774" s="4">
        <v>16.424499999999998</v>
      </c>
    </row>
    <row r="775" spans="1:2" x14ac:dyDescent="0.35">
      <c r="A775" s="2">
        <v>33270</v>
      </c>
      <c r="B775" s="4">
        <v>17.529599999999999</v>
      </c>
    </row>
    <row r="776" spans="1:2" x14ac:dyDescent="0.35">
      <c r="A776" s="2">
        <v>33298</v>
      </c>
      <c r="B776" s="4">
        <v>17.918800000000001</v>
      </c>
    </row>
    <row r="777" spans="1:2" x14ac:dyDescent="0.35">
      <c r="A777" s="2">
        <v>33329</v>
      </c>
      <c r="B777" s="4">
        <v>19.337499999999999</v>
      </c>
    </row>
    <row r="778" spans="1:2" x14ac:dyDescent="0.35">
      <c r="A778" s="2">
        <v>33359</v>
      </c>
      <c r="B778" s="4">
        <v>20.084</v>
      </c>
    </row>
    <row r="779" spans="1:2" x14ac:dyDescent="0.35">
      <c r="A779" s="2">
        <v>33390</v>
      </c>
      <c r="B779" s="4">
        <v>19.1221</v>
      </c>
    </row>
    <row r="780" spans="1:2" x14ac:dyDescent="0.35">
      <c r="A780" s="2">
        <v>33420</v>
      </c>
      <c r="B780" s="4">
        <v>21.762599999999999</v>
      </c>
    </row>
    <row r="781" spans="1:2" x14ac:dyDescent="0.35">
      <c r="A781" s="2">
        <v>33451</v>
      </c>
      <c r="B781" s="4">
        <v>22.190200000000001</v>
      </c>
    </row>
    <row r="782" spans="1:2" x14ac:dyDescent="0.35">
      <c r="A782" s="2">
        <v>33482</v>
      </c>
      <c r="B782" s="4">
        <v>21.7654</v>
      </c>
    </row>
    <row r="783" spans="1:2" x14ac:dyDescent="0.35">
      <c r="A783" s="2">
        <v>33512</v>
      </c>
      <c r="B783" s="4">
        <v>24.574200000000001</v>
      </c>
    </row>
    <row r="784" spans="1:2" x14ac:dyDescent="0.35">
      <c r="A784" s="2">
        <v>33543</v>
      </c>
      <c r="B784" s="4">
        <v>23.4953</v>
      </c>
    </row>
    <row r="785" spans="1:2" x14ac:dyDescent="0.35">
      <c r="A785" s="2">
        <v>33573</v>
      </c>
      <c r="B785" s="4">
        <v>26.117100000000001</v>
      </c>
    </row>
    <row r="786" spans="1:2" x14ac:dyDescent="0.35">
      <c r="A786" s="2">
        <v>33604</v>
      </c>
      <c r="B786" s="4">
        <v>25.248899999999999</v>
      </c>
    </row>
    <row r="787" spans="1:2" x14ac:dyDescent="0.35">
      <c r="A787" s="2">
        <v>33635</v>
      </c>
      <c r="B787" s="4">
        <v>25.491</v>
      </c>
    </row>
    <row r="788" spans="1:2" x14ac:dyDescent="0.35">
      <c r="A788" s="2">
        <v>33664</v>
      </c>
      <c r="B788" s="4">
        <v>24.9345</v>
      </c>
    </row>
    <row r="789" spans="1:2" x14ac:dyDescent="0.35">
      <c r="A789" s="2">
        <v>33695</v>
      </c>
      <c r="B789" s="4">
        <v>24.337199999999999</v>
      </c>
    </row>
    <row r="790" spans="1:2" x14ac:dyDescent="0.35">
      <c r="A790" s="2">
        <v>33725</v>
      </c>
      <c r="B790" s="4">
        <v>24.360700000000001</v>
      </c>
    </row>
    <row r="791" spans="1:2" x14ac:dyDescent="0.35">
      <c r="A791" s="2">
        <v>33756</v>
      </c>
      <c r="B791" s="4">
        <v>23.937799999999999</v>
      </c>
    </row>
    <row r="792" spans="1:2" x14ac:dyDescent="0.35">
      <c r="A792" s="2">
        <v>33786</v>
      </c>
      <c r="B792" s="4">
        <v>23.515000000000001</v>
      </c>
    </row>
    <row r="793" spans="1:2" x14ac:dyDescent="0.35">
      <c r="A793" s="2">
        <v>33817</v>
      </c>
      <c r="B793" s="4">
        <v>22.950700000000001</v>
      </c>
    </row>
    <row r="794" spans="1:2" x14ac:dyDescent="0.35">
      <c r="A794" s="2">
        <v>33848</v>
      </c>
      <c r="B794" s="4">
        <v>23.159600000000001</v>
      </c>
    </row>
    <row r="795" spans="1:2" x14ac:dyDescent="0.35">
      <c r="A795" s="2">
        <v>33878</v>
      </c>
      <c r="B795" s="4">
        <v>21.931899999999999</v>
      </c>
    </row>
    <row r="796" spans="1:2" x14ac:dyDescent="0.35">
      <c r="A796" s="2">
        <v>33909</v>
      </c>
      <c r="B796" s="4">
        <v>22.595600000000001</v>
      </c>
    </row>
    <row r="797" spans="1:2" x14ac:dyDescent="0.35">
      <c r="A797" s="2">
        <v>33939</v>
      </c>
      <c r="B797" s="4">
        <v>22.824000000000002</v>
      </c>
    </row>
    <row r="798" spans="1:2" x14ac:dyDescent="0.35">
      <c r="A798" s="2">
        <v>33970</v>
      </c>
      <c r="B798" s="4">
        <v>22.1159</v>
      </c>
    </row>
    <row r="799" spans="1:2" x14ac:dyDescent="0.35">
      <c r="A799" s="2">
        <v>34001</v>
      </c>
      <c r="B799" s="4">
        <v>22.347799999999999</v>
      </c>
    </row>
    <row r="800" spans="1:2" x14ac:dyDescent="0.35">
      <c r="A800" s="2">
        <v>34029</v>
      </c>
      <c r="B800" s="4">
        <v>22.765599999999999</v>
      </c>
    </row>
    <row r="801" spans="1:2" x14ac:dyDescent="0.35">
      <c r="A801" s="2">
        <v>34060</v>
      </c>
      <c r="B801" s="4">
        <v>22.772400000000001</v>
      </c>
    </row>
    <row r="802" spans="1:2" x14ac:dyDescent="0.35">
      <c r="A802" s="2">
        <v>34090</v>
      </c>
      <c r="B802" s="4">
        <v>23.2897</v>
      </c>
    </row>
    <row r="803" spans="1:2" x14ac:dyDescent="0.35">
      <c r="A803" s="2">
        <v>34121</v>
      </c>
      <c r="B803" s="4">
        <v>23.307300000000001</v>
      </c>
    </row>
    <row r="804" spans="1:2" x14ac:dyDescent="0.35">
      <c r="A804" s="2">
        <v>34151</v>
      </c>
      <c r="B804" s="4">
        <v>21.956399999999999</v>
      </c>
    </row>
    <row r="805" spans="1:2" x14ac:dyDescent="0.35">
      <c r="A805" s="2">
        <v>34182</v>
      </c>
      <c r="B805" s="4">
        <v>22.712399999999999</v>
      </c>
    </row>
    <row r="806" spans="1:2" x14ac:dyDescent="0.35">
      <c r="A806" s="2">
        <v>34213</v>
      </c>
      <c r="B806" s="4">
        <v>22.485499999999998</v>
      </c>
    </row>
    <row r="807" spans="1:2" x14ac:dyDescent="0.35">
      <c r="A807" s="2">
        <v>34243</v>
      </c>
      <c r="B807" s="4">
        <v>21.3719</v>
      </c>
    </row>
    <row r="808" spans="1:2" x14ac:dyDescent="0.35">
      <c r="A808" s="2">
        <v>34274</v>
      </c>
      <c r="B808" s="4">
        <v>21.0959</v>
      </c>
    </row>
    <row r="809" spans="1:2" x14ac:dyDescent="0.35">
      <c r="A809" s="2">
        <v>34304</v>
      </c>
      <c r="B809" s="4">
        <v>21.308800000000002</v>
      </c>
    </row>
    <row r="810" spans="1:2" x14ac:dyDescent="0.35">
      <c r="A810" s="2">
        <v>34335</v>
      </c>
      <c r="B810" s="4">
        <v>21.207000000000001</v>
      </c>
    </row>
    <row r="811" spans="1:2" x14ac:dyDescent="0.35">
      <c r="A811" s="2">
        <v>34366</v>
      </c>
      <c r="B811" s="4">
        <v>20.569800000000001</v>
      </c>
    </row>
    <row r="812" spans="1:2" x14ac:dyDescent="0.35">
      <c r="A812" s="2">
        <v>34394</v>
      </c>
      <c r="B812" s="4">
        <v>19.628799999999998</v>
      </c>
    </row>
    <row r="813" spans="1:2" x14ac:dyDescent="0.35">
      <c r="A813" s="2">
        <v>34425</v>
      </c>
      <c r="B813" s="4">
        <v>17.8933</v>
      </c>
    </row>
    <row r="814" spans="1:2" x14ac:dyDescent="0.35">
      <c r="A814" s="2">
        <v>34455</v>
      </c>
      <c r="B814" s="4">
        <v>18.115100000000002</v>
      </c>
    </row>
    <row r="815" spans="1:2" x14ac:dyDescent="0.35">
      <c r="A815" s="2">
        <v>34486</v>
      </c>
      <c r="B815" s="4">
        <v>17.629799999999999</v>
      </c>
    </row>
    <row r="816" spans="1:2" x14ac:dyDescent="0.35">
      <c r="A816" s="2">
        <v>34516</v>
      </c>
      <c r="B816" s="4">
        <v>16.767700000000001</v>
      </c>
    </row>
    <row r="817" spans="1:2" x14ac:dyDescent="0.35">
      <c r="A817" s="2">
        <v>34547</v>
      </c>
      <c r="B817" s="4">
        <v>17.398099999999999</v>
      </c>
    </row>
    <row r="818" spans="1:2" x14ac:dyDescent="0.35">
      <c r="A818" s="2">
        <v>34578</v>
      </c>
      <c r="B818" s="4">
        <v>16.930499999999999</v>
      </c>
    </row>
    <row r="819" spans="1:2" x14ac:dyDescent="0.35">
      <c r="A819" s="2">
        <v>34608</v>
      </c>
      <c r="B819" s="4">
        <v>15.436299999999999</v>
      </c>
    </row>
    <row r="820" spans="1:2" x14ac:dyDescent="0.35">
      <c r="A820" s="2">
        <v>34639</v>
      </c>
      <c r="B820" s="4">
        <v>14.826499999999999</v>
      </c>
    </row>
    <row r="821" spans="1:2" x14ac:dyDescent="0.35">
      <c r="A821" s="2">
        <v>34669</v>
      </c>
      <c r="B821" s="4">
        <v>15.008800000000001</v>
      </c>
    </row>
    <row r="822" spans="1:2" x14ac:dyDescent="0.35">
      <c r="A822" s="2">
        <v>34700</v>
      </c>
      <c r="B822" s="4">
        <v>14.452199999999999</v>
      </c>
    </row>
    <row r="823" spans="1:2" x14ac:dyDescent="0.35">
      <c r="A823" s="2">
        <v>34731</v>
      </c>
      <c r="B823" s="4">
        <v>14.973599999999999</v>
      </c>
    </row>
    <row r="824" spans="1:2" x14ac:dyDescent="0.35">
      <c r="A824" s="2">
        <v>34759</v>
      </c>
      <c r="B824" s="4">
        <v>15.3828</v>
      </c>
    </row>
    <row r="825" spans="1:2" x14ac:dyDescent="0.35">
      <c r="A825" s="2">
        <v>34790</v>
      </c>
      <c r="B825" s="4">
        <v>14.9495</v>
      </c>
    </row>
    <row r="826" spans="1:2" x14ac:dyDescent="0.35">
      <c r="A826" s="2">
        <v>34820</v>
      </c>
      <c r="B826" s="4">
        <v>15.4923</v>
      </c>
    </row>
    <row r="827" spans="1:2" x14ac:dyDescent="0.35">
      <c r="A827" s="2">
        <v>34851</v>
      </c>
      <c r="B827" s="4">
        <v>15.821999999999999</v>
      </c>
    </row>
    <row r="828" spans="1:2" x14ac:dyDescent="0.35">
      <c r="A828" s="2">
        <v>34881</v>
      </c>
      <c r="B828" s="4">
        <v>15.976699999999999</v>
      </c>
    </row>
    <row r="829" spans="1:2" x14ac:dyDescent="0.35">
      <c r="A829" s="2">
        <v>34912</v>
      </c>
      <c r="B829" s="4">
        <v>15.9716</v>
      </c>
    </row>
    <row r="830" spans="1:2" x14ac:dyDescent="0.35">
      <c r="A830" s="2">
        <v>34943</v>
      </c>
      <c r="B830" s="4">
        <v>16.611999999999998</v>
      </c>
    </row>
    <row r="831" spans="1:2" x14ac:dyDescent="0.35">
      <c r="A831" s="2">
        <v>34973</v>
      </c>
      <c r="B831" s="4">
        <v>17.123100000000001</v>
      </c>
    </row>
    <row r="832" spans="1:2" x14ac:dyDescent="0.35">
      <c r="A832" s="2">
        <v>35004</v>
      </c>
      <c r="B832" s="4">
        <v>17.826000000000001</v>
      </c>
    </row>
    <row r="833" spans="1:2" x14ac:dyDescent="0.35">
      <c r="A833" s="2">
        <v>35034</v>
      </c>
      <c r="B833" s="4">
        <v>18.136900000000001</v>
      </c>
    </row>
    <row r="834" spans="1:2" x14ac:dyDescent="0.35">
      <c r="A834" s="2">
        <v>35065</v>
      </c>
      <c r="B834" s="4">
        <v>18.6845</v>
      </c>
    </row>
    <row r="835" spans="1:2" x14ac:dyDescent="0.35">
      <c r="A835" s="2">
        <v>35096</v>
      </c>
      <c r="B835" s="4">
        <v>18.814</v>
      </c>
    </row>
    <row r="836" spans="1:2" x14ac:dyDescent="0.35">
      <c r="A836" s="2">
        <v>35125</v>
      </c>
      <c r="B836" s="4">
        <v>18.963000000000001</v>
      </c>
    </row>
    <row r="837" spans="1:2" x14ac:dyDescent="0.35">
      <c r="A837" s="2">
        <v>35156</v>
      </c>
      <c r="B837" s="4">
        <v>18.738800000000001</v>
      </c>
    </row>
    <row r="838" spans="1:2" x14ac:dyDescent="0.35">
      <c r="A838" s="2">
        <v>35186</v>
      </c>
      <c r="B838" s="4">
        <v>19.167000000000002</v>
      </c>
    </row>
    <row r="839" spans="1:2" x14ac:dyDescent="0.35">
      <c r="A839" s="2">
        <v>35217</v>
      </c>
      <c r="B839" s="4">
        <v>19.2103</v>
      </c>
    </row>
    <row r="840" spans="1:2" x14ac:dyDescent="0.35">
      <c r="A840" s="2">
        <v>35247</v>
      </c>
      <c r="B840" s="4">
        <v>17.776399999999999</v>
      </c>
    </row>
    <row r="841" spans="1:2" x14ac:dyDescent="0.35">
      <c r="A841" s="2">
        <v>35278</v>
      </c>
      <c r="B841" s="4">
        <v>18.110800000000001</v>
      </c>
    </row>
    <row r="842" spans="1:2" x14ac:dyDescent="0.35">
      <c r="A842" s="2">
        <v>35309</v>
      </c>
      <c r="B842" s="4">
        <v>19.092500000000001</v>
      </c>
    </row>
    <row r="843" spans="1:2" x14ac:dyDescent="0.35">
      <c r="A843" s="2">
        <v>35339</v>
      </c>
      <c r="B843" s="4">
        <v>18.209900000000001</v>
      </c>
    </row>
    <row r="844" spans="1:2" x14ac:dyDescent="0.35">
      <c r="A844" s="2">
        <v>35370</v>
      </c>
      <c r="B844" s="4">
        <v>19.546099999999999</v>
      </c>
    </row>
    <row r="845" spans="1:2" x14ac:dyDescent="0.35">
      <c r="A845" s="2">
        <v>35400</v>
      </c>
      <c r="B845" s="4">
        <v>19.125699999999998</v>
      </c>
    </row>
    <row r="846" spans="1:2" x14ac:dyDescent="0.35">
      <c r="A846" s="2">
        <v>35431</v>
      </c>
      <c r="B846" s="4">
        <v>19.536799999999999</v>
      </c>
    </row>
    <row r="847" spans="1:2" x14ac:dyDescent="0.35">
      <c r="A847" s="2">
        <v>35462</v>
      </c>
      <c r="B847" s="4">
        <v>19.6526</v>
      </c>
    </row>
    <row r="848" spans="1:2" x14ac:dyDescent="0.35">
      <c r="A848" s="2">
        <v>35490</v>
      </c>
      <c r="B848" s="4">
        <v>18.815100000000001</v>
      </c>
    </row>
    <row r="849" spans="1:2" x14ac:dyDescent="0.35">
      <c r="A849" s="2">
        <v>35521</v>
      </c>
      <c r="B849" s="4">
        <v>19.761800000000001</v>
      </c>
    </row>
    <row r="850" spans="1:2" x14ac:dyDescent="0.35">
      <c r="A850" s="2">
        <v>35551</v>
      </c>
      <c r="B850" s="4">
        <v>20.9194</v>
      </c>
    </row>
    <row r="851" spans="1:2" x14ac:dyDescent="0.35">
      <c r="A851" s="2">
        <v>35582</v>
      </c>
      <c r="B851" s="4">
        <v>21.828399999999998</v>
      </c>
    </row>
    <row r="852" spans="1:2" x14ac:dyDescent="0.35">
      <c r="A852" s="2">
        <v>35612</v>
      </c>
      <c r="B852" s="4">
        <v>23.481999999999999</v>
      </c>
    </row>
    <row r="853" spans="1:2" x14ac:dyDescent="0.35">
      <c r="A853" s="2">
        <v>35643</v>
      </c>
      <c r="B853" s="4">
        <v>22.1326</v>
      </c>
    </row>
    <row r="854" spans="1:2" x14ac:dyDescent="0.35">
      <c r="A854" s="2">
        <v>35674</v>
      </c>
      <c r="B854" s="4">
        <v>23.309100000000001</v>
      </c>
    </row>
    <row r="855" spans="1:2" x14ac:dyDescent="0.35">
      <c r="A855" s="2">
        <v>35704</v>
      </c>
      <c r="B855" s="4">
        <v>23.026700000000002</v>
      </c>
    </row>
    <row r="856" spans="1:2" x14ac:dyDescent="0.35">
      <c r="A856" s="2">
        <v>35735</v>
      </c>
      <c r="B856" s="4">
        <v>24.0534</v>
      </c>
    </row>
    <row r="857" spans="1:2" x14ac:dyDescent="0.35">
      <c r="A857" s="2">
        <v>35765</v>
      </c>
      <c r="B857" s="4">
        <v>24.431799999999999</v>
      </c>
    </row>
    <row r="858" spans="1:2" x14ac:dyDescent="0.35">
      <c r="A858" s="2">
        <v>35796</v>
      </c>
      <c r="B858" s="4">
        <v>24.792100000000001</v>
      </c>
    </row>
    <row r="859" spans="1:2" x14ac:dyDescent="0.35">
      <c r="A859" s="2">
        <v>35827</v>
      </c>
      <c r="B859" s="4">
        <v>26.538699999999999</v>
      </c>
    </row>
    <row r="860" spans="1:2" x14ac:dyDescent="0.35">
      <c r="A860" s="2">
        <v>35855</v>
      </c>
      <c r="B860" s="4">
        <v>27.8642</v>
      </c>
    </row>
    <row r="861" spans="1:2" x14ac:dyDescent="0.35">
      <c r="A861" s="2">
        <v>35886</v>
      </c>
      <c r="B861" s="4">
        <v>28.528400000000001</v>
      </c>
    </row>
    <row r="862" spans="1:2" x14ac:dyDescent="0.35">
      <c r="A862" s="2">
        <v>35916</v>
      </c>
      <c r="B862" s="4">
        <v>27.991299999999999</v>
      </c>
    </row>
    <row r="863" spans="1:2" x14ac:dyDescent="0.35">
      <c r="A863" s="2">
        <v>35947</v>
      </c>
      <c r="B863" s="4">
        <v>29.095199999999998</v>
      </c>
    </row>
    <row r="864" spans="1:2" x14ac:dyDescent="0.35">
      <c r="A864" s="2">
        <v>35977</v>
      </c>
      <c r="B864" s="4">
        <v>29.421600000000002</v>
      </c>
    </row>
    <row r="865" spans="1:2" x14ac:dyDescent="0.35">
      <c r="A865" s="2">
        <v>36008</v>
      </c>
      <c r="B865" s="4">
        <v>25.132100000000001</v>
      </c>
    </row>
    <row r="866" spans="1:2" x14ac:dyDescent="0.35">
      <c r="A866" s="2">
        <v>36039</v>
      </c>
      <c r="B866" s="4">
        <v>26.700199999999999</v>
      </c>
    </row>
    <row r="867" spans="1:2" x14ac:dyDescent="0.35">
      <c r="A867" s="2">
        <v>36069</v>
      </c>
      <c r="B867" s="4">
        <v>29.134699999999999</v>
      </c>
    </row>
    <row r="868" spans="1:2" x14ac:dyDescent="0.35">
      <c r="A868" s="2">
        <v>36100</v>
      </c>
      <c r="B868" s="4">
        <v>30.857299999999999</v>
      </c>
    </row>
    <row r="869" spans="1:2" x14ac:dyDescent="0.35">
      <c r="A869" s="2">
        <v>36130</v>
      </c>
      <c r="B869" s="4">
        <v>32.596899999999998</v>
      </c>
    </row>
    <row r="870" spans="1:2" x14ac:dyDescent="0.35">
      <c r="A870" s="2">
        <v>36161</v>
      </c>
      <c r="B870" s="4">
        <v>33.341299999999997</v>
      </c>
    </row>
    <row r="871" spans="1:2" x14ac:dyDescent="0.35">
      <c r="A871" s="2">
        <v>36192</v>
      </c>
      <c r="B871" s="4">
        <v>32.265000000000001</v>
      </c>
    </row>
    <row r="872" spans="1:2" x14ac:dyDescent="0.35">
      <c r="A872" s="2">
        <v>36220</v>
      </c>
      <c r="B872" s="4">
        <v>33.5167</v>
      </c>
    </row>
    <row r="873" spans="1:2" x14ac:dyDescent="0.35">
      <c r="A873" s="2">
        <v>36251</v>
      </c>
      <c r="B873" s="4">
        <v>32.549500000000002</v>
      </c>
    </row>
    <row r="874" spans="1:2" x14ac:dyDescent="0.35">
      <c r="A874" s="2">
        <v>36281</v>
      </c>
      <c r="B874" s="4">
        <v>31.736699999999999</v>
      </c>
    </row>
    <row r="875" spans="1:2" x14ac:dyDescent="0.35">
      <c r="A875" s="2">
        <v>36312</v>
      </c>
      <c r="B875" s="4">
        <v>33.464399999999998</v>
      </c>
    </row>
    <row r="876" spans="1:2" x14ac:dyDescent="0.35">
      <c r="A876" s="2">
        <v>36342</v>
      </c>
      <c r="B876" s="4">
        <v>30.2257</v>
      </c>
    </row>
    <row r="877" spans="1:2" x14ac:dyDescent="0.35">
      <c r="A877" s="2">
        <v>36373</v>
      </c>
      <c r="B877" s="4">
        <v>30.0366</v>
      </c>
    </row>
    <row r="878" spans="1:2" x14ac:dyDescent="0.35">
      <c r="A878" s="2">
        <v>36404</v>
      </c>
      <c r="B878" s="4">
        <v>29.178999999999998</v>
      </c>
    </row>
    <row r="879" spans="1:2" x14ac:dyDescent="0.35">
      <c r="A879" s="2">
        <v>36434</v>
      </c>
      <c r="B879" s="4">
        <v>28.2942</v>
      </c>
    </row>
    <row r="880" spans="1:2" x14ac:dyDescent="0.35">
      <c r="A880" s="2">
        <v>36465</v>
      </c>
      <c r="B880" s="4">
        <v>28.833500000000001</v>
      </c>
    </row>
    <row r="881" spans="1:2" x14ac:dyDescent="0.35">
      <c r="A881" s="2">
        <v>36495</v>
      </c>
      <c r="B881" s="4">
        <v>30.501300000000001</v>
      </c>
    </row>
    <row r="882" spans="1:2" x14ac:dyDescent="0.35">
      <c r="A882" s="2">
        <v>36526</v>
      </c>
      <c r="B882" s="4">
        <v>27.369199999999999</v>
      </c>
    </row>
    <row r="883" spans="1:2" x14ac:dyDescent="0.35">
      <c r="A883" s="2">
        <v>36557</v>
      </c>
      <c r="B883" s="4">
        <v>26.8188</v>
      </c>
    </row>
    <row r="884" spans="1:2" x14ac:dyDescent="0.35">
      <c r="A884" s="2">
        <v>36586</v>
      </c>
      <c r="B884" s="4">
        <v>29.412800000000001</v>
      </c>
    </row>
    <row r="885" spans="1:2" x14ac:dyDescent="0.35">
      <c r="A885" s="2">
        <v>36617</v>
      </c>
      <c r="B885" s="4">
        <v>27.974399999999999</v>
      </c>
    </row>
    <row r="886" spans="1:2" x14ac:dyDescent="0.35">
      <c r="A886" s="2">
        <v>36647</v>
      </c>
      <c r="B886" s="4">
        <v>27.3613</v>
      </c>
    </row>
    <row r="887" spans="1:2" x14ac:dyDescent="0.35">
      <c r="A887" s="2">
        <v>36678</v>
      </c>
      <c r="B887" s="4">
        <v>28.016200000000001</v>
      </c>
    </row>
    <row r="888" spans="1:2" x14ac:dyDescent="0.35">
      <c r="A888" s="2">
        <v>36708</v>
      </c>
      <c r="B888" s="4">
        <v>26.6449</v>
      </c>
    </row>
    <row r="889" spans="1:2" x14ac:dyDescent="0.35">
      <c r="A889" s="2">
        <v>36739</v>
      </c>
      <c r="B889" s="4">
        <v>28.2622</v>
      </c>
    </row>
    <row r="890" spans="1:2" x14ac:dyDescent="0.35">
      <c r="A890" s="2">
        <v>36770</v>
      </c>
      <c r="B890" s="4">
        <v>26.750699999999998</v>
      </c>
    </row>
    <row r="891" spans="1:2" x14ac:dyDescent="0.35">
      <c r="A891" s="2">
        <v>36800</v>
      </c>
      <c r="B891" s="4">
        <v>28.588000000000001</v>
      </c>
    </row>
    <row r="892" spans="1:2" x14ac:dyDescent="0.35">
      <c r="A892" s="2">
        <v>36831</v>
      </c>
      <c r="B892" s="4">
        <v>26.298999999999999</v>
      </c>
    </row>
    <row r="893" spans="1:2" x14ac:dyDescent="0.35">
      <c r="A893" s="2">
        <v>36861</v>
      </c>
      <c r="B893" s="4">
        <v>26.4056</v>
      </c>
    </row>
    <row r="894" spans="1:2" x14ac:dyDescent="0.35">
      <c r="A894" s="2">
        <v>36892</v>
      </c>
      <c r="B894" s="4">
        <v>30.061800000000002</v>
      </c>
    </row>
    <row r="895" spans="1:2" x14ac:dyDescent="0.35">
      <c r="A895" s="2">
        <v>36923</v>
      </c>
      <c r="B895" s="4">
        <v>27.287400000000002</v>
      </c>
    </row>
    <row r="896" spans="1:2" x14ac:dyDescent="0.35">
      <c r="A896" s="2">
        <v>36951</v>
      </c>
      <c r="B896" s="4">
        <v>25.535399999999999</v>
      </c>
    </row>
    <row r="897" spans="1:2" x14ac:dyDescent="0.35">
      <c r="A897" s="2">
        <v>36982</v>
      </c>
      <c r="B897" s="4">
        <v>33.9619</v>
      </c>
    </row>
    <row r="898" spans="1:2" x14ac:dyDescent="0.35">
      <c r="A898" s="2">
        <v>37012</v>
      </c>
      <c r="B898" s="4">
        <v>34.134799999999998</v>
      </c>
    </row>
    <row r="899" spans="1:2" x14ac:dyDescent="0.35">
      <c r="A899" s="2">
        <v>37043</v>
      </c>
      <c r="B899" s="4">
        <v>33.280200000000001</v>
      </c>
    </row>
    <row r="900" spans="1:2" x14ac:dyDescent="0.35">
      <c r="A900" s="2">
        <v>37073</v>
      </c>
      <c r="B900" s="4">
        <v>42.784500000000001</v>
      </c>
    </row>
    <row r="901" spans="1:2" x14ac:dyDescent="0.35">
      <c r="A901" s="2">
        <v>37104</v>
      </c>
      <c r="B901" s="4">
        <v>40.041699999999999</v>
      </c>
    </row>
    <row r="902" spans="1:2" x14ac:dyDescent="0.35">
      <c r="A902" s="2">
        <v>37135</v>
      </c>
      <c r="B902" s="4">
        <v>36.769300000000001</v>
      </c>
    </row>
    <row r="903" spans="1:2" x14ac:dyDescent="0.35">
      <c r="A903" s="2">
        <v>37165</v>
      </c>
      <c r="B903" s="4">
        <v>42.923499999999997</v>
      </c>
    </row>
    <row r="904" spans="1:2" x14ac:dyDescent="0.35">
      <c r="A904" s="2">
        <v>37196</v>
      </c>
      <c r="B904" s="4">
        <v>46.150300000000001</v>
      </c>
    </row>
    <row r="905" spans="1:2" x14ac:dyDescent="0.35">
      <c r="A905" s="2">
        <v>37226</v>
      </c>
      <c r="B905" s="4">
        <v>46.4998</v>
      </c>
    </row>
    <row r="906" spans="1:2" x14ac:dyDescent="0.35">
      <c r="A906" s="2">
        <v>37257</v>
      </c>
      <c r="B906" s="4">
        <v>45.757100000000001</v>
      </c>
    </row>
    <row r="907" spans="1:2" x14ac:dyDescent="0.35">
      <c r="A907" s="2">
        <v>37288</v>
      </c>
      <c r="B907" s="4">
        <v>44.806899999999999</v>
      </c>
    </row>
    <row r="908" spans="1:2" x14ac:dyDescent="0.35">
      <c r="A908" s="2">
        <v>37316</v>
      </c>
      <c r="B908" s="4">
        <v>46.453000000000003</v>
      </c>
    </row>
    <row r="909" spans="1:2" x14ac:dyDescent="0.35">
      <c r="A909" s="2">
        <v>37347</v>
      </c>
      <c r="B909" s="4">
        <v>40.273699999999998</v>
      </c>
    </row>
    <row r="910" spans="1:2" x14ac:dyDescent="0.35">
      <c r="A910" s="2">
        <v>37377</v>
      </c>
      <c r="B910" s="4">
        <v>39.908000000000001</v>
      </c>
    </row>
    <row r="911" spans="1:2" x14ac:dyDescent="0.35">
      <c r="A911" s="2">
        <v>37408</v>
      </c>
      <c r="B911" s="4">
        <v>37.016500000000001</v>
      </c>
    </row>
    <row r="912" spans="1:2" x14ac:dyDescent="0.35">
      <c r="A912" s="2">
        <v>37438</v>
      </c>
      <c r="B912" s="4">
        <v>30.346900000000002</v>
      </c>
    </row>
    <row r="913" spans="1:2" x14ac:dyDescent="0.35">
      <c r="A913" s="2">
        <v>37469</v>
      </c>
      <c r="B913" s="4">
        <v>30.495000000000001</v>
      </c>
    </row>
    <row r="914" spans="1:2" x14ac:dyDescent="0.35">
      <c r="A914" s="2">
        <v>37500</v>
      </c>
      <c r="B914" s="4">
        <v>27.139800000000001</v>
      </c>
    </row>
    <row r="915" spans="1:2" x14ac:dyDescent="0.35">
      <c r="A915" s="2">
        <v>37530</v>
      </c>
      <c r="B915" s="4">
        <v>32.104399999999998</v>
      </c>
    </row>
    <row r="916" spans="1:2" x14ac:dyDescent="0.35">
      <c r="A916" s="2">
        <v>37561</v>
      </c>
      <c r="B916" s="4">
        <v>33.936599999999999</v>
      </c>
    </row>
    <row r="917" spans="1:2" x14ac:dyDescent="0.35">
      <c r="A917" s="2">
        <v>37591</v>
      </c>
      <c r="B917" s="4">
        <v>31.889099999999999</v>
      </c>
    </row>
    <row r="918" spans="1:2" x14ac:dyDescent="0.35">
      <c r="A918" s="2">
        <v>37622</v>
      </c>
      <c r="B918" s="4">
        <v>28.222300000000001</v>
      </c>
    </row>
    <row r="919" spans="1:2" x14ac:dyDescent="0.35">
      <c r="A919" s="2">
        <v>37653</v>
      </c>
      <c r="B919" s="4">
        <v>27.7424</v>
      </c>
    </row>
    <row r="920" spans="1:2" x14ac:dyDescent="0.35">
      <c r="A920" s="2">
        <v>37681</v>
      </c>
      <c r="B920" s="4">
        <v>27.974299999999999</v>
      </c>
    </row>
    <row r="921" spans="1:2" x14ac:dyDescent="0.35">
      <c r="A921" s="2">
        <v>37712</v>
      </c>
      <c r="B921" s="4">
        <v>26.538900000000002</v>
      </c>
    </row>
    <row r="922" spans="1:2" x14ac:dyDescent="0.35">
      <c r="A922" s="2">
        <v>37742</v>
      </c>
      <c r="B922" s="4">
        <v>27.889700000000001</v>
      </c>
    </row>
    <row r="923" spans="1:2" x14ac:dyDescent="0.35">
      <c r="A923" s="2">
        <v>37773</v>
      </c>
      <c r="B923" s="4">
        <v>28.205500000000001</v>
      </c>
    </row>
    <row r="924" spans="1:2" x14ac:dyDescent="0.35">
      <c r="A924" s="2">
        <v>37803</v>
      </c>
      <c r="B924" s="4">
        <v>25.669</v>
      </c>
    </row>
    <row r="925" spans="1:2" x14ac:dyDescent="0.35">
      <c r="A925" s="2">
        <v>37834</v>
      </c>
      <c r="B925" s="4">
        <v>26.127800000000001</v>
      </c>
    </row>
    <row r="926" spans="1:2" x14ac:dyDescent="0.35">
      <c r="A926" s="2">
        <v>37865</v>
      </c>
      <c r="B926" s="4">
        <v>25.8157</v>
      </c>
    </row>
    <row r="927" spans="1:2" x14ac:dyDescent="0.35">
      <c r="A927" s="2">
        <v>37895</v>
      </c>
      <c r="B927" s="4">
        <v>21.557400000000001</v>
      </c>
    </row>
    <row r="928" spans="1:2" x14ac:dyDescent="0.35">
      <c r="A928" s="2">
        <v>37926</v>
      </c>
      <c r="B928" s="4">
        <v>21.711099999999998</v>
      </c>
    </row>
    <row r="929" spans="1:2" x14ac:dyDescent="0.35">
      <c r="A929" s="2">
        <v>37956</v>
      </c>
      <c r="B929" s="4">
        <v>22.813300000000002</v>
      </c>
    </row>
    <row r="930" spans="1:2" x14ac:dyDescent="0.35">
      <c r="A930" s="2">
        <v>37987</v>
      </c>
      <c r="B930" s="4">
        <v>21.752500000000001</v>
      </c>
    </row>
    <row r="931" spans="1:2" x14ac:dyDescent="0.35">
      <c r="A931" s="2">
        <v>38018</v>
      </c>
      <c r="B931" s="4">
        <v>22.0181</v>
      </c>
    </row>
    <row r="932" spans="1:2" x14ac:dyDescent="0.35">
      <c r="A932" s="2">
        <v>38047</v>
      </c>
      <c r="B932" s="4">
        <v>21.657900000000001</v>
      </c>
    </row>
    <row r="933" spans="1:2" x14ac:dyDescent="0.35">
      <c r="A933" s="2">
        <v>38078</v>
      </c>
      <c r="B933" s="4">
        <v>19.720400000000001</v>
      </c>
    </row>
    <row r="934" spans="1:2" x14ac:dyDescent="0.35">
      <c r="A934" s="2">
        <v>38108</v>
      </c>
      <c r="B934" s="4">
        <v>19.9587</v>
      </c>
    </row>
    <row r="935" spans="1:2" x14ac:dyDescent="0.35">
      <c r="A935" s="2">
        <v>38139</v>
      </c>
      <c r="B935" s="4">
        <v>20.317699999999999</v>
      </c>
    </row>
    <row r="936" spans="1:2" x14ac:dyDescent="0.35">
      <c r="A936" s="2">
        <v>38169</v>
      </c>
      <c r="B936" s="4">
        <v>19.070799999999998</v>
      </c>
    </row>
    <row r="937" spans="1:2" x14ac:dyDescent="0.35">
      <c r="A937" s="2">
        <v>38200</v>
      </c>
      <c r="B937" s="4">
        <v>19.1144</v>
      </c>
    </row>
    <row r="938" spans="1:2" x14ac:dyDescent="0.35">
      <c r="A938" s="2">
        <v>38231</v>
      </c>
      <c r="B938" s="4">
        <v>19.293399999999998</v>
      </c>
    </row>
    <row r="939" spans="1:2" x14ac:dyDescent="0.35">
      <c r="A939" s="2">
        <v>38261</v>
      </c>
      <c r="B939" s="4">
        <v>19.3032</v>
      </c>
    </row>
    <row r="940" spans="1:2" x14ac:dyDescent="0.35">
      <c r="A940" s="2">
        <v>38292</v>
      </c>
      <c r="B940" s="4">
        <v>20.048200000000001</v>
      </c>
    </row>
    <row r="941" spans="1:2" x14ac:dyDescent="0.35">
      <c r="A941" s="2">
        <v>38322</v>
      </c>
      <c r="B941" s="4">
        <v>20.698899999999998</v>
      </c>
    </row>
    <row r="942" spans="1:2" x14ac:dyDescent="0.35">
      <c r="A942" s="2">
        <v>38353</v>
      </c>
      <c r="B942" s="4">
        <v>19.583400000000001</v>
      </c>
    </row>
    <row r="943" spans="1:2" x14ac:dyDescent="0.35">
      <c r="A943" s="2">
        <v>38384</v>
      </c>
      <c r="B943" s="4">
        <v>19.953600000000002</v>
      </c>
    </row>
    <row r="944" spans="1:2" x14ac:dyDescent="0.35">
      <c r="A944" s="2">
        <v>38412</v>
      </c>
      <c r="B944" s="4">
        <v>19.572099999999999</v>
      </c>
    </row>
    <row r="945" spans="1:2" x14ac:dyDescent="0.35">
      <c r="A945" s="2">
        <v>38443</v>
      </c>
      <c r="B945" s="4">
        <v>18.258400000000002</v>
      </c>
    </row>
    <row r="946" spans="1:2" x14ac:dyDescent="0.35">
      <c r="A946" s="2">
        <v>38473</v>
      </c>
      <c r="B946" s="4">
        <v>18.805199999999999</v>
      </c>
    </row>
    <row r="947" spans="1:2" x14ac:dyDescent="0.35">
      <c r="A947" s="2">
        <v>38504</v>
      </c>
      <c r="B947" s="4">
        <v>18.802600000000002</v>
      </c>
    </row>
    <row r="948" spans="1:2" x14ac:dyDescent="0.35">
      <c r="A948" s="2">
        <v>38534</v>
      </c>
      <c r="B948" s="4">
        <v>18.5396</v>
      </c>
    </row>
    <row r="949" spans="1:2" x14ac:dyDescent="0.35">
      <c r="A949" s="2">
        <v>38565</v>
      </c>
      <c r="B949" s="4">
        <v>18.331499999999998</v>
      </c>
    </row>
    <row r="950" spans="1:2" x14ac:dyDescent="0.35">
      <c r="A950" s="2">
        <v>38596</v>
      </c>
      <c r="B950" s="4">
        <v>18.4589</v>
      </c>
    </row>
    <row r="951" spans="1:2" x14ac:dyDescent="0.35">
      <c r="A951" s="2">
        <v>38626</v>
      </c>
      <c r="B951" s="4">
        <v>17.260300000000001</v>
      </c>
    </row>
    <row r="952" spans="1:2" x14ac:dyDescent="0.35">
      <c r="A952" s="2">
        <v>38657</v>
      </c>
      <c r="B952" s="4">
        <v>17.867599999999999</v>
      </c>
    </row>
    <row r="953" spans="1:2" x14ac:dyDescent="0.35">
      <c r="A953" s="2">
        <v>38687</v>
      </c>
      <c r="B953" s="4">
        <v>17.8506</v>
      </c>
    </row>
    <row r="954" spans="1:2" x14ac:dyDescent="0.35">
      <c r="A954" s="2">
        <v>38718</v>
      </c>
      <c r="B954" s="4">
        <v>17.614999999999998</v>
      </c>
    </row>
    <row r="955" spans="1:2" x14ac:dyDescent="0.35">
      <c r="A955" s="2">
        <v>38749</v>
      </c>
      <c r="B955" s="4">
        <v>17.623000000000001</v>
      </c>
    </row>
    <row r="956" spans="1:2" x14ac:dyDescent="0.35">
      <c r="A956" s="2">
        <v>38777</v>
      </c>
      <c r="B956" s="4">
        <v>17.8185</v>
      </c>
    </row>
    <row r="957" spans="1:2" x14ac:dyDescent="0.35">
      <c r="A957" s="2">
        <v>38808</v>
      </c>
      <c r="B957" s="4">
        <v>17.5944</v>
      </c>
    </row>
    <row r="958" spans="1:2" x14ac:dyDescent="0.35">
      <c r="A958" s="2">
        <v>38838</v>
      </c>
      <c r="B958" s="4">
        <v>17.0505</v>
      </c>
    </row>
    <row r="959" spans="1:2" x14ac:dyDescent="0.35">
      <c r="A959" s="2">
        <v>38869</v>
      </c>
      <c r="B959" s="4">
        <v>17.052</v>
      </c>
    </row>
    <row r="960" spans="1:2" x14ac:dyDescent="0.35">
      <c r="A960" s="2">
        <v>38899</v>
      </c>
      <c r="B960" s="4">
        <v>16.248699999999999</v>
      </c>
    </row>
    <row r="961" spans="1:2" x14ac:dyDescent="0.35">
      <c r="A961" s="2">
        <v>38930</v>
      </c>
      <c r="B961" s="4">
        <v>16.5944</v>
      </c>
    </row>
    <row r="962" spans="1:2" x14ac:dyDescent="0.35">
      <c r="A962" s="2">
        <v>38961</v>
      </c>
      <c r="B962" s="4">
        <v>17.001999999999999</v>
      </c>
    </row>
    <row r="963" spans="1:2" x14ac:dyDescent="0.35">
      <c r="A963" s="2">
        <v>38991</v>
      </c>
      <c r="B963" s="4">
        <v>16.905200000000001</v>
      </c>
    </row>
    <row r="964" spans="1:2" x14ac:dyDescent="0.35">
      <c r="A964" s="2">
        <v>39022</v>
      </c>
      <c r="B964" s="4">
        <v>17.183499999999999</v>
      </c>
    </row>
    <row r="965" spans="1:2" x14ac:dyDescent="0.35">
      <c r="A965" s="2">
        <v>39052</v>
      </c>
      <c r="B965" s="4">
        <v>17.400300000000001</v>
      </c>
    </row>
    <row r="966" spans="1:2" x14ac:dyDescent="0.35">
      <c r="A966" s="2">
        <v>39083</v>
      </c>
      <c r="B966" s="4">
        <v>17.296900000000001</v>
      </c>
    </row>
    <row r="967" spans="1:2" x14ac:dyDescent="0.35">
      <c r="A967" s="2">
        <v>39114</v>
      </c>
      <c r="B967" s="4">
        <v>16.9191</v>
      </c>
    </row>
    <row r="968" spans="1:2" x14ac:dyDescent="0.35">
      <c r="A968" s="2">
        <v>39142</v>
      </c>
      <c r="B968" s="4">
        <v>17.087900000000001</v>
      </c>
    </row>
    <row r="969" spans="1:2" x14ac:dyDescent="0.35">
      <c r="A969" s="2">
        <v>39173</v>
      </c>
      <c r="B969" s="4">
        <v>17.456099999999999</v>
      </c>
    </row>
    <row r="970" spans="1:2" x14ac:dyDescent="0.35">
      <c r="A970" s="2">
        <v>39203</v>
      </c>
      <c r="B970" s="4">
        <v>18.0243</v>
      </c>
    </row>
    <row r="971" spans="1:2" x14ac:dyDescent="0.35">
      <c r="A971" s="2">
        <v>39234</v>
      </c>
      <c r="B971" s="4">
        <v>17.703099999999999</v>
      </c>
    </row>
    <row r="972" spans="1:2" x14ac:dyDescent="0.35">
      <c r="A972" s="2">
        <v>39264</v>
      </c>
      <c r="B972" s="4">
        <v>18.514900000000001</v>
      </c>
    </row>
    <row r="973" spans="1:2" x14ac:dyDescent="0.35">
      <c r="A973" s="2">
        <v>39295</v>
      </c>
      <c r="B973" s="4">
        <v>18.7531</v>
      </c>
    </row>
    <row r="974" spans="1:2" x14ac:dyDescent="0.35">
      <c r="A974" s="2">
        <v>39326</v>
      </c>
      <c r="B974" s="4">
        <v>19.424299999999999</v>
      </c>
    </row>
    <row r="975" spans="1:2" x14ac:dyDescent="0.35">
      <c r="A975" s="2">
        <v>39356</v>
      </c>
      <c r="B975" s="4">
        <v>23.4116</v>
      </c>
    </row>
    <row r="976" spans="1:2" x14ac:dyDescent="0.35">
      <c r="A976" s="2">
        <v>39387</v>
      </c>
      <c r="B976" s="4">
        <v>22.380500000000001</v>
      </c>
    </row>
    <row r="977" spans="1:2" x14ac:dyDescent="0.35">
      <c r="A977" s="2">
        <v>39417</v>
      </c>
      <c r="B977" s="4">
        <v>22.1874</v>
      </c>
    </row>
    <row r="978" spans="1:2" x14ac:dyDescent="0.35">
      <c r="A978" s="2">
        <v>39448</v>
      </c>
      <c r="B978" s="4">
        <v>22.827500000000001</v>
      </c>
    </row>
    <row r="979" spans="1:2" x14ac:dyDescent="0.35">
      <c r="A979" s="2">
        <v>39479</v>
      </c>
      <c r="B979" s="4">
        <v>22.033899999999999</v>
      </c>
    </row>
    <row r="980" spans="1:2" x14ac:dyDescent="0.35">
      <c r="A980" s="2">
        <v>39508</v>
      </c>
      <c r="B980" s="4">
        <v>21.9026</v>
      </c>
    </row>
    <row r="981" spans="1:2" x14ac:dyDescent="0.35">
      <c r="A981" s="2">
        <v>39539</v>
      </c>
      <c r="B981" s="4">
        <v>26.9727</v>
      </c>
    </row>
    <row r="982" spans="1:2" x14ac:dyDescent="0.35">
      <c r="A982" s="2">
        <v>39569</v>
      </c>
      <c r="B982" s="4">
        <v>27.2607</v>
      </c>
    </row>
    <row r="983" spans="1:2" x14ac:dyDescent="0.35">
      <c r="A983" s="2">
        <v>39600</v>
      </c>
      <c r="B983" s="4">
        <v>24.917300000000001</v>
      </c>
    </row>
    <row r="984" spans="1:2" x14ac:dyDescent="0.35">
      <c r="A984" s="2">
        <v>39630</v>
      </c>
      <c r="B984" s="4">
        <v>27.581700000000001</v>
      </c>
    </row>
    <row r="985" spans="1:2" x14ac:dyDescent="0.35">
      <c r="A985" s="2">
        <v>39661</v>
      </c>
      <c r="B985" s="4">
        <v>27.917999999999999</v>
      </c>
    </row>
    <row r="986" spans="1:2" x14ac:dyDescent="0.35">
      <c r="A986" s="2">
        <v>39692</v>
      </c>
      <c r="B986" s="4">
        <v>25.383199999999999</v>
      </c>
    </row>
    <row r="987" spans="1:2" x14ac:dyDescent="0.35">
      <c r="A987" s="2">
        <v>39722</v>
      </c>
      <c r="B987" s="4">
        <v>65.104200000000006</v>
      </c>
    </row>
    <row r="988" spans="1:2" x14ac:dyDescent="0.35">
      <c r="A988" s="2">
        <v>39753</v>
      </c>
      <c r="B988" s="4">
        <v>60.231200000000001</v>
      </c>
    </row>
    <row r="989" spans="1:2" x14ac:dyDescent="0.35">
      <c r="A989" s="2">
        <v>39783</v>
      </c>
      <c r="B989" s="4">
        <v>60.702300000000001</v>
      </c>
    </row>
    <row r="990" spans="1:2" x14ac:dyDescent="0.35">
      <c r="A990" s="2">
        <v>39814</v>
      </c>
      <c r="B990" s="4">
        <v>120.3907</v>
      </c>
    </row>
    <row r="991" spans="1:2" x14ac:dyDescent="0.35">
      <c r="A991" s="2">
        <v>39845</v>
      </c>
      <c r="B991" s="4">
        <v>107.15600000000001</v>
      </c>
    </row>
    <row r="992" spans="1:2" x14ac:dyDescent="0.35">
      <c r="A992" s="2">
        <v>39873</v>
      </c>
      <c r="B992" s="4">
        <v>116.30759999999999</v>
      </c>
    </row>
    <row r="993" spans="1:2" x14ac:dyDescent="0.35">
      <c r="A993" s="2">
        <v>39904</v>
      </c>
      <c r="B993" s="4">
        <v>116.2197</v>
      </c>
    </row>
    <row r="994" spans="1:2" x14ac:dyDescent="0.35">
      <c r="A994" s="2">
        <v>39934</v>
      </c>
      <c r="B994" s="4">
        <v>122.3888</v>
      </c>
    </row>
    <row r="995" spans="1:2" x14ac:dyDescent="0.35">
      <c r="A995" s="2">
        <v>39965</v>
      </c>
      <c r="B995" s="4">
        <v>122.4128</v>
      </c>
    </row>
    <row r="996" spans="1:2" x14ac:dyDescent="0.35">
      <c r="A996" s="2">
        <v>39995</v>
      </c>
      <c r="B996" s="4">
        <v>78.746399999999994</v>
      </c>
    </row>
    <row r="997" spans="1:2" x14ac:dyDescent="0.35">
      <c r="A997" s="2">
        <v>40026</v>
      </c>
      <c r="B997" s="4">
        <v>81.389200000000002</v>
      </c>
    </row>
    <row r="998" spans="1:2" x14ac:dyDescent="0.35">
      <c r="A998" s="2">
        <v>40057</v>
      </c>
      <c r="B998" s="4">
        <v>84.296700000000001</v>
      </c>
    </row>
    <row r="999" spans="1:2" x14ac:dyDescent="0.35">
      <c r="A999" s="2">
        <v>40087</v>
      </c>
      <c r="B999" s="4">
        <v>20.3294</v>
      </c>
    </row>
    <row r="1000" spans="1:2" x14ac:dyDescent="0.35">
      <c r="A1000" s="2">
        <v>40118</v>
      </c>
      <c r="B1000" s="4">
        <v>21.4956</v>
      </c>
    </row>
    <row r="1001" spans="1:2" x14ac:dyDescent="0.35">
      <c r="A1001" s="2">
        <v>40148</v>
      </c>
      <c r="B1001" s="4">
        <v>21.877600000000001</v>
      </c>
    </row>
    <row r="1002" spans="1:2" x14ac:dyDescent="0.35">
      <c r="A1002" s="2">
        <v>40179</v>
      </c>
      <c r="B1002" s="4">
        <v>17.624700000000001</v>
      </c>
    </row>
    <row r="1003" spans="1:2" x14ac:dyDescent="0.35">
      <c r="A1003" s="2">
        <v>40210</v>
      </c>
      <c r="B1003" s="4">
        <v>18.127199999999998</v>
      </c>
    </row>
    <row r="1004" spans="1:2" x14ac:dyDescent="0.35">
      <c r="A1004" s="2">
        <v>40238</v>
      </c>
      <c r="B1004" s="4">
        <v>19.193000000000001</v>
      </c>
    </row>
    <row r="1005" spans="1:2" x14ac:dyDescent="0.35">
      <c r="A1005" s="2">
        <v>40269</v>
      </c>
      <c r="B1005" s="4">
        <v>17.685400000000001</v>
      </c>
    </row>
    <row r="1006" spans="1:2" x14ac:dyDescent="0.35">
      <c r="A1006" s="2">
        <v>40299</v>
      </c>
      <c r="B1006" s="4">
        <v>16.235600000000002</v>
      </c>
    </row>
    <row r="1007" spans="1:2" x14ac:dyDescent="0.35">
      <c r="A1007" s="2">
        <v>40330</v>
      </c>
      <c r="B1007" s="4">
        <v>15.360799999999999</v>
      </c>
    </row>
    <row r="1008" spans="1:2" x14ac:dyDescent="0.35">
      <c r="A1008" s="2">
        <v>40360</v>
      </c>
      <c r="B1008" s="4">
        <v>15.329800000000001</v>
      </c>
    </row>
    <row r="1009" spans="1:2" x14ac:dyDescent="0.35">
      <c r="A1009" s="2">
        <v>40391</v>
      </c>
      <c r="B1009" s="4">
        <v>14.602399999999999</v>
      </c>
    </row>
    <row r="1010" spans="1:2" x14ac:dyDescent="0.35">
      <c r="A1010" s="2">
        <v>40422</v>
      </c>
      <c r="B1010" s="4">
        <v>15.8809</v>
      </c>
    </row>
    <row r="1011" spans="1:2" x14ac:dyDescent="0.35">
      <c r="A1011" s="2">
        <v>40452</v>
      </c>
      <c r="B1011" s="4">
        <v>15.297499999999999</v>
      </c>
    </row>
    <row r="1012" spans="1:2" x14ac:dyDescent="0.35">
      <c r="A1012" s="2">
        <v>40483</v>
      </c>
      <c r="B1012" s="4">
        <v>15.2624</v>
      </c>
    </row>
    <row r="1013" spans="1:2" x14ac:dyDescent="0.35">
      <c r="A1013" s="2">
        <v>40513</v>
      </c>
      <c r="B1013" s="4">
        <v>16.2591</v>
      </c>
    </row>
    <row r="1014" spans="1:2" x14ac:dyDescent="0.35">
      <c r="A1014" s="2">
        <v>40544</v>
      </c>
      <c r="B1014" s="4">
        <v>15.817500000000001</v>
      </c>
    </row>
    <row r="1015" spans="1:2" x14ac:dyDescent="0.35">
      <c r="A1015" s="2">
        <v>40575</v>
      </c>
      <c r="B1015" s="4">
        <v>16.323</v>
      </c>
    </row>
    <row r="1016" spans="1:2" x14ac:dyDescent="0.35">
      <c r="A1016" s="2">
        <v>40603</v>
      </c>
      <c r="B1016" s="4">
        <v>16.305900000000001</v>
      </c>
    </row>
    <row r="1017" spans="1:2" x14ac:dyDescent="0.35">
      <c r="A1017" s="2">
        <v>40634</v>
      </c>
      <c r="B1017" s="4">
        <v>16.258600000000001</v>
      </c>
    </row>
    <row r="1018" spans="1:2" x14ac:dyDescent="0.35">
      <c r="A1018" s="2">
        <v>40664</v>
      </c>
      <c r="B1018" s="4">
        <v>16.039100000000001</v>
      </c>
    </row>
    <row r="1019" spans="1:2" x14ac:dyDescent="0.35">
      <c r="A1019" s="2">
        <v>40695</v>
      </c>
      <c r="B1019" s="4">
        <v>15.7463</v>
      </c>
    </row>
    <row r="1020" spans="1:2" x14ac:dyDescent="0.35">
      <c r="A1020" s="2">
        <v>40725</v>
      </c>
      <c r="B1020" s="4">
        <v>14.857200000000001</v>
      </c>
    </row>
    <row r="1021" spans="1:2" x14ac:dyDescent="0.35">
      <c r="A1021" s="2">
        <v>40756</v>
      </c>
      <c r="B1021" s="4">
        <v>14.013500000000001</v>
      </c>
    </row>
    <row r="1022" spans="1:2" x14ac:dyDescent="0.35">
      <c r="A1022" s="2">
        <v>40787</v>
      </c>
      <c r="B1022" s="4">
        <v>13.0078</v>
      </c>
    </row>
    <row r="1023" spans="1:2" x14ac:dyDescent="0.35">
      <c r="A1023" s="2">
        <v>40817</v>
      </c>
      <c r="B1023" s="4">
        <v>14.414</v>
      </c>
    </row>
    <row r="1024" spans="1:2" x14ac:dyDescent="0.35">
      <c r="A1024" s="2">
        <v>40848</v>
      </c>
      <c r="B1024" s="4">
        <v>14.341100000000001</v>
      </c>
    </row>
    <row r="1025" spans="1:2" x14ac:dyDescent="0.35">
      <c r="A1025" s="2">
        <v>40878</v>
      </c>
      <c r="B1025" s="4">
        <v>14.4635</v>
      </c>
    </row>
    <row r="1026" spans="1:2" x14ac:dyDescent="0.35">
      <c r="A1026" s="2">
        <v>40909</v>
      </c>
      <c r="B1026" s="4">
        <v>14.822800000000001</v>
      </c>
    </row>
    <row r="1027" spans="1:2" x14ac:dyDescent="0.35">
      <c r="A1027" s="2">
        <v>40940</v>
      </c>
      <c r="B1027" s="4">
        <v>15.4244</v>
      </c>
    </row>
    <row r="1028" spans="1:2" x14ac:dyDescent="0.35">
      <c r="A1028" s="2">
        <v>40969</v>
      </c>
      <c r="B1028" s="4">
        <v>15.9077</v>
      </c>
    </row>
    <row r="1029" spans="1:2" x14ac:dyDescent="0.35">
      <c r="A1029" s="2">
        <v>41000</v>
      </c>
      <c r="B1029" s="4">
        <v>15.899800000000001</v>
      </c>
    </row>
    <row r="1030" spans="1:2" x14ac:dyDescent="0.35">
      <c r="A1030" s="2">
        <v>41030</v>
      </c>
      <c r="B1030" s="4">
        <v>14.903700000000001</v>
      </c>
    </row>
    <row r="1031" spans="1:2" x14ac:dyDescent="0.35">
      <c r="A1031" s="2">
        <v>41061</v>
      </c>
      <c r="B1031" s="4">
        <v>15.4932</v>
      </c>
    </row>
    <row r="1032" spans="1:2" x14ac:dyDescent="0.35">
      <c r="A1032" s="2">
        <v>41091</v>
      </c>
      <c r="B1032" s="4">
        <v>15.9459</v>
      </c>
    </row>
    <row r="1033" spans="1:2" x14ac:dyDescent="0.35">
      <c r="A1033" s="2">
        <v>41122</v>
      </c>
      <c r="B1033" s="4">
        <v>16.260999999999999</v>
      </c>
    </row>
    <row r="1034" spans="1:2" x14ac:dyDescent="0.35">
      <c r="A1034" s="2">
        <v>41153</v>
      </c>
      <c r="B1034" s="4">
        <v>16.655100000000001</v>
      </c>
    </row>
    <row r="1035" spans="1:2" x14ac:dyDescent="0.35">
      <c r="A1035" s="2">
        <v>41183</v>
      </c>
      <c r="B1035" s="4">
        <v>16.323699999999999</v>
      </c>
    </row>
    <row r="1036" spans="1:2" x14ac:dyDescent="0.35">
      <c r="A1036" s="2">
        <v>41214</v>
      </c>
      <c r="B1036" s="4">
        <v>16.370100000000001</v>
      </c>
    </row>
    <row r="1037" spans="1:2" x14ac:dyDescent="0.35">
      <c r="A1037" s="2">
        <v>41244</v>
      </c>
      <c r="B1037" s="4">
        <v>16.485800000000001</v>
      </c>
    </row>
    <row r="1038" spans="1:2" x14ac:dyDescent="0.35">
      <c r="A1038" s="2">
        <v>41275</v>
      </c>
      <c r="B1038" s="4">
        <v>17.0822</v>
      </c>
    </row>
    <row r="1039" spans="1:2" x14ac:dyDescent="0.35">
      <c r="A1039" s="2">
        <v>41306</v>
      </c>
      <c r="B1039" s="4">
        <v>17.2712</v>
      </c>
    </row>
    <row r="1040" spans="1:2" x14ac:dyDescent="0.35">
      <c r="A1040" s="2">
        <v>41334</v>
      </c>
      <c r="B1040" s="4">
        <v>17.892700000000001</v>
      </c>
    </row>
    <row r="1041" spans="1:2" x14ac:dyDescent="0.35">
      <c r="A1041" s="2">
        <v>41365</v>
      </c>
      <c r="B1041" s="4">
        <v>17.5654</v>
      </c>
    </row>
    <row r="1042" spans="1:2" x14ac:dyDescent="0.35">
      <c r="A1042" s="2">
        <v>41395</v>
      </c>
      <c r="B1042" s="4">
        <v>17.930099999999999</v>
      </c>
    </row>
    <row r="1043" spans="1:2" x14ac:dyDescent="0.35">
      <c r="A1043" s="2">
        <v>41426</v>
      </c>
      <c r="B1043" s="4">
        <v>17.661100000000001</v>
      </c>
    </row>
    <row r="1044" spans="1:2" x14ac:dyDescent="0.35">
      <c r="A1044" s="2">
        <v>41456</v>
      </c>
      <c r="B1044" s="4">
        <v>17.863</v>
      </c>
    </row>
    <row r="1045" spans="1:2" x14ac:dyDescent="0.35">
      <c r="A1045" s="2">
        <v>41487</v>
      </c>
      <c r="B1045" s="4">
        <v>17.303899999999999</v>
      </c>
    </row>
    <row r="1046" spans="1:2" x14ac:dyDescent="0.35">
      <c r="A1046" s="2">
        <v>41518</v>
      </c>
      <c r="B1046" s="4">
        <v>17.8187</v>
      </c>
    </row>
    <row r="1047" spans="1:2" x14ac:dyDescent="0.35">
      <c r="A1047" s="2">
        <v>41548</v>
      </c>
      <c r="B1047" s="4">
        <v>17.5303</v>
      </c>
    </row>
    <row r="1048" spans="1:2" x14ac:dyDescent="0.35">
      <c r="A1048" s="2">
        <v>41579</v>
      </c>
      <c r="B1048" s="4">
        <v>18.022099999999998</v>
      </c>
    </row>
    <row r="1049" spans="1:2" x14ac:dyDescent="0.35">
      <c r="A1049" s="2">
        <v>41609</v>
      </c>
      <c r="B1049" s="4">
        <v>18.4467</v>
      </c>
    </row>
    <row r="1050" spans="1:2" x14ac:dyDescent="0.35">
      <c r="A1050" s="2">
        <v>41640</v>
      </c>
      <c r="B1050" s="4">
        <v>17.675699999999999</v>
      </c>
    </row>
    <row r="1051" spans="1:2" x14ac:dyDescent="0.35">
      <c r="A1051" s="2">
        <v>41671</v>
      </c>
      <c r="B1051" s="4">
        <v>18.437799999999999</v>
      </c>
    </row>
    <row r="1052" spans="1:2" x14ac:dyDescent="0.35">
      <c r="A1052" s="2">
        <v>41699</v>
      </c>
      <c r="B1052" s="4">
        <v>18.5656</v>
      </c>
    </row>
    <row r="1053" spans="1:2" x14ac:dyDescent="0.35">
      <c r="A1053" s="2">
        <v>41730</v>
      </c>
      <c r="B1053" s="4">
        <v>18.269500000000001</v>
      </c>
    </row>
    <row r="1054" spans="1:2" x14ac:dyDescent="0.35">
      <c r="A1054" s="2">
        <v>41760</v>
      </c>
      <c r="B1054" s="4">
        <v>18.653700000000001</v>
      </c>
    </row>
    <row r="1055" spans="1:2" x14ac:dyDescent="0.35">
      <c r="A1055" s="2">
        <v>41791</v>
      </c>
      <c r="B1055" s="4">
        <v>19.0092</v>
      </c>
    </row>
    <row r="1056" spans="1:2" x14ac:dyDescent="0.35">
      <c r="A1056" s="2">
        <v>41821</v>
      </c>
      <c r="B1056" s="4">
        <v>18.220700000000001</v>
      </c>
    </row>
    <row r="1057" spans="1:2" x14ac:dyDescent="0.35">
      <c r="A1057" s="2">
        <v>41852</v>
      </c>
      <c r="B1057" s="4">
        <v>18.9069</v>
      </c>
    </row>
    <row r="1058" spans="1:2" x14ac:dyDescent="0.35">
      <c r="A1058" s="2">
        <v>41883</v>
      </c>
      <c r="B1058" s="4">
        <v>18.613499999999998</v>
      </c>
    </row>
    <row r="1059" spans="1:2" x14ac:dyDescent="0.35">
      <c r="A1059" s="2">
        <v>41913</v>
      </c>
      <c r="B1059" s="4">
        <v>19.724900000000002</v>
      </c>
    </row>
    <row r="1060" spans="1:2" x14ac:dyDescent="0.35">
      <c r="A1060" s="2">
        <v>41944</v>
      </c>
      <c r="B1060" s="4">
        <v>20.2088</v>
      </c>
    </row>
    <row r="1061" spans="1:2" x14ac:dyDescent="0.35">
      <c r="A1061" s="2">
        <v>41974</v>
      </c>
      <c r="B1061" s="4">
        <v>20.124099999999999</v>
      </c>
    </row>
    <row r="1062" spans="1:2" x14ac:dyDescent="0.35">
      <c r="A1062" s="2">
        <v>42005</v>
      </c>
      <c r="B1062" s="4">
        <v>20.1007</v>
      </c>
    </row>
    <row r="1063" spans="1:2" x14ac:dyDescent="0.35">
      <c r="A1063" s="2">
        <v>42036</v>
      </c>
      <c r="B1063" s="4">
        <v>21.204000000000001</v>
      </c>
    </row>
    <row r="1064" spans="1:2" x14ac:dyDescent="0.35">
      <c r="A1064" s="2">
        <v>42064</v>
      </c>
      <c r="B1064" s="4">
        <v>20.8352</v>
      </c>
    </row>
    <row r="1065" spans="1:2" x14ac:dyDescent="0.35">
      <c r="A1065" s="2">
        <v>42095</v>
      </c>
      <c r="B1065" s="4">
        <v>21.973600000000001</v>
      </c>
    </row>
    <row r="1066" spans="1:2" x14ac:dyDescent="0.35">
      <c r="A1066" s="2">
        <v>42125</v>
      </c>
      <c r="B1066" s="4">
        <v>22.2041</v>
      </c>
    </row>
    <row r="1067" spans="1:2" x14ac:dyDescent="0.35">
      <c r="A1067" s="2">
        <v>42156</v>
      </c>
      <c r="B1067" s="4">
        <v>21.737500000000001</v>
      </c>
    </row>
    <row r="1068" spans="1:2" x14ac:dyDescent="0.35">
      <c r="A1068" s="2">
        <v>42186</v>
      </c>
      <c r="B1068" s="4">
        <v>23.2058</v>
      </c>
    </row>
    <row r="1069" spans="1:2" x14ac:dyDescent="0.35">
      <c r="A1069" s="2">
        <v>42217</v>
      </c>
      <c r="B1069" s="4">
        <v>21.753599999999999</v>
      </c>
    </row>
    <row r="1070" spans="1:2" x14ac:dyDescent="0.35">
      <c r="A1070" s="2">
        <v>42248</v>
      </c>
      <c r="B1070" s="4">
        <v>21.1784</v>
      </c>
    </row>
    <row r="1071" spans="1:2" x14ac:dyDescent="0.35">
      <c r="A1071" s="2">
        <v>42278</v>
      </c>
      <c r="B1071" s="4">
        <v>24.0305</v>
      </c>
    </row>
    <row r="1072" spans="1:2" x14ac:dyDescent="0.35">
      <c r="A1072" s="2">
        <v>42309</v>
      </c>
      <c r="B1072" s="4">
        <v>24.0426</v>
      </c>
    </row>
    <row r="1073" spans="1:2" x14ac:dyDescent="0.35">
      <c r="A1073" s="2">
        <v>42339</v>
      </c>
      <c r="B1073" s="4">
        <v>23.621200000000002</v>
      </c>
    </row>
    <row r="1074" spans="1:2" x14ac:dyDescent="0.35">
      <c r="A1074" s="2">
        <v>42370</v>
      </c>
      <c r="B1074" s="4">
        <v>22.446100000000001</v>
      </c>
    </row>
    <row r="1075" spans="1:2" x14ac:dyDescent="0.35">
      <c r="A1075" s="2">
        <v>42401</v>
      </c>
      <c r="B1075" s="4">
        <v>22.353400000000001</v>
      </c>
    </row>
    <row r="1076" spans="1:2" x14ac:dyDescent="0.35">
      <c r="A1076" s="2">
        <v>42430</v>
      </c>
      <c r="B1076" s="4">
        <v>23.828600000000002</v>
      </c>
    </row>
    <row r="1077" spans="1:2" x14ac:dyDescent="0.35">
      <c r="A1077" s="2">
        <v>42461</v>
      </c>
      <c r="B1077" s="4">
        <v>23.760899999999999</v>
      </c>
    </row>
    <row r="1078" spans="1:2" x14ac:dyDescent="0.35">
      <c r="A1078" s="2">
        <v>42491</v>
      </c>
      <c r="B1078" s="4">
        <v>24.1252</v>
      </c>
    </row>
    <row r="1079" spans="1:2" x14ac:dyDescent="0.35">
      <c r="A1079" s="2">
        <v>42522</v>
      </c>
      <c r="B1079" s="4">
        <v>24.146999999999998</v>
      </c>
    </row>
    <row r="1080" spans="1:2" x14ac:dyDescent="0.35">
      <c r="A1080" s="2">
        <v>42552</v>
      </c>
      <c r="B1080" s="4">
        <v>24.3978</v>
      </c>
    </row>
    <row r="1081" spans="1:2" x14ac:dyDescent="0.35">
      <c r="A1081" s="2">
        <v>42583</v>
      </c>
      <c r="B1081" s="4">
        <v>24.368099999999998</v>
      </c>
    </row>
    <row r="1082" spans="1:2" x14ac:dyDescent="0.35">
      <c r="A1082" s="2">
        <v>42614</v>
      </c>
      <c r="B1082" s="4">
        <v>24.338000000000001</v>
      </c>
    </row>
    <row r="1083" spans="1:2" x14ac:dyDescent="0.35">
      <c r="A1083" s="2">
        <v>42644</v>
      </c>
      <c r="B1083" s="4">
        <v>22.486999999999998</v>
      </c>
    </row>
    <row r="1084" spans="1:2" x14ac:dyDescent="0.35">
      <c r="A1084" s="2">
        <v>42675</v>
      </c>
      <c r="B1084" s="4">
        <v>23.255500000000001</v>
      </c>
    </row>
    <row r="1085" spans="1:2" x14ac:dyDescent="0.35">
      <c r="A1085" s="2">
        <v>42705</v>
      </c>
      <c r="B1085" s="4">
        <v>23.678799999999999</v>
      </c>
    </row>
    <row r="1086" spans="1:2" x14ac:dyDescent="0.35">
      <c r="A1086" s="2">
        <v>42736</v>
      </c>
      <c r="B1086" s="4">
        <v>22.722799999999999</v>
      </c>
    </row>
    <row r="1087" spans="1:2" x14ac:dyDescent="0.35">
      <c r="A1087" s="2">
        <v>42767</v>
      </c>
      <c r="B1087" s="4">
        <v>23.568100000000001</v>
      </c>
    </row>
    <row r="1088" spans="1:2" x14ac:dyDescent="0.35">
      <c r="A1088" s="2">
        <v>42795</v>
      </c>
      <c r="B1088" s="4">
        <v>23.558900000000001</v>
      </c>
    </row>
    <row r="1089" spans="1:2" x14ac:dyDescent="0.35">
      <c r="A1089" s="2">
        <v>42826</v>
      </c>
      <c r="B1089" s="4">
        <v>22.9206</v>
      </c>
    </row>
    <row r="1090" spans="1:2" x14ac:dyDescent="0.35">
      <c r="A1090" s="2">
        <v>42856</v>
      </c>
      <c r="B1090" s="4">
        <v>23.1859</v>
      </c>
    </row>
    <row r="1091" spans="1:2" x14ac:dyDescent="0.35">
      <c r="A1091" s="2">
        <v>42887</v>
      </c>
      <c r="B1091" s="4">
        <v>23.297499999999999</v>
      </c>
    </row>
    <row r="1092" spans="1:2" x14ac:dyDescent="0.35">
      <c r="A1092" s="2">
        <v>42917</v>
      </c>
      <c r="B1092" s="4">
        <v>23.069700000000001</v>
      </c>
    </row>
    <row r="1093" spans="1:2" x14ac:dyDescent="0.35">
      <c r="A1093" s="2">
        <v>42948</v>
      </c>
      <c r="B1093" s="4">
        <v>23.0823</v>
      </c>
    </row>
    <row r="1094" spans="1:2" x14ac:dyDescent="0.35">
      <c r="A1094" s="2">
        <v>42979</v>
      </c>
      <c r="B1094" s="4">
        <v>23.527799999999999</v>
      </c>
    </row>
    <row r="1095" spans="1:2" x14ac:dyDescent="0.35">
      <c r="A1095" s="2">
        <v>43009</v>
      </c>
      <c r="B1095" s="4">
        <v>23.437000000000001</v>
      </c>
    </row>
    <row r="1096" spans="1:2" x14ac:dyDescent="0.35">
      <c r="A1096" s="2">
        <v>43040</v>
      </c>
      <c r="B1096" s="4">
        <v>24.095199999999998</v>
      </c>
    </row>
    <row r="1097" spans="1:2" x14ac:dyDescent="0.35">
      <c r="A1097" s="2">
        <v>43070</v>
      </c>
      <c r="B1097" s="4">
        <v>24.332100000000001</v>
      </c>
    </row>
    <row r="1098" spans="1:2" x14ac:dyDescent="0.35">
      <c r="A1098" s="2">
        <v>43101</v>
      </c>
      <c r="B1098" s="4">
        <v>24.461300000000001</v>
      </c>
    </row>
    <row r="1099" spans="1:2" x14ac:dyDescent="0.35">
      <c r="A1099" s="2">
        <v>43132</v>
      </c>
      <c r="B1099" s="4">
        <v>23.508600000000001</v>
      </c>
    </row>
    <row r="1100" spans="1:2" x14ac:dyDescent="0.35">
      <c r="A1100" s="2">
        <v>43160</v>
      </c>
      <c r="B1100" s="4">
        <v>22.8766</v>
      </c>
    </row>
    <row r="1101" spans="1:2" x14ac:dyDescent="0.35">
      <c r="A1101" s="2">
        <v>43191</v>
      </c>
      <c r="B1101" s="4">
        <v>21.6203</v>
      </c>
    </row>
    <row r="1102" spans="1:2" x14ac:dyDescent="0.35">
      <c r="A1102" s="2">
        <v>43221</v>
      </c>
      <c r="B1102" s="4">
        <v>22.087399999999999</v>
      </c>
    </row>
    <row r="1103" spans="1:2" x14ac:dyDescent="0.35">
      <c r="A1103" s="2">
        <v>43252</v>
      </c>
      <c r="B1103" s="4">
        <v>22.194400000000002</v>
      </c>
    </row>
    <row r="1104" spans="1:2" x14ac:dyDescent="0.35">
      <c r="A1104" s="2">
        <v>43282</v>
      </c>
      <c r="B1104" s="4">
        <v>21.599</v>
      </c>
    </row>
    <row r="1105" spans="1:2" x14ac:dyDescent="0.35">
      <c r="A1105" s="2">
        <v>43313</v>
      </c>
      <c r="B1105" s="4">
        <v>22.252600000000001</v>
      </c>
    </row>
    <row r="1106" spans="1:2" x14ac:dyDescent="0.35">
      <c r="A1106" s="2">
        <v>43344</v>
      </c>
      <c r="B1106" s="4">
        <v>22.348199999999999</v>
      </c>
    </row>
    <row r="1107" spans="1:2" x14ac:dyDescent="0.35">
      <c r="A1107" s="2">
        <v>43374</v>
      </c>
      <c r="B1107" s="4">
        <v>20.483000000000001</v>
      </c>
    </row>
    <row r="1108" spans="1:2" x14ac:dyDescent="0.35">
      <c r="A1108" s="2">
        <v>43405</v>
      </c>
      <c r="B1108" s="4">
        <v>20.848800000000001</v>
      </c>
    </row>
    <row r="1109" spans="1:2" x14ac:dyDescent="0.35">
      <c r="A1109" s="2">
        <v>43435</v>
      </c>
      <c r="B1109" s="4">
        <v>18.935300000000002</v>
      </c>
    </row>
    <row r="1110" spans="1:2" x14ac:dyDescent="0.35">
      <c r="A1110" s="2">
        <v>43466</v>
      </c>
      <c r="B1110" s="4">
        <v>20.121300000000002</v>
      </c>
    </row>
    <row r="1111" spans="1:2" x14ac:dyDescent="0.35">
      <c r="A1111" s="2">
        <v>43497</v>
      </c>
      <c r="B1111" s="4">
        <v>20.7195</v>
      </c>
    </row>
    <row r="1112" spans="1:2" x14ac:dyDescent="0.35">
      <c r="A1112" s="2">
        <v>43525</v>
      </c>
      <c r="B1112" s="4">
        <v>21.090900000000001</v>
      </c>
    </row>
    <row r="1113" spans="1:2" x14ac:dyDescent="0.35">
      <c r="A1113" s="2">
        <v>43556</v>
      </c>
      <c r="B1113" s="4">
        <v>21.7774</v>
      </c>
    </row>
    <row r="1114" spans="1:2" x14ac:dyDescent="0.35">
      <c r="A1114" s="2">
        <v>43586</v>
      </c>
      <c r="B1114" s="4">
        <v>20.344899999999999</v>
      </c>
    </row>
    <row r="1115" spans="1:2" x14ac:dyDescent="0.35">
      <c r="A1115" s="2">
        <v>43617</v>
      </c>
      <c r="B1115" s="4">
        <v>21.747299999999999</v>
      </c>
    </row>
    <row r="1116" spans="1:2" x14ac:dyDescent="0.35">
      <c r="A1116" s="2">
        <v>43647</v>
      </c>
      <c r="B1116" s="4">
        <v>22.425699999999999</v>
      </c>
    </row>
    <row r="1117" spans="1:2" x14ac:dyDescent="0.35">
      <c r="A1117" s="2">
        <v>43678</v>
      </c>
      <c r="B1117" s="4">
        <v>22.02</v>
      </c>
    </row>
    <row r="1118" spans="1:2" x14ac:dyDescent="0.35">
      <c r="A1118" s="2">
        <v>43709</v>
      </c>
      <c r="B1118" s="4">
        <v>22.398299999999999</v>
      </c>
    </row>
    <row r="1119" spans="1:2" x14ac:dyDescent="0.35">
      <c r="A1119" s="2">
        <v>43739</v>
      </c>
      <c r="B1119" s="4">
        <v>21.7699</v>
      </c>
    </row>
    <row r="1120" spans="1:2" x14ac:dyDescent="0.35">
      <c r="A1120" s="2">
        <v>43770</v>
      </c>
      <c r="B1120" s="4">
        <v>22.511099999999999</v>
      </c>
    </row>
    <row r="1121" spans="1:2" x14ac:dyDescent="0.35">
      <c r="A1121" s="2">
        <v>43800</v>
      </c>
      <c r="B1121" s="4">
        <v>23.154699999999998</v>
      </c>
    </row>
    <row r="1122" spans="1:2" x14ac:dyDescent="0.35">
      <c r="A1122" s="2">
        <v>43831</v>
      </c>
      <c r="B1122" s="4">
        <v>27.7273</v>
      </c>
    </row>
    <row r="1123" spans="1:2" x14ac:dyDescent="0.35">
      <c r="A1123" s="2">
        <v>43862</v>
      </c>
      <c r="B1123" s="4">
        <v>25.395199999999999</v>
      </c>
    </row>
    <row r="1124" spans="1:2" x14ac:dyDescent="0.35">
      <c r="A1124" s="2">
        <v>43891</v>
      </c>
      <c r="B1124" s="4">
        <v>22.217700000000001</v>
      </c>
    </row>
    <row r="1125" spans="1:2" x14ac:dyDescent="0.35">
      <c r="A1125" s="2">
        <v>43922</v>
      </c>
      <c r="B1125" s="4">
        <v>29.350300000000001</v>
      </c>
    </row>
    <row r="1126" spans="1:2" x14ac:dyDescent="0.35">
      <c r="A1126" s="2">
        <v>43952</v>
      </c>
      <c r="B1126" s="4">
        <v>30.679300000000001</v>
      </c>
    </row>
    <row r="1127" spans="1:2" x14ac:dyDescent="0.35">
      <c r="A1127" s="2">
        <v>43983</v>
      </c>
      <c r="B1127" s="4">
        <v>31.243500000000001</v>
      </c>
    </row>
    <row r="1128" spans="1:2" x14ac:dyDescent="0.35">
      <c r="A1128" s="2">
        <v>44013</v>
      </c>
      <c r="B1128" s="4">
        <v>33.293799999999997</v>
      </c>
    </row>
    <row r="1129" spans="1:2" x14ac:dyDescent="0.35">
      <c r="A1129" s="2">
        <v>44044</v>
      </c>
      <c r="B1129" s="4">
        <v>35.626600000000003</v>
      </c>
    </row>
    <row r="1130" spans="1:2" x14ac:dyDescent="0.35">
      <c r="A1130" s="2">
        <v>44075</v>
      </c>
      <c r="B1130" s="4">
        <v>34.228999999999999</v>
      </c>
    </row>
    <row r="1131" spans="1:2" x14ac:dyDescent="0.35">
      <c r="A1131" s="2">
        <v>44105</v>
      </c>
      <c r="B1131" s="4">
        <v>33.281999999999996</v>
      </c>
    </row>
    <row r="1132" spans="1:2" x14ac:dyDescent="0.35">
      <c r="A1132" s="2">
        <v>44136</v>
      </c>
      <c r="B1132" s="4">
        <v>36.861400000000003</v>
      </c>
    </row>
    <row r="1133" spans="1:2" x14ac:dyDescent="0.35">
      <c r="A1133" s="2">
        <v>44166</v>
      </c>
      <c r="B1133" s="4">
        <v>38.229700000000001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0E023-5A66-4366-B256-1EDBFA665328}">
  <dimension ref="A1:H178"/>
  <sheetViews>
    <sheetView workbookViewId="0">
      <selection activeCell="H17" sqref="H17"/>
    </sheetView>
  </sheetViews>
  <sheetFormatPr defaultColWidth="20.7265625" defaultRowHeight="14.5" x14ac:dyDescent="0.35"/>
  <cols>
    <col min="1" max="2" width="20.7265625" style="8" customWidth="1"/>
    <col min="3" max="3" width="10" style="8" customWidth="1"/>
    <col min="4" max="5" width="6.6328125" style="8" customWidth="1"/>
    <col min="6" max="6" width="12.36328125" style="8" bestFit="1" customWidth="1"/>
    <col min="7" max="7" width="26.453125" style="8" bestFit="1" customWidth="1"/>
    <col min="8" max="16384" width="20.7265625" style="8"/>
  </cols>
  <sheetData>
    <row r="1" spans="1:8" x14ac:dyDescent="0.35">
      <c r="A1" s="8" t="s">
        <v>1</v>
      </c>
    </row>
    <row r="2" spans="1:8" x14ac:dyDescent="0.35">
      <c r="A2" s="8" t="s">
        <v>2</v>
      </c>
    </row>
    <row r="3" spans="1:8" x14ac:dyDescent="0.35">
      <c r="A3" s="8" t="s">
        <v>3</v>
      </c>
    </row>
    <row r="4" spans="1:8" x14ac:dyDescent="0.35">
      <c r="A4" s="8" t="s">
        <v>4</v>
      </c>
    </row>
    <row r="5" spans="1:8" x14ac:dyDescent="0.35">
      <c r="A5" s="8" t="s">
        <v>5</v>
      </c>
    </row>
    <row r="6" spans="1:8" x14ac:dyDescent="0.35">
      <c r="A6" s="8" t="s">
        <v>6</v>
      </c>
    </row>
    <row r="8" spans="1:8" x14ac:dyDescent="0.35">
      <c r="A8" s="8" t="s">
        <v>27</v>
      </c>
      <c r="B8" s="8" t="s">
        <v>28</v>
      </c>
    </row>
    <row r="10" spans="1:8" x14ac:dyDescent="0.35">
      <c r="A10" s="8" t="s">
        <v>29</v>
      </c>
    </row>
    <row r="11" spans="1:8" x14ac:dyDescent="0.35">
      <c r="A11" s="8" t="s">
        <v>7</v>
      </c>
      <c r="B11" s="1" t="s">
        <v>27</v>
      </c>
      <c r="C11" s="1" t="s">
        <v>0</v>
      </c>
    </row>
    <row r="12" spans="1:8" s="45" customFormat="1" x14ac:dyDescent="0.35">
      <c r="A12" s="49">
        <v>28856</v>
      </c>
      <c r="B12" s="50">
        <v>294.42200000000003</v>
      </c>
      <c r="C12" s="45">
        <f>YEAR(A12)</f>
        <v>1979</v>
      </c>
      <c r="F12" s="7" t="s">
        <v>59</v>
      </c>
      <c r="G12" t="s">
        <v>60</v>
      </c>
      <c r="H12"/>
    </row>
    <row r="13" spans="1:8" s="45" customFormat="1" x14ac:dyDescent="0.35">
      <c r="A13" s="49">
        <v>28946</v>
      </c>
      <c r="B13" s="50">
        <v>303.01299999999998</v>
      </c>
      <c r="C13" s="52">
        <f t="shared" ref="C13:C76" si="0">YEAR(A13)</f>
        <v>1979</v>
      </c>
      <c r="F13" s="32">
        <v>1979</v>
      </c>
      <c r="G13" s="53">
        <v>301.14175</v>
      </c>
      <c r="H13"/>
    </row>
    <row r="14" spans="1:8" s="45" customFormat="1" x14ac:dyDescent="0.35">
      <c r="A14" s="49">
        <v>29037</v>
      </c>
      <c r="B14" s="50">
        <v>306.82799999999997</v>
      </c>
      <c r="C14" s="52">
        <f t="shared" si="0"/>
        <v>1979</v>
      </c>
      <c r="F14" s="32">
        <v>1980</v>
      </c>
      <c r="G14" s="53">
        <v>282.75774999999999</v>
      </c>
      <c r="H14"/>
    </row>
    <row r="15" spans="1:8" s="45" customFormat="1" x14ac:dyDescent="0.35">
      <c r="A15" s="49">
        <v>29129</v>
      </c>
      <c r="B15" s="50">
        <v>300.30399999999997</v>
      </c>
      <c r="C15" s="52">
        <f t="shared" si="0"/>
        <v>1979</v>
      </c>
      <c r="F15" s="32">
        <v>1981</v>
      </c>
      <c r="G15" s="53">
        <v>276.62475000000001</v>
      </c>
      <c r="H15"/>
    </row>
    <row r="16" spans="1:8" x14ac:dyDescent="0.35">
      <c r="A16" s="13">
        <v>29221</v>
      </c>
      <c r="B16" s="14">
        <v>308.63200000000001</v>
      </c>
      <c r="C16" s="52">
        <f t="shared" si="0"/>
        <v>1980</v>
      </c>
      <c r="F16" s="32">
        <v>1982</v>
      </c>
      <c r="G16" s="53">
        <v>232.32749999999999</v>
      </c>
      <c r="H16"/>
    </row>
    <row r="17" spans="1:8" x14ac:dyDescent="0.35">
      <c r="A17" s="13">
        <v>29312</v>
      </c>
      <c r="B17" s="14">
        <v>259.64600000000002</v>
      </c>
      <c r="C17" s="52">
        <f t="shared" si="0"/>
        <v>1980</v>
      </c>
      <c r="F17" s="32">
        <v>1983</v>
      </c>
      <c r="G17" s="53">
        <v>263.88724999999999</v>
      </c>
      <c r="H17"/>
    </row>
    <row r="18" spans="1:8" x14ac:dyDescent="0.35">
      <c r="A18" s="13">
        <v>29403</v>
      </c>
      <c r="B18" s="14">
        <v>274.40600000000001</v>
      </c>
      <c r="C18" s="52">
        <f t="shared" si="0"/>
        <v>1980</v>
      </c>
      <c r="F18" s="32">
        <v>1984</v>
      </c>
      <c r="G18" s="53">
        <v>298.24025</v>
      </c>
      <c r="H18"/>
    </row>
    <row r="19" spans="1:8" x14ac:dyDescent="0.35">
      <c r="A19" s="13">
        <v>29495</v>
      </c>
      <c r="B19" s="14">
        <v>288.34699999999998</v>
      </c>
      <c r="C19" s="52">
        <f t="shared" si="0"/>
        <v>1980</v>
      </c>
      <c r="F19" s="32">
        <v>1985</v>
      </c>
      <c r="G19" s="53">
        <v>289.64924999999999</v>
      </c>
      <c r="H19"/>
    </row>
    <row r="20" spans="1:8" x14ac:dyDescent="0.35">
      <c r="A20" s="13">
        <v>29587</v>
      </c>
      <c r="B20" s="14">
        <v>291.31099999999998</v>
      </c>
      <c r="C20" s="52">
        <f t="shared" si="0"/>
        <v>1981</v>
      </c>
      <c r="F20" s="32">
        <v>1986</v>
      </c>
      <c r="G20" s="53">
        <v>266.19400000000002</v>
      </c>
      <c r="H20"/>
    </row>
    <row r="21" spans="1:8" x14ac:dyDescent="0.35">
      <c r="A21" s="13">
        <v>29677</v>
      </c>
      <c r="B21" s="14">
        <v>270.69099999999997</v>
      </c>
      <c r="C21" s="52">
        <f t="shared" si="0"/>
        <v>1981</v>
      </c>
      <c r="F21" s="32">
        <v>1987</v>
      </c>
      <c r="G21" s="53">
        <v>330.79050000000001</v>
      </c>
      <c r="H21"/>
    </row>
    <row r="22" spans="1:8" x14ac:dyDescent="0.35">
      <c r="A22" s="13">
        <v>29768</v>
      </c>
      <c r="B22" s="14">
        <v>278.51600000000002</v>
      </c>
      <c r="C22" s="52">
        <f t="shared" si="0"/>
        <v>1981</v>
      </c>
      <c r="F22" s="32">
        <v>1988</v>
      </c>
      <c r="G22" s="53">
        <v>388.35599999999999</v>
      </c>
      <c r="H22"/>
    </row>
    <row r="23" spans="1:8" x14ac:dyDescent="0.35">
      <c r="A23" s="13">
        <v>29860</v>
      </c>
      <c r="B23" s="14">
        <v>265.98099999999999</v>
      </c>
      <c r="C23" s="52">
        <f t="shared" si="0"/>
        <v>1981</v>
      </c>
      <c r="F23" s="32">
        <v>1989</v>
      </c>
      <c r="G23" s="53">
        <v>389.40375</v>
      </c>
      <c r="H23"/>
    </row>
    <row r="24" spans="1:8" x14ac:dyDescent="0.35">
      <c r="A24" s="13">
        <v>29952</v>
      </c>
      <c r="B24" s="14">
        <v>234.08</v>
      </c>
      <c r="C24" s="52">
        <f t="shared" si="0"/>
        <v>1982</v>
      </c>
      <c r="F24" s="32">
        <v>1990</v>
      </c>
      <c r="G24" s="53">
        <v>404.05124999999998</v>
      </c>
      <c r="H24"/>
    </row>
    <row r="25" spans="1:8" x14ac:dyDescent="0.35">
      <c r="A25" s="13">
        <v>30042</v>
      </c>
      <c r="B25" s="14">
        <v>238.1</v>
      </c>
      <c r="C25" s="52">
        <f t="shared" si="0"/>
        <v>1982</v>
      </c>
      <c r="F25" s="32">
        <v>1991</v>
      </c>
      <c r="G25" s="53">
        <v>429.31725</v>
      </c>
      <c r="H25"/>
    </row>
    <row r="26" spans="1:8" x14ac:dyDescent="0.35">
      <c r="A26" s="13">
        <v>30133</v>
      </c>
      <c r="B26" s="14">
        <v>233.94</v>
      </c>
      <c r="C26" s="52">
        <f t="shared" si="0"/>
        <v>1982</v>
      </c>
      <c r="F26" s="32">
        <v>1992</v>
      </c>
      <c r="G26" s="53">
        <v>462.56050000000005</v>
      </c>
      <c r="H26"/>
    </row>
    <row r="27" spans="1:8" x14ac:dyDescent="0.35">
      <c r="A27" s="13">
        <v>30225</v>
      </c>
      <c r="B27" s="14">
        <v>223.19</v>
      </c>
      <c r="C27" s="52">
        <f t="shared" si="0"/>
        <v>1982</v>
      </c>
      <c r="F27" s="32">
        <v>1993</v>
      </c>
      <c r="G27" s="53">
        <v>505.94450000000001</v>
      </c>
      <c r="H27"/>
    </row>
    <row r="28" spans="1:8" x14ac:dyDescent="0.35">
      <c r="A28" s="13">
        <v>30317</v>
      </c>
      <c r="B28" s="14">
        <v>226.41</v>
      </c>
      <c r="C28" s="52">
        <f t="shared" si="0"/>
        <v>1983</v>
      </c>
      <c r="F28" s="32">
        <v>1994</v>
      </c>
      <c r="G28" s="53">
        <v>601.70400000000006</v>
      </c>
      <c r="H28"/>
    </row>
    <row r="29" spans="1:8" x14ac:dyDescent="0.35">
      <c r="A29" s="13">
        <v>30407</v>
      </c>
      <c r="B29" s="14">
        <v>260.69400000000002</v>
      </c>
      <c r="C29" s="52">
        <f t="shared" si="0"/>
        <v>1983</v>
      </c>
      <c r="F29" s="32">
        <v>1995</v>
      </c>
      <c r="G29" s="53">
        <v>685.25125000000003</v>
      </c>
      <c r="H29"/>
    </row>
    <row r="30" spans="1:8" x14ac:dyDescent="0.35">
      <c r="A30" s="13">
        <v>30498</v>
      </c>
      <c r="B30" s="14">
        <v>280.50299999999999</v>
      </c>
      <c r="C30" s="52">
        <f t="shared" si="0"/>
        <v>1983</v>
      </c>
      <c r="F30" s="32">
        <v>1996</v>
      </c>
      <c r="G30" s="53">
        <v>738.74025000000006</v>
      </c>
    </row>
    <row r="31" spans="1:8" x14ac:dyDescent="0.35">
      <c r="A31" s="13">
        <v>30590</v>
      </c>
      <c r="B31" s="14">
        <v>287.94200000000001</v>
      </c>
      <c r="C31" s="52">
        <f t="shared" si="0"/>
        <v>1983</v>
      </c>
      <c r="F31" s="32">
        <v>1997</v>
      </c>
      <c r="G31" s="53">
        <v>796.88625000000002</v>
      </c>
    </row>
    <row r="32" spans="1:8" x14ac:dyDescent="0.35">
      <c r="A32" s="13">
        <v>30682</v>
      </c>
      <c r="B32" s="14">
        <v>308.54399999999998</v>
      </c>
      <c r="C32" s="52">
        <f t="shared" si="0"/>
        <v>1984</v>
      </c>
      <c r="F32" s="32">
        <v>1998</v>
      </c>
      <c r="G32" s="53">
        <v>728.07725000000005</v>
      </c>
    </row>
    <row r="33" spans="1:7" x14ac:dyDescent="0.35">
      <c r="A33" s="13">
        <v>30773</v>
      </c>
      <c r="B33" s="14">
        <v>308.101</v>
      </c>
      <c r="C33" s="52">
        <f t="shared" si="0"/>
        <v>1984</v>
      </c>
      <c r="F33" s="32">
        <v>1999</v>
      </c>
      <c r="G33" s="53">
        <v>765.86324999999988</v>
      </c>
    </row>
    <row r="34" spans="1:7" x14ac:dyDescent="0.35">
      <c r="A34" s="13">
        <v>30864</v>
      </c>
      <c r="B34" s="14">
        <v>287.03699999999998</v>
      </c>
      <c r="C34" s="52">
        <f t="shared" si="0"/>
        <v>1984</v>
      </c>
      <c r="F34" s="32">
        <v>2000</v>
      </c>
      <c r="G34" s="53">
        <v>746.57099999999991</v>
      </c>
    </row>
    <row r="35" spans="1:7" x14ac:dyDescent="0.35">
      <c r="A35" s="13">
        <v>30956</v>
      </c>
      <c r="B35" s="14">
        <v>289.279</v>
      </c>
      <c r="C35" s="52">
        <f t="shared" si="0"/>
        <v>1984</v>
      </c>
      <c r="F35" s="32">
        <v>2001</v>
      </c>
      <c r="G35" s="53">
        <v>689.04324999999994</v>
      </c>
    </row>
    <row r="36" spans="1:7" x14ac:dyDescent="0.35">
      <c r="A36" s="13">
        <v>31048</v>
      </c>
      <c r="B36" s="14">
        <v>285.27999999999997</v>
      </c>
      <c r="C36" s="52">
        <f t="shared" si="0"/>
        <v>1985</v>
      </c>
      <c r="F36" s="32">
        <v>2002</v>
      </c>
      <c r="G36" s="53">
        <v>788.54674999999997</v>
      </c>
    </row>
    <row r="37" spans="1:7" x14ac:dyDescent="0.35">
      <c r="A37" s="13">
        <v>31138</v>
      </c>
      <c r="B37" s="14">
        <v>284.66199999999998</v>
      </c>
      <c r="C37" s="52">
        <f t="shared" si="0"/>
        <v>1985</v>
      </c>
      <c r="F37" s="32">
        <v>2003</v>
      </c>
      <c r="G37" s="53">
        <v>970.12049999999999</v>
      </c>
    </row>
    <row r="38" spans="1:7" x14ac:dyDescent="0.35">
      <c r="A38" s="13">
        <v>31229</v>
      </c>
      <c r="B38" s="14">
        <v>294.63</v>
      </c>
      <c r="C38" s="52">
        <f t="shared" si="0"/>
        <v>1985</v>
      </c>
      <c r="F38" s="32">
        <v>2004</v>
      </c>
      <c r="G38" s="53">
        <v>1257.7049999999999</v>
      </c>
    </row>
    <row r="39" spans="1:7" x14ac:dyDescent="0.35">
      <c r="A39" s="13">
        <v>31321</v>
      </c>
      <c r="B39" s="14">
        <v>294.02499999999998</v>
      </c>
      <c r="C39" s="52">
        <f t="shared" si="0"/>
        <v>1985</v>
      </c>
      <c r="F39" s="32">
        <v>2005</v>
      </c>
      <c r="G39" s="53">
        <v>1665.1892500000001</v>
      </c>
    </row>
    <row r="40" spans="1:7" x14ac:dyDescent="0.35">
      <c r="A40" s="13">
        <v>31413</v>
      </c>
      <c r="B40" s="14">
        <v>264.68</v>
      </c>
      <c r="C40" s="52">
        <f t="shared" si="0"/>
        <v>1986</v>
      </c>
      <c r="F40" s="32">
        <v>2006</v>
      </c>
      <c r="G40" s="53">
        <v>1844.16075</v>
      </c>
    </row>
    <row r="41" spans="1:7" x14ac:dyDescent="0.35">
      <c r="A41" s="13">
        <v>31503</v>
      </c>
      <c r="B41" s="14">
        <v>261.37299999999999</v>
      </c>
      <c r="C41" s="52">
        <f t="shared" si="0"/>
        <v>1986</v>
      </c>
      <c r="F41" s="32">
        <v>2007</v>
      </c>
      <c r="G41" s="53">
        <v>1751.944</v>
      </c>
    </row>
    <row r="42" spans="1:7" x14ac:dyDescent="0.35">
      <c r="A42" s="13">
        <v>31594</v>
      </c>
      <c r="B42" s="14">
        <v>261.50299999999999</v>
      </c>
      <c r="C42" s="52">
        <f t="shared" si="0"/>
        <v>1986</v>
      </c>
      <c r="F42" s="32">
        <v>2008</v>
      </c>
      <c r="G42" s="53">
        <v>1379.3077499999999</v>
      </c>
    </row>
    <row r="43" spans="1:7" x14ac:dyDescent="0.35">
      <c r="A43" s="13">
        <v>31686</v>
      </c>
      <c r="B43" s="14">
        <v>277.22000000000003</v>
      </c>
      <c r="C43" s="52">
        <f t="shared" si="0"/>
        <v>1986</v>
      </c>
      <c r="F43" s="32">
        <v>2009</v>
      </c>
      <c r="G43" s="53">
        <v>1467.4915000000001</v>
      </c>
    </row>
    <row r="44" spans="1:7" x14ac:dyDescent="0.35">
      <c r="A44" s="13">
        <v>31778</v>
      </c>
      <c r="B44" s="14">
        <v>289.37400000000002</v>
      </c>
      <c r="C44" s="52">
        <f t="shared" si="0"/>
        <v>1987</v>
      </c>
      <c r="F44" s="32">
        <v>2010</v>
      </c>
      <c r="G44" s="53">
        <v>1834.0137500000001</v>
      </c>
    </row>
    <row r="45" spans="1:7" x14ac:dyDescent="0.35">
      <c r="A45" s="13">
        <v>31868</v>
      </c>
      <c r="B45" s="14">
        <v>330.45699999999999</v>
      </c>
      <c r="C45" s="52">
        <f t="shared" si="0"/>
        <v>1987</v>
      </c>
      <c r="F45" s="32">
        <v>2011</v>
      </c>
      <c r="G45" s="53">
        <v>1818.2302500000001</v>
      </c>
    </row>
    <row r="46" spans="1:7" x14ac:dyDescent="0.35">
      <c r="A46" s="13">
        <v>31959</v>
      </c>
      <c r="B46" s="14">
        <v>350.053</v>
      </c>
      <c r="C46" s="52">
        <f t="shared" si="0"/>
        <v>1987</v>
      </c>
      <c r="F46" s="32">
        <v>2012</v>
      </c>
      <c r="G46" s="53">
        <v>2156.10275</v>
      </c>
    </row>
    <row r="47" spans="1:7" x14ac:dyDescent="0.35">
      <c r="A47" s="13">
        <v>32051</v>
      </c>
      <c r="B47" s="14">
        <v>353.27800000000002</v>
      </c>
      <c r="C47" s="52">
        <f t="shared" si="0"/>
        <v>1987</v>
      </c>
      <c r="F47" s="32">
        <v>2013</v>
      </c>
      <c r="G47" s="53">
        <v>2151.5225</v>
      </c>
    </row>
    <row r="48" spans="1:7" x14ac:dyDescent="0.35">
      <c r="A48" s="13">
        <v>32143</v>
      </c>
      <c r="B48" s="14">
        <v>362.23</v>
      </c>
      <c r="C48" s="52">
        <f t="shared" si="0"/>
        <v>1988</v>
      </c>
      <c r="F48" s="32">
        <v>2014</v>
      </c>
      <c r="G48" s="53">
        <v>2264.4722499999998</v>
      </c>
    </row>
    <row r="49" spans="1:7" x14ac:dyDescent="0.35">
      <c r="A49" s="13">
        <v>32234</v>
      </c>
      <c r="B49" s="14">
        <v>385.18099999999998</v>
      </c>
      <c r="C49" s="52">
        <f t="shared" si="0"/>
        <v>1988</v>
      </c>
      <c r="F49" s="32">
        <v>2015</v>
      </c>
      <c r="G49" s="53">
        <v>2128.2639999999997</v>
      </c>
    </row>
    <row r="50" spans="1:7" x14ac:dyDescent="0.35">
      <c r="A50" s="13">
        <v>32325</v>
      </c>
      <c r="B50" s="14">
        <v>393.78199999999998</v>
      </c>
      <c r="C50" s="52">
        <f t="shared" si="0"/>
        <v>1988</v>
      </c>
      <c r="F50" s="32">
        <v>2016</v>
      </c>
      <c r="G50" s="53">
        <v>2125.0174999999999</v>
      </c>
    </row>
    <row r="51" spans="1:7" x14ac:dyDescent="0.35">
      <c r="A51" s="13">
        <v>32417</v>
      </c>
      <c r="B51" s="14">
        <v>412.23099999999999</v>
      </c>
      <c r="C51" s="52">
        <f t="shared" si="0"/>
        <v>1988</v>
      </c>
      <c r="F51" s="32">
        <v>2017</v>
      </c>
      <c r="G51" s="53">
        <v>2183.2055</v>
      </c>
    </row>
    <row r="52" spans="1:7" x14ac:dyDescent="0.35">
      <c r="A52" s="13">
        <v>32509</v>
      </c>
      <c r="B52" s="14">
        <v>412.27</v>
      </c>
      <c r="C52" s="52">
        <f t="shared" si="0"/>
        <v>1989</v>
      </c>
      <c r="F52" s="32">
        <v>2018</v>
      </c>
      <c r="G52" s="53">
        <v>2186.6677499999996</v>
      </c>
    </row>
    <row r="53" spans="1:7" x14ac:dyDescent="0.35">
      <c r="A53" s="13">
        <v>32599</v>
      </c>
      <c r="B53" s="14">
        <v>391.61</v>
      </c>
      <c r="C53" s="52">
        <f t="shared" si="0"/>
        <v>1989</v>
      </c>
      <c r="F53" s="32">
        <v>2019</v>
      </c>
      <c r="G53" s="53">
        <v>2237.2937499999998</v>
      </c>
    </row>
    <row r="54" spans="1:7" x14ac:dyDescent="0.35">
      <c r="A54" s="13">
        <v>32690</v>
      </c>
      <c r="B54" s="14">
        <v>376.84300000000002</v>
      </c>
      <c r="C54" s="52">
        <f t="shared" si="0"/>
        <v>1989</v>
      </c>
      <c r="F54" s="32">
        <v>2020</v>
      </c>
      <c r="G54" s="53">
        <v>2071.5333333333333</v>
      </c>
    </row>
    <row r="55" spans="1:7" x14ac:dyDescent="0.35">
      <c r="A55" s="13">
        <v>32782</v>
      </c>
      <c r="B55" s="14">
        <v>376.892</v>
      </c>
      <c r="C55" s="52">
        <f t="shared" si="0"/>
        <v>1989</v>
      </c>
      <c r="F55"/>
      <c r="G55"/>
    </row>
    <row r="56" spans="1:7" x14ac:dyDescent="0.35">
      <c r="A56" s="13">
        <v>32874</v>
      </c>
      <c r="B56" s="14">
        <v>385.62299999999999</v>
      </c>
      <c r="C56" s="52">
        <f t="shared" si="0"/>
        <v>1990</v>
      </c>
    </row>
    <row r="57" spans="1:7" x14ac:dyDescent="0.35">
      <c r="A57" s="13">
        <v>32964</v>
      </c>
      <c r="B57" s="14">
        <v>404.00900000000001</v>
      </c>
      <c r="C57" s="52">
        <f t="shared" si="0"/>
        <v>1990</v>
      </c>
    </row>
    <row r="58" spans="1:7" x14ac:dyDescent="0.35">
      <c r="A58" s="13">
        <v>33055</v>
      </c>
      <c r="B58" s="14">
        <v>413.339</v>
      </c>
      <c r="C58" s="52">
        <f t="shared" si="0"/>
        <v>1990</v>
      </c>
    </row>
    <row r="59" spans="1:7" x14ac:dyDescent="0.35">
      <c r="A59" s="13">
        <v>33147</v>
      </c>
      <c r="B59" s="14">
        <v>413.23399999999998</v>
      </c>
      <c r="C59" s="52">
        <f t="shared" si="0"/>
        <v>1990</v>
      </c>
    </row>
    <row r="60" spans="1:7" x14ac:dyDescent="0.35">
      <c r="A60" s="13">
        <v>33239</v>
      </c>
      <c r="B60" s="14">
        <v>423.45</v>
      </c>
      <c r="C60" s="52">
        <f t="shared" si="0"/>
        <v>1991</v>
      </c>
    </row>
    <row r="61" spans="1:7" x14ac:dyDescent="0.35">
      <c r="A61" s="13">
        <v>33329</v>
      </c>
      <c r="B61" s="14">
        <v>425.44900000000001</v>
      </c>
      <c r="C61" s="52">
        <f t="shared" si="0"/>
        <v>1991</v>
      </c>
    </row>
    <row r="62" spans="1:7" x14ac:dyDescent="0.35">
      <c r="A62" s="13">
        <v>33420</v>
      </c>
      <c r="B62" s="14">
        <v>431.73200000000003</v>
      </c>
      <c r="C62" s="52">
        <f t="shared" si="0"/>
        <v>1991</v>
      </c>
    </row>
    <row r="63" spans="1:7" x14ac:dyDescent="0.35">
      <c r="A63" s="13">
        <v>33512</v>
      </c>
      <c r="B63" s="14">
        <v>436.63799999999998</v>
      </c>
      <c r="C63" s="52">
        <f t="shared" si="0"/>
        <v>1991</v>
      </c>
    </row>
    <row r="64" spans="1:7" x14ac:dyDescent="0.35">
      <c r="A64" s="13">
        <v>33604</v>
      </c>
      <c r="B64" s="14">
        <v>459.017</v>
      </c>
      <c r="C64" s="52">
        <f t="shared" si="0"/>
        <v>1992</v>
      </c>
    </row>
    <row r="65" spans="1:3" x14ac:dyDescent="0.35">
      <c r="A65" s="13">
        <v>33695</v>
      </c>
      <c r="B65" s="14">
        <v>473.11900000000003</v>
      </c>
      <c r="C65" s="52">
        <f t="shared" si="0"/>
        <v>1992</v>
      </c>
    </row>
    <row r="66" spans="1:3" x14ac:dyDescent="0.35">
      <c r="A66" s="13">
        <v>33786</v>
      </c>
      <c r="B66" s="14">
        <v>451.03399999999999</v>
      </c>
      <c r="C66" s="52">
        <f t="shared" si="0"/>
        <v>1992</v>
      </c>
    </row>
    <row r="67" spans="1:3" x14ac:dyDescent="0.35">
      <c r="A67" s="13">
        <v>33878</v>
      </c>
      <c r="B67" s="14">
        <v>467.072</v>
      </c>
      <c r="C67" s="52">
        <f t="shared" si="0"/>
        <v>1992</v>
      </c>
    </row>
    <row r="68" spans="1:3" x14ac:dyDescent="0.35">
      <c r="A68" s="13">
        <v>33970</v>
      </c>
      <c r="B68" s="14">
        <v>470.68400000000003</v>
      </c>
      <c r="C68" s="52">
        <f t="shared" si="0"/>
        <v>1993</v>
      </c>
    </row>
    <row r="69" spans="1:3" x14ac:dyDescent="0.35">
      <c r="A69" s="13">
        <v>34060</v>
      </c>
      <c r="B69" s="14">
        <v>497.40199999999999</v>
      </c>
      <c r="C69" s="52">
        <f t="shared" si="0"/>
        <v>1993</v>
      </c>
    </row>
    <row r="70" spans="1:3" x14ac:dyDescent="0.35">
      <c r="A70" s="13">
        <v>34151</v>
      </c>
      <c r="B70" s="14">
        <v>502.315</v>
      </c>
      <c r="C70" s="52">
        <f t="shared" si="0"/>
        <v>1993</v>
      </c>
    </row>
    <row r="71" spans="1:3" x14ac:dyDescent="0.35">
      <c r="A71" s="13">
        <v>34243</v>
      </c>
      <c r="B71" s="14">
        <v>553.37699999999995</v>
      </c>
      <c r="C71" s="52">
        <f t="shared" si="0"/>
        <v>1993</v>
      </c>
    </row>
    <row r="72" spans="1:3" x14ac:dyDescent="0.35">
      <c r="A72" s="13">
        <v>34335</v>
      </c>
      <c r="B72" s="14">
        <v>560.91499999999996</v>
      </c>
      <c r="C72" s="52">
        <f t="shared" si="0"/>
        <v>1994</v>
      </c>
    </row>
    <row r="73" spans="1:3" x14ac:dyDescent="0.35">
      <c r="A73" s="13">
        <v>34425</v>
      </c>
      <c r="B73" s="14">
        <v>582.45600000000002</v>
      </c>
      <c r="C73" s="52">
        <f t="shared" si="0"/>
        <v>1994</v>
      </c>
    </row>
    <row r="74" spans="1:3" x14ac:dyDescent="0.35">
      <c r="A74" s="13">
        <v>34516</v>
      </c>
      <c r="B74" s="14">
        <v>619.92899999999997</v>
      </c>
      <c r="C74" s="52">
        <f t="shared" si="0"/>
        <v>1994</v>
      </c>
    </row>
    <row r="75" spans="1:3" x14ac:dyDescent="0.35">
      <c r="A75" s="13">
        <v>34608</v>
      </c>
      <c r="B75" s="14">
        <v>643.51599999999996</v>
      </c>
      <c r="C75" s="52">
        <f t="shared" si="0"/>
        <v>1994</v>
      </c>
    </row>
    <row r="76" spans="1:3" x14ac:dyDescent="0.35">
      <c r="A76" s="13">
        <v>34700</v>
      </c>
      <c r="B76" s="14">
        <v>662.34900000000005</v>
      </c>
      <c r="C76" s="52">
        <f t="shared" si="0"/>
        <v>1995</v>
      </c>
    </row>
    <row r="77" spans="1:3" x14ac:dyDescent="0.35">
      <c r="A77" s="13">
        <v>34790</v>
      </c>
      <c r="B77" s="14">
        <v>682.22299999999996</v>
      </c>
      <c r="C77" s="52">
        <f t="shared" ref="C77:C140" si="1">YEAR(A77)</f>
        <v>1995</v>
      </c>
    </row>
    <row r="78" spans="1:3" x14ac:dyDescent="0.35">
      <c r="A78" s="13">
        <v>34881</v>
      </c>
      <c r="B78" s="14">
        <v>696.76499999999999</v>
      </c>
      <c r="C78" s="52">
        <f t="shared" si="1"/>
        <v>1995</v>
      </c>
    </row>
    <row r="79" spans="1:3" x14ac:dyDescent="0.35">
      <c r="A79" s="13">
        <v>34973</v>
      </c>
      <c r="B79" s="14">
        <v>699.66800000000001</v>
      </c>
      <c r="C79" s="52">
        <f t="shared" si="1"/>
        <v>1995</v>
      </c>
    </row>
    <row r="80" spans="1:3" x14ac:dyDescent="0.35">
      <c r="A80" s="13">
        <v>35065</v>
      </c>
      <c r="B80" s="14">
        <v>726.61900000000003</v>
      </c>
      <c r="C80" s="52">
        <f t="shared" si="1"/>
        <v>1996</v>
      </c>
    </row>
    <row r="81" spans="1:3" x14ac:dyDescent="0.35">
      <c r="A81" s="13">
        <v>35156</v>
      </c>
      <c r="B81" s="14">
        <v>740.31500000000005</v>
      </c>
      <c r="C81" s="52">
        <f t="shared" si="1"/>
        <v>1996</v>
      </c>
    </row>
    <row r="82" spans="1:3" x14ac:dyDescent="0.35">
      <c r="A82" s="13">
        <v>35247</v>
      </c>
      <c r="B82" s="14">
        <v>736.36</v>
      </c>
      <c r="C82" s="52">
        <f t="shared" si="1"/>
        <v>1996</v>
      </c>
    </row>
    <row r="83" spans="1:3" x14ac:dyDescent="0.35">
      <c r="A83" s="13">
        <v>35339</v>
      </c>
      <c r="B83" s="14">
        <v>751.66700000000003</v>
      </c>
      <c r="C83" s="52">
        <f t="shared" si="1"/>
        <v>1996</v>
      </c>
    </row>
    <row r="84" spans="1:3" x14ac:dyDescent="0.35">
      <c r="A84" s="13">
        <v>35431</v>
      </c>
      <c r="B84" s="14">
        <v>764.96600000000001</v>
      </c>
      <c r="C84" s="52">
        <f t="shared" si="1"/>
        <v>1997</v>
      </c>
    </row>
    <row r="85" spans="1:3" x14ac:dyDescent="0.35">
      <c r="A85" s="13">
        <v>35521</v>
      </c>
      <c r="B85" s="14">
        <v>787.74099999999999</v>
      </c>
      <c r="C85" s="52">
        <f t="shared" si="1"/>
        <v>1997</v>
      </c>
    </row>
    <row r="86" spans="1:3" x14ac:dyDescent="0.35">
      <c r="A86" s="13">
        <v>35612</v>
      </c>
      <c r="B86" s="14">
        <v>821.46299999999997</v>
      </c>
      <c r="C86" s="52">
        <f t="shared" si="1"/>
        <v>1997</v>
      </c>
    </row>
    <row r="87" spans="1:3" x14ac:dyDescent="0.35">
      <c r="A87" s="13">
        <v>35704</v>
      </c>
      <c r="B87" s="14">
        <v>813.375</v>
      </c>
      <c r="C87" s="52">
        <f t="shared" si="1"/>
        <v>1997</v>
      </c>
    </row>
    <row r="88" spans="1:3" x14ac:dyDescent="0.35">
      <c r="A88" s="13">
        <v>35796</v>
      </c>
      <c r="B88" s="14">
        <v>736.75300000000004</v>
      </c>
      <c r="C88" s="52">
        <f t="shared" si="1"/>
        <v>1998</v>
      </c>
    </row>
    <row r="89" spans="1:3" x14ac:dyDescent="0.35">
      <c r="A89" s="13">
        <v>35886</v>
      </c>
      <c r="B89" s="14">
        <v>731.17</v>
      </c>
      <c r="C89" s="52">
        <f t="shared" si="1"/>
        <v>1998</v>
      </c>
    </row>
    <row r="90" spans="1:3" x14ac:dyDescent="0.35">
      <c r="A90" s="13">
        <v>35977</v>
      </c>
      <c r="B90" s="14">
        <v>733.21799999999996</v>
      </c>
      <c r="C90" s="52">
        <f t="shared" si="1"/>
        <v>1998</v>
      </c>
    </row>
    <row r="91" spans="1:3" x14ac:dyDescent="0.35">
      <c r="A91" s="13">
        <v>36069</v>
      </c>
      <c r="B91" s="14">
        <v>711.16800000000001</v>
      </c>
      <c r="C91" s="52">
        <f t="shared" si="1"/>
        <v>1998</v>
      </c>
    </row>
    <row r="92" spans="1:3" x14ac:dyDescent="0.35">
      <c r="A92" s="13">
        <v>36161</v>
      </c>
      <c r="B92" s="14">
        <v>749.51</v>
      </c>
      <c r="C92" s="52">
        <f t="shared" si="1"/>
        <v>1999</v>
      </c>
    </row>
    <row r="93" spans="1:3" x14ac:dyDescent="0.35">
      <c r="A93" s="13">
        <v>36251</v>
      </c>
      <c r="B93" s="14">
        <v>761.40300000000002</v>
      </c>
      <c r="C93" s="52">
        <f t="shared" si="1"/>
        <v>1999</v>
      </c>
    </row>
    <row r="94" spans="1:3" x14ac:dyDescent="0.35">
      <c r="A94" s="13">
        <v>36342</v>
      </c>
      <c r="B94" s="14">
        <v>764.38499999999999</v>
      </c>
      <c r="C94" s="52">
        <f t="shared" si="1"/>
        <v>1999</v>
      </c>
    </row>
    <row r="95" spans="1:3" x14ac:dyDescent="0.35">
      <c r="A95" s="13">
        <v>36434</v>
      </c>
      <c r="B95" s="14">
        <v>788.15499999999997</v>
      </c>
      <c r="C95" s="52">
        <f t="shared" si="1"/>
        <v>1999</v>
      </c>
    </row>
    <row r="96" spans="1:3" x14ac:dyDescent="0.35">
      <c r="A96" s="13">
        <v>36526</v>
      </c>
      <c r="B96" s="14">
        <v>770.88300000000004</v>
      </c>
      <c r="C96" s="52">
        <f t="shared" si="1"/>
        <v>2000</v>
      </c>
    </row>
    <row r="97" spans="1:3" x14ac:dyDescent="0.35">
      <c r="A97" s="13">
        <v>36617</v>
      </c>
      <c r="B97" s="14">
        <v>761.52</v>
      </c>
      <c r="C97" s="52">
        <f t="shared" si="1"/>
        <v>2000</v>
      </c>
    </row>
    <row r="98" spans="1:3" x14ac:dyDescent="0.35">
      <c r="A98" s="13">
        <v>36708</v>
      </c>
      <c r="B98" s="14">
        <v>736.09199999999998</v>
      </c>
      <c r="C98" s="52">
        <f t="shared" si="1"/>
        <v>2000</v>
      </c>
    </row>
    <row r="99" spans="1:3" x14ac:dyDescent="0.35">
      <c r="A99" s="13">
        <v>36800</v>
      </c>
      <c r="B99" s="14">
        <v>717.78899999999999</v>
      </c>
      <c r="C99" s="52">
        <f t="shared" si="1"/>
        <v>2000</v>
      </c>
    </row>
    <row r="100" spans="1:3" x14ac:dyDescent="0.35">
      <c r="A100" s="13">
        <v>36892</v>
      </c>
      <c r="B100" s="14">
        <v>717.43299999999999</v>
      </c>
      <c r="C100" s="52">
        <f t="shared" si="1"/>
        <v>2001</v>
      </c>
    </row>
    <row r="101" spans="1:3" x14ac:dyDescent="0.35">
      <c r="A101" s="13">
        <v>36982</v>
      </c>
      <c r="B101" s="14">
        <v>734.37300000000005</v>
      </c>
      <c r="C101" s="52">
        <f t="shared" si="1"/>
        <v>2001</v>
      </c>
    </row>
    <row r="102" spans="1:3" x14ac:dyDescent="0.35">
      <c r="A102" s="13">
        <v>37073</v>
      </c>
      <c r="B102" s="14">
        <v>668.43899999999996</v>
      </c>
      <c r="C102" s="52">
        <f t="shared" si="1"/>
        <v>2001</v>
      </c>
    </row>
    <row r="103" spans="1:3" x14ac:dyDescent="0.35">
      <c r="A103" s="13">
        <v>37165</v>
      </c>
      <c r="B103" s="14">
        <v>635.928</v>
      </c>
      <c r="C103" s="52">
        <f t="shared" si="1"/>
        <v>2001</v>
      </c>
    </row>
    <row r="104" spans="1:3" x14ac:dyDescent="0.35">
      <c r="A104" s="13">
        <v>37257</v>
      </c>
      <c r="B104" s="14">
        <v>685.452</v>
      </c>
      <c r="C104" s="52">
        <f t="shared" si="1"/>
        <v>2002</v>
      </c>
    </row>
    <row r="105" spans="1:3" x14ac:dyDescent="0.35">
      <c r="A105" s="13">
        <v>37347</v>
      </c>
      <c r="B105" s="14">
        <v>749.82399999999996</v>
      </c>
      <c r="C105" s="52">
        <f t="shared" si="1"/>
        <v>2002</v>
      </c>
    </row>
    <row r="106" spans="1:3" x14ac:dyDescent="0.35">
      <c r="A106" s="13">
        <v>37438</v>
      </c>
      <c r="B106" s="14">
        <v>813.94500000000005</v>
      </c>
      <c r="C106" s="52">
        <f t="shared" si="1"/>
        <v>2002</v>
      </c>
    </row>
    <row r="107" spans="1:3" x14ac:dyDescent="0.35">
      <c r="A107" s="13">
        <v>37530</v>
      </c>
      <c r="B107" s="14">
        <v>904.96600000000001</v>
      </c>
      <c r="C107" s="52">
        <f t="shared" si="1"/>
        <v>2002</v>
      </c>
    </row>
    <row r="108" spans="1:3" x14ac:dyDescent="0.35">
      <c r="A108" s="13">
        <v>37622</v>
      </c>
      <c r="B108" s="14">
        <v>921.46699999999998</v>
      </c>
      <c r="C108" s="52">
        <f t="shared" si="1"/>
        <v>2003</v>
      </c>
    </row>
    <row r="109" spans="1:3" x14ac:dyDescent="0.35">
      <c r="A109" s="13">
        <v>37712</v>
      </c>
      <c r="B109" s="14">
        <v>919.83299999999997</v>
      </c>
      <c r="C109" s="52">
        <f t="shared" si="1"/>
        <v>2003</v>
      </c>
    </row>
    <row r="110" spans="1:3" x14ac:dyDescent="0.35">
      <c r="A110" s="13">
        <v>37803</v>
      </c>
      <c r="B110" s="14">
        <v>981.56399999999996</v>
      </c>
      <c r="C110" s="52">
        <f t="shared" si="1"/>
        <v>2003</v>
      </c>
    </row>
    <row r="111" spans="1:3" x14ac:dyDescent="0.35">
      <c r="A111" s="13">
        <v>37895</v>
      </c>
      <c r="B111" s="14">
        <v>1057.6179999999999</v>
      </c>
      <c r="C111" s="52">
        <f t="shared" si="1"/>
        <v>2003</v>
      </c>
    </row>
    <row r="112" spans="1:3" x14ac:dyDescent="0.35">
      <c r="A112" s="13">
        <v>37987</v>
      </c>
      <c r="B112" s="14">
        <v>1179.6379999999999</v>
      </c>
      <c r="C112" s="52">
        <f t="shared" si="1"/>
        <v>2004</v>
      </c>
    </row>
    <row r="113" spans="1:3" x14ac:dyDescent="0.35">
      <c r="A113" s="13">
        <v>38078</v>
      </c>
      <c r="B113" s="14">
        <v>1239.2850000000001</v>
      </c>
      <c r="C113" s="52">
        <f t="shared" si="1"/>
        <v>2004</v>
      </c>
    </row>
    <row r="114" spans="1:3" x14ac:dyDescent="0.35">
      <c r="A114" s="13">
        <v>38169</v>
      </c>
      <c r="B114" s="14">
        <v>1302.93</v>
      </c>
      <c r="C114" s="52">
        <f t="shared" si="1"/>
        <v>2004</v>
      </c>
    </row>
    <row r="115" spans="1:3" x14ac:dyDescent="0.35">
      <c r="A115" s="13">
        <v>38261</v>
      </c>
      <c r="B115" s="14">
        <v>1308.9670000000001</v>
      </c>
      <c r="C115" s="52">
        <f t="shared" si="1"/>
        <v>2004</v>
      </c>
    </row>
    <row r="116" spans="1:3" x14ac:dyDescent="0.35">
      <c r="A116" s="13">
        <v>38353</v>
      </c>
      <c r="B116" s="14">
        <v>1604.404</v>
      </c>
      <c r="C116" s="52">
        <f t="shared" si="1"/>
        <v>2005</v>
      </c>
    </row>
    <row r="117" spans="1:3" x14ac:dyDescent="0.35">
      <c r="A117" s="13">
        <v>38443</v>
      </c>
      <c r="B117" s="14">
        <v>1616.546</v>
      </c>
      <c r="C117" s="52">
        <f t="shared" si="1"/>
        <v>2005</v>
      </c>
    </row>
    <row r="118" spans="1:3" x14ac:dyDescent="0.35">
      <c r="A118" s="13">
        <v>38534</v>
      </c>
      <c r="B118" s="14">
        <v>1667.23</v>
      </c>
      <c r="C118" s="52">
        <f t="shared" si="1"/>
        <v>2005</v>
      </c>
    </row>
    <row r="119" spans="1:3" x14ac:dyDescent="0.35">
      <c r="A119" s="13">
        <v>38626</v>
      </c>
      <c r="B119" s="14">
        <v>1772.577</v>
      </c>
      <c r="C119" s="52">
        <f t="shared" si="1"/>
        <v>2005</v>
      </c>
    </row>
    <row r="120" spans="1:3" x14ac:dyDescent="0.35">
      <c r="A120" s="13">
        <v>38718</v>
      </c>
      <c r="B120" s="14">
        <v>1809.2919999999999</v>
      </c>
      <c r="C120" s="52">
        <f t="shared" si="1"/>
        <v>2006</v>
      </c>
    </row>
    <row r="121" spans="1:3" x14ac:dyDescent="0.35">
      <c r="A121" s="13">
        <v>38808</v>
      </c>
      <c r="B121" s="14">
        <v>1857.7860000000001</v>
      </c>
      <c r="C121" s="52">
        <f t="shared" si="1"/>
        <v>2006</v>
      </c>
    </row>
    <row r="122" spans="1:3" x14ac:dyDescent="0.35">
      <c r="A122" s="13">
        <v>38899</v>
      </c>
      <c r="B122" s="14">
        <v>1896.0809999999999</v>
      </c>
      <c r="C122" s="52">
        <f t="shared" si="1"/>
        <v>2006</v>
      </c>
    </row>
    <row r="123" spans="1:3" x14ac:dyDescent="0.35">
      <c r="A123" s="13">
        <v>38991</v>
      </c>
      <c r="B123" s="14">
        <v>1813.4839999999999</v>
      </c>
      <c r="C123" s="52">
        <f t="shared" si="1"/>
        <v>2006</v>
      </c>
    </row>
    <row r="124" spans="1:3" x14ac:dyDescent="0.35">
      <c r="A124" s="13">
        <v>39083</v>
      </c>
      <c r="B124" s="14">
        <v>1744.5619999999999</v>
      </c>
      <c r="C124" s="52">
        <f t="shared" si="1"/>
        <v>2007</v>
      </c>
    </row>
    <row r="125" spans="1:3" x14ac:dyDescent="0.35">
      <c r="A125" s="13">
        <v>39173</v>
      </c>
      <c r="B125" s="14">
        <v>1814.11</v>
      </c>
      <c r="C125" s="52">
        <f t="shared" si="1"/>
        <v>2007</v>
      </c>
    </row>
    <row r="126" spans="1:3" x14ac:dyDescent="0.35">
      <c r="A126" s="13">
        <v>39264</v>
      </c>
      <c r="B126" s="14">
        <v>1722.347</v>
      </c>
      <c r="C126" s="52">
        <f t="shared" si="1"/>
        <v>2007</v>
      </c>
    </row>
    <row r="127" spans="1:3" x14ac:dyDescent="0.35">
      <c r="A127" s="13">
        <v>39356</v>
      </c>
      <c r="B127" s="14">
        <v>1726.7570000000001</v>
      </c>
      <c r="C127" s="52">
        <f t="shared" si="1"/>
        <v>2007</v>
      </c>
    </row>
    <row r="128" spans="1:3" x14ac:dyDescent="0.35">
      <c r="A128" s="13">
        <v>39448</v>
      </c>
      <c r="B128" s="14">
        <v>1558.7560000000001</v>
      </c>
      <c r="C128" s="52">
        <f t="shared" si="1"/>
        <v>2008</v>
      </c>
    </row>
    <row r="129" spans="1:3" x14ac:dyDescent="0.35">
      <c r="A129" s="13">
        <v>39539</v>
      </c>
      <c r="B129" s="14">
        <v>1570.559</v>
      </c>
      <c r="C129" s="52">
        <f t="shared" si="1"/>
        <v>2008</v>
      </c>
    </row>
    <row r="130" spans="1:3" x14ac:dyDescent="0.35">
      <c r="A130" s="13">
        <v>39630</v>
      </c>
      <c r="B130" s="14">
        <v>1496.693</v>
      </c>
      <c r="C130" s="52">
        <f t="shared" si="1"/>
        <v>2008</v>
      </c>
    </row>
    <row r="131" spans="1:3" x14ac:dyDescent="0.35">
      <c r="A131" s="13">
        <v>39722</v>
      </c>
      <c r="B131" s="14">
        <v>891.22299999999996</v>
      </c>
      <c r="C131" s="52">
        <f t="shared" si="1"/>
        <v>2008</v>
      </c>
    </row>
    <row r="132" spans="1:3" x14ac:dyDescent="0.35">
      <c r="A132" s="13">
        <v>39814</v>
      </c>
      <c r="B132" s="14">
        <v>1254.684</v>
      </c>
      <c r="C132" s="52">
        <f t="shared" si="1"/>
        <v>2009</v>
      </c>
    </row>
    <row r="133" spans="1:3" x14ac:dyDescent="0.35">
      <c r="A133" s="13">
        <v>39904</v>
      </c>
      <c r="B133" s="14">
        <v>1356.9580000000001</v>
      </c>
      <c r="C133" s="52">
        <f t="shared" si="1"/>
        <v>2009</v>
      </c>
    </row>
    <row r="134" spans="1:3" x14ac:dyDescent="0.35">
      <c r="A134" s="13">
        <v>39995</v>
      </c>
      <c r="B134" s="14">
        <v>1553.3710000000001</v>
      </c>
      <c r="C134" s="52">
        <f t="shared" si="1"/>
        <v>2009</v>
      </c>
    </row>
    <row r="135" spans="1:3" x14ac:dyDescent="0.35">
      <c r="A135" s="13">
        <v>40087</v>
      </c>
      <c r="B135" s="14">
        <v>1704.953</v>
      </c>
      <c r="C135" s="52">
        <f t="shared" si="1"/>
        <v>2009</v>
      </c>
    </row>
    <row r="136" spans="1:3" x14ac:dyDescent="0.35">
      <c r="A136" s="13">
        <v>40179</v>
      </c>
      <c r="B136" s="14">
        <v>1786.9449999999999</v>
      </c>
      <c r="C136" s="52">
        <f t="shared" si="1"/>
        <v>2010</v>
      </c>
    </row>
    <row r="137" spans="1:3" x14ac:dyDescent="0.35">
      <c r="A137" s="13">
        <v>40269</v>
      </c>
      <c r="B137" s="14">
        <v>1779.3150000000001</v>
      </c>
      <c r="C137" s="52">
        <f t="shared" si="1"/>
        <v>2010</v>
      </c>
    </row>
    <row r="138" spans="1:3" x14ac:dyDescent="0.35">
      <c r="A138" s="13">
        <v>40360</v>
      </c>
      <c r="B138" s="14">
        <v>1879.3340000000001</v>
      </c>
      <c r="C138" s="52">
        <f t="shared" si="1"/>
        <v>2010</v>
      </c>
    </row>
    <row r="139" spans="1:3" x14ac:dyDescent="0.35">
      <c r="A139" s="13">
        <v>40452</v>
      </c>
      <c r="B139" s="14">
        <v>1890.461</v>
      </c>
      <c r="C139" s="52">
        <f t="shared" si="1"/>
        <v>2010</v>
      </c>
    </row>
    <row r="140" spans="1:3" x14ac:dyDescent="0.35">
      <c r="A140" s="13">
        <v>40544</v>
      </c>
      <c r="B140" s="14">
        <v>1749.3440000000001</v>
      </c>
      <c r="C140" s="52">
        <f t="shared" si="1"/>
        <v>2011</v>
      </c>
    </row>
    <row r="141" spans="1:3" x14ac:dyDescent="0.35">
      <c r="A141" s="13">
        <v>40634</v>
      </c>
      <c r="B141" s="14">
        <v>1814.1969999999999</v>
      </c>
      <c r="C141" s="52">
        <f t="shared" ref="C141:C178" si="2">YEAR(A141)</f>
        <v>2011</v>
      </c>
    </row>
    <row r="142" spans="1:3" x14ac:dyDescent="0.35">
      <c r="A142" s="13">
        <v>40725</v>
      </c>
      <c r="B142" s="14">
        <v>1795.846</v>
      </c>
      <c r="C142" s="52">
        <f t="shared" si="2"/>
        <v>2011</v>
      </c>
    </row>
    <row r="143" spans="1:3" x14ac:dyDescent="0.35">
      <c r="A143" s="13">
        <v>40817</v>
      </c>
      <c r="B143" s="14">
        <v>1913.5340000000001</v>
      </c>
      <c r="C143" s="52">
        <f t="shared" si="2"/>
        <v>2011</v>
      </c>
    </row>
    <row r="144" spans="1:3" x14ac:dyDescent="0.35">
      <c r="A144" s="13">
        <v>40909</v>
      </c>
      <c r="B144" s="14">
        <v>2199.9090000000001</v>
      </c>
      <c r="C144" s="52">
        <f t="shared" si="2"/>
        <v>2012</v>
      </c>
    </row>
    <row r="145" spans="1:3" x14ac:dyDescent="0.35">
      <c r="A145" s="13">
        <v>41000</v>
      </c>
      <c r="B145" s="14">
        <v>2135.9810000000002</v>
      </c>
      <c r="C145" s="52">
        <f t="shared" si="2"/>
        <v>2012</v>
      </c>
    </row>
    <row r="146" spans="1:3" x14ac:dyDescent="0.35">
      <c r="A146" s="13">
        <v>41091</v>
      </c>
      <c r="B146" s="14">
        <v>2160.0509999999999</v>
      </c>
      <c r="C146" s="52">
        <f t="shared" si="2"/>
        <v>2012</v>
      </c>
    </row>
    <row r="147" spans="1:3" x14ac:dyDescent="0.35">
      <c r="A147" s="13">
        <v>41183</v>
      </c>
      <c r="B147" s="14">
        <v>2128.4699999999998</v>
      </c>
      <c r="C147" s="52">
        <f t="shared" si="2"/>
        <v>2012</v>
      </c>
    </row>
    <row r="148" spans="1:3" x14ac:dyDescent="0.35">
      <c r="A148" s="13">
        <v>41275</v>
      </c>
      <c r="B148" s="14">
        <v>2127.0929999999998</v>
      </c>
      <c r="C148" s="52">
        <f t="shared" si="2"/>
        <v>2013</v>
      </c>
    </row>
    <row r="149" spans="1:3" x14ac:dyDescent="0.35">
      <c r="A149" s="13">
        <v>41365</v>
      </c>
      <c r="B149" s="14">
        <v>2114.721</v>
      </c>
      <c r="C149" s="52">
        <f t="shared" si="2"/>
        <v>2013</v>
      </c>
    </row>
    <row r="150" spans="1:3" x14ac:dyDescent="0.35">
      <c r="A150" s="13">
        <v>41456</v>
      </c>
      <c r="B150" s="14">
        <v>2157.5100000000002</v>
      </c>
      <c r="C150" s="52">
        <f t="shared" si="2"/>
        <v>2013</v>
      </c>
    </row>
    <row r="151" spans="1:3" x14ac:dyDescent="0.35">
      <c r="A151" s="13">
        <v>41548</v>
      </c>
      <c r="B151" s="14">
        <v>2206.7660000000001</v>
      </c>
      <c r="C151" s="52">
        <f t="shared" si="2"/>
        <v>2013</v>
      </c>
    </row>
    <row r="152" spans="1:3" x14ac:dyDescent="0.35">
      <c r="A152" s="13">
        <v>41640</v>
      </c>
      <c r="B152" s="14">
        <v>2171.3270000000002</v>
      </c>
      <c r="C152" s="52">
        <f t="shared" si="2"/>
        <v>2014</v>
      </c>
    </row>
    <row r="153" spans="1:3" x14ac:dyDescent="0.35">
      <c r="A153" s="13">
        <v>41730</v>
      </c>
      <c r="B153" s="14">
        <v>2290.9479999999999</v>
      </c>
      <c r="C153" s="52">
        <f t="shared" si="2"/>
        <v>2014</v>
      </c>
    </row>
    <row r="154" spans="1:3" x14ac:dyDescent="0.35">
      <c r="A154" s="13">
        <v>41821</v>
      </c>
      <c r="B154" s="14">
        <v>2315.6350000000002</v>
      </c>
      <c r="C154" s="52">
        <f t="shared" si="2"/>
        <v>2014</v>
      </c>
    </row>
    <row r="155" spans="1:3" x14ac:dyDescent="0.35">
      <c r="A155" s="13">
        <v>41913</v>
      </c>
      <c r="B155" s="14">
        <v>2279.9789999999998</v>
      </c>
      <c r="C155" s="52">
        <f t="shared" si="2"/>
        <v>2014</v>
      </c>
    </row>
    <row r="156" spans="1:3" x14ac:dyDescent="0.35">
      <c r="A156" s="13">
        <v>42005</v>
      </c>
      <c r="B156" s="14">
        <v>2185.4279999999999</v>
      </c>
      <c r="C156" s="52">
        <f t="shared" si="2"/>
        <v>2015</v>
      </c>
    </row>
    <row r="157" spans="1:3" x14ac:dyDescent="0.35">
      <c r="A157" s="13">
        <v>42095</v>
      </c>
      <c r="B157" s="14">
        <v>2208.9450000000002</v>
      </c>
      <c r="C157" s="52">
        <f t="shared" si="2"/>
        <v>2015</v>
      </c>
    </row>
    <row r="158" spans="1:3" x14ac:dyDescent="0.35">
      <c r="A158" s="13">
        <v>42186</v>
      </c>
      <c r="B158" s="14">
        <v>2123.0569999999998</v>
      </c>
      <c r="C158" s="52">
        <f t="shared" si="2"/>
        <v>2015</v>
      </c>
    </row>
    <row r="159" spans="1:3" x14ac:dyDescent="0.35">
      <c r="A159" s="13">
        <v>42278</v>
      </c>
      <c r="B159" s="14">
        <v>1995.626</v>
      </c>
      <c r="C159" s="52">
        <f t="shared" si="2"/>
        <v>2015</v>
      </c>
    </row>
    <row r="160" spans="1:3" x14ac:dyDescent="0.35">
      <c r="A160" s="13">
        <v>42370</v>
      </c>
      <c r="B160" s="14">
        <v>2059.355</v>
      </c>
      <c r="C160" s="52">
        <f t="shared" si="2"/>
        <v>2016</v>
      </c>
    </row>
    <row r="161" spans="1:7" x14ac:dyDescent="0.35">
      <c r="A161" s="13">
        <v>42461</v>
      </c>
      <c r="B161" s="14">
        <v>2128.4490000000001</v>
      </c>
      <c r="C161" s="52">
        <f t="shared" si="2"/>
        <v>2016</v>
      </c>
    </row>
    <row r="162" spans="1:7" x14ac:dyDescent="0.35">
      <c r="A162" s="13">
        <v>42552</v>
      </c>
      <c r="B162" s="14">
        <v>2132.1030000000001</v>
      </c>
      <c r="C162" s="52">
        <f t="shared" si="2"/>
        <v>2016</v>
      </c>
      <c r="E162" s="36"/>
      <c r="F162" s="36"/>
      <c r="G162" s="36"/>
    </row>
    <row r="163" spans="1:7" x14ac:dyDescent="0.35">
      <c r="A163" s="13">
        <v>42644</v>
      </c>
      <c r="B163" s="14">
        <v>2180.163</v>
      </c>
      <c r="C163" s="52">
        <f t="shared" si="2"/>
        <v>2016</v>
      </c>
      <c r="E163" s="36"/>
      <c r="F163" s="36"/>
      <c r="G163" s="36"/>
    </row>
    <row r="164" spans="1:7" x14ac:dyDescent="0.35">
      <c r="A164" s="13">
        <v>42736</v>
      </c>
      <c r="B164" s="14">
        <v>2212.3989999999999</v>
      </c>
      <c r="C164" s="52">
        <f t="shared" si="2"/>
        <v>2017</v>
      </c>
      <c r="E164" s="36"/>
      <c r="F164" s="36"/>
      <c r="G164" s="36"/>
    </row>
    <row r="165" spans="1:7" x14ac:dyDescent="0.35">
      <c r="A165" s="13">
        <v>42826</v>
      </c>
      <c r="B165" s="14">
        <v>2205.0610000000001</v>
      </c>
      <c r="C165" s="52">
        <f t="shared" si="2"/>
        <v>2017</v>
      </c>
      <c r="E165" s="36"/>
      <c r="F165" s="36"/>
      <c r="G165" s="36"/>
    </row>
    <row r="166" spans="1:7" x14ac:dyDescent="0.35">
      <c r="A166" s="13">
        <v>42917</v>
      </c>
      <c r="B166" s="14">
        <v>2256.509</v>
      </c>
      <c r="C166" s="52">
        <f t="shared" si="2"/>
        <v>2017</v>
      </c>
    </row>
    <row r="167" spans="1:7" x14ac:dyDescent="0.35">
      <c r="A167" s="13">
        <v>43009</v>
      </c>
      <c r="B167" s="14">
        <v>2058.8530000000001</v>
      </c>
      <c r="C167" s="52">
        <f t="shared" si="2"/>
        <v>2017</v>
      </c>
    </row>
    <row r="168" spans="1:7" x14ac:dyDescent="0.35">
      <c r="A168" s="13">
        <v>43101</v>
      </c>
      <c r="B168" s="14">
        <v>2155.9609999999998</v>
      </c>
      <c r="C168" s="52">
        <f t="shared" si="2"/>
        <v>2018</v>
      </c>
    </row>
    <row r="169" spans="1:7" x14ac:dyDescent="0.35">
      <c r="A169" s="13">
        <v>43191</v>
      </c>
      <c r="B169" s="14">
        <v>2185.2849999999999</v>
      </c>
      <c r="C169" s="52">
        <f t="shared" si="2"/>
        <v>2018</v>
      </c>
    </row>
    <row r="170" spans="1:7" x14ac:dyDescent="0.35">
      <c r="A170" s="13">
        <v>43282</v>
      </c>
      <c r="B170" s="14">
        <v>2195.7330000000002</v>
      </c>
      <c r="C170" s="52">
        <f t="shared" si="2"/>
        <v>2018</v>
      </c>
    </row>
    <row r="171" spans="1:7" x14ac:dyDescent="0.35">
      <c r="A171" s="13">
        <v>43374</v>
      </c>
      <c r="B171" s="14">
        <v>2209.692</v>
      </c>
      <c r="C171" s="52">
        <f t="shared" si="2"/>
        <v>2018</v>
      </c>
    </row>
    <row r="172" spans="1:7" x14ac:dyDescent="0.35">
      <c r="A172" s="13">
        <v>43466</v>
      </c>
      <c r="B172" s="14">
        <v>2188.9250000000002</v>
      </c>
      <c r="C172" s="52">
        <f t="shared" si="2"/>
        <v>2019</v>
      </c>
    </row>
    <row r="173" spans="1:7" x14ac:dyDescent="0.35">
      <c r="A173" s="13">
        <v>43556</v>
      </c>
      <c r="B173" s="14">
        <v>2243.806</v>
      </c>
      <c r="C173" s="52">
        <f t="shared" si="2"/>
        <v>2019</v>
      </c>
    </row>
    <row r="174" spans="1:7" x14ac:dyDescent="0.35">
      <c r="A174" s="13">
        <v>43647</v>
      </c>
      <c r="B174" s="14">
        <v>2203.38</v>
      </c>
      <c r="C174" s="52">
        <f t="shared" si="2"/>
        <v>2019</v>
      </c>
    </row>
    <row r="175" spans="1:7" x14ac:dyDescent="0.35">
      <c r="A175" s="13">
        <v>43739</v>
      </c>
      <c r="B175" s="14">
        <v>2313.0639999999999</v>
      </c>
      <c r="C175" s="52">
        <f t="shared" si="2"/>
        <v>2019</v>
      </c>
    </row>
    <row r="176" spans="1:7" x14ac:dyDescent="0.35">
      <c r="A176" s="13">
        <v>43831</v>
      </c>
      <c r="B176" s="14">
        <v>1994.653</v>
      </c>
      <c r="C176" s="52">
        <f t="shared" si="2"/>
        <v>2020</v>
      </c>
    </row>
    <row r="177" spans="1:3" x14ac:dyDescent="0.35">
      <c r="A177" s="13">
        <v>43922</v>
      </c>
      <c r="B177" s="14">
        <v>1793.8420000000001</v>
      </c>
      <c r="C177" s="52">
        <f t="shared" si="2"/>
        <v>2020</v>
      </c>
    </row>
    <row r="178" spans="1:3" x14ac:dyDescent="0.35">
      <c r="A178" s="13">
        <v>44013</v>
      </c>
      <c r="B178" s="14">
        <v>2426.105</v>
      </c>
      <c r="C178" s="52">
        <f t="shared" si="2"/>
        <v>2020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DATA_SUMMARY</vt:lpstr>
      <vt:lpstr>SP_500</vt:lpstr>
      <vt:lpstr>S&amp;P Returns</vt:lpstr>
      <vt:lpstr>TTM_PE_RATIO</vt:lpstr>
      <vt:lpstr>CORP_PROFIT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McWilliams</dc:creator>
  <cp:lastModifiedBy>Jonathan McWilliams</cp:lastModifiedBy>
  <dcterms:created xsi:type="dcterms:W3CDTF">2021-01-22T04:26:22Z</dcterms:created>
  <dcterms:modified xsi:type="dcterms:W3CDTF">2021-04-25T23:35:28Z</dcterms:modified>
</cp:coreProperties>
</file>