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6" windowWidth="22980" windowHeight="1005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G417" i="1" l="1"/>
  <c r="X417" i="1"/>
  <c r="O417" i="1"/>
  <c r="G417" i="1"/>
  <c r="AG416" i="1"/>
  <c r="X416" i="1"/>
  <c r="O416" i="1"/>
  <c r="G416" i="1"/>
  <c r="AM415" i="1"/>
  <c r="AG415" i="1"/>
  <c r="X415" i="1"/>
  <c r="O415" i="1"/>
  <c r="G415" i="1"/>
  <c r="AM414" i="1"/>
  <c r="AG414" i="1"/>
  <c r="X414" i="1"/>
  <c r="O414" i="1"/>
  <c r="G414" i="1"/>
  <c r="AM413" i="1"/>
  <c r="AG413" i="1"/>
  <c r="X413" i="1"/>
  <c r="O413" i="1"/>
  <c r="G413" i="1"/>
  <c r="AM412" i="1"/>
  <c r="AG412" i="1"/>
  <c r="X412" i="1"/>
  <c r="O412" i="1"/>
  <c r="G412" i="1"/>
  <c r="AM411" i="1"/>
  <c r="AG411" i="1"/>
  <c r="X411" i="1"/>
  <c r="O411" i="1"/>
  <c r="G411" i="1"/>
  <c r="AM410" i="1"/>
  <c r="AG410" i="1"/>
  <c r="X410" i="1"/>
  <c r="O410" i="1"/>
  <c r="G410" i="1"/>
  <c r="AM409" i="1"/>
  <c r="AG409" i="1"/>
  <c r="X409" i="1"/>
  <c r="O409" i="1"/>
  <c r="G409" i="1"/>
  <c r="AM408" i="1"/>
  <c r="AG408" i="1"/>
  <c r="X408" i="1"/>
  <c r="O408" i="1"/>
  <c r="G408" i="1"/>
  <c r="AM407" i="1"/>
  <c r="AG407" i="1"/>
  <c r="X407" i="1"/>
  <c r="O407" i="1"/>
  <c r="G407" i="1"/>
  <c r="AM406" i="1"/>
  <c r="AG406" i="1"/>
  <c r="X406" i="1"/>
  <c r="O406" i="1"/>
  <c r="G406" i="1"/>
  <c r="AM405" i="1"/>
  <c r="AG405" i="1"/>
  <c r="X405" i="1"/>
  <c r="O405" i="1"/>
  <c r="G405" i="1"/>
  <c r="AM404" i="1"/>
  <c r="AG404" i="1"/>
  <c r="X404" i="1"/>
  <c r="O404" i="1"/>
  <c r="G404" i="1"/>
  <c r="AM403" i="1"/>
  <c r="AG403" i="1"/>
  <c r="X403" i="1"/>
  <c r="O403" i="1"/>
  <c r="G403" i="1"/>
  <c r="AM402" i="1"/>
  <c r="AG402" i="1"/>
  <c r="X402" i="1"/>
  <c r="O402" i="1"/>
  <c r="G402" i="1"/>
  <c r="AM401" i="1"/>
  <c r="AG401" i="1"/>
  <c r="X401" i="1"/>
  <c r="O401" i="1"/>
  <c r="G401" i="1"/>
  <c r="AM400" i="1"/>
  <c r="AG400" i="1"/>
  <c r="X400" i="1"/>
  <c r="O400" i="1"/>
  <c r="G400" i="1"/>
  <c r="AM399" i="1"/>
  <c r="AG399" i="1"/>
  <c r="X399" i="1"/>
  <c r="O399" i="1"/>
  <c r="G399" i="1"/>
  <c r="AM398" i="1"/>
  <c r="AG398" i="1"/>
  <c r="X398" i="1"/>
  <c r="O398" i="1"/>
  <c r="G398" i="1"/>
  <c r="AM397" i="1"/>
  <c r="AG397" i="1"/>
  <c r="X397" i="1"/>
  <c r="O397" i="1"/>
  <c r="G397" i="1"/>
  <c r="AM396" i="1"/>
  <c r="AG396" i="1"/>
  <c r="X396" i="1"/>
  <c r="O396" i="1"/>
  <c r="G396" i="1"/>
  <c r="AM395" i="1"/>
  <c r="AG395" i="1"/>
  <c r="X395" i="1"/>
  <c r="O395" i="1"/>
  <c r="G395" i="1"/>
  <c r="AM394" i="1"/>
  <c r="AG394" i="1"/>
  <c r="X394" i="1"/>
  <c r="O394" i="1"/>
  <c r="G394" i="1"/>
  <c r="AM393" i="1"/>
  <c r="AG393" i="1"/>
  <c r="X393" i="1"/>
  <c r="O393" i="1"/>
  <c r="G393" i="1"/>
  <c r="AM392" i="1"/>
  <c r="AG392" i="1"/>
  <c r="X392" i="1"/>
  <c r="O392" i="1"/>
  <c r="G392" i="1"/>
  <c r="AM391" i="1"/>
  <c r="AG391" i="1"/>
  <c r="X391" i="1"/>
  <c r="O391" i="1"/>
  <c r="G391" i="1"/>
  <c r="AM390" i="1"/>
  <c r="AG390" i="1"/>
  <c r="X390" i="1"/>
  <c r="O390" i="1"/>
  <c r="G390" i="1"/>
  <c r="AM389" i="1"/>
  <c r="AG389" i="1"/>
  <c r="X389" i="1"/>
  <c r="O389" i="1"/>
  <c r="G389" i="1"/>
  <c r="AM388" i="1"/>
  <c r="AG388" i="1"/>
  <c r="X388" i="1"/>
  <c r="O388" i="1"/>
  <c r="G388" i="1"/>
  <c r="AM387" i="1"/>
  <c r="AG387" i="1"/>
  <c r="X387" i="1"/>
  <c r="O387" i="1"/>
  <c r="G387" i="1"/>
  <c r="AM386" i="1"/>
  <c r="AG386" i="1"/>
  <c r="X386" i="1"/>
  <c r="O386" i="1"/>
  <c r="G386" i="1"/>
  <c r="AM385" i="1"/>
  <c r="AG385" i="1"/>
  <c r="X385" i="1"/>
  <c r="O385" i="1"/>
  <c r="G385" i="1"/>
  <c r="AM384" i="1"/>
  <c r="AG384" i="1"/>
  <c r="X384" i="1"/>
  <c r="O384" i="1"/>
  <c r="G384" i="1"/>
  <c r="AM383" i="1"/>
  <c r="AG383" i="1"/>
  <c r="X383" i="1"/>
  <c r="O383" i="1"/>
  <c r="G383" i="1"/>
  <c r="AM382" i="1"/>
  <c r="AG382" i="1"/>
  <c r="X382" i="1"/>
  <c r="O382" i="1"/>
  <c r="G382" i="1"/>
  <c r="AM381" i="1"/>
  <c r="AG381" i="1"/>
  <c r="X381" i="1"/>
  <c r="O381" i="1"/>
  <c r="G381" i="1"/>
  <c r="AM380" i="1"/>
  <c r="X380" i="1"/>
  <c r="O380" i="1"/>
  <c r="G380" i="1"/>
  <c r="AM379" i="1"/>
  <c r="AG379" i="1"/>
  <c r="X379" i="1"/>
  <c r="O379" i="1"/>
  <c r="G379" i="1"/>
  <c r="AM378" i="1"/>
  <c r="AG378" i="1"/>
  <c r="X378" i="1"/>
  <c r="O378" i="1"/>
  <c r="G378" i="1"/>
  <c r="AM377" i="1"/>
  <c r="AG377" i="1"/>
  <c r="X377" i="1"/>
  <c r="O377" i="1"/>
  <c r="G377" i="1"/>
  <c r="AM376" i="1"/>
  <c r="AG376" i="1"/>
  <c r="X376" i="1"/>
  <c r="O376" i="1"/>
  <c r="G376" i="1"/>
  <c r="AM375" i="1"/>
  <c r="AG375" i="1"/>
  <c r="X375" i="1"/>
  <c r="O375" i="1"/>
  <c r="G375" i="1"/>
  <c r="AM374" i="1"/>
  <c r="AG374" i="1"/>
  <c r="X374" i="1"/>
  <c r="O374" i="1"/>
  <c r="G374" i="1"/>
  <c r="AM373" i="1"/>
  <c r="AG373" i="1"/>
  <c r="X373" i="1"/>
  <c r="O373" i="1"/>
  <c r="G373" i="1"/>
  <c r="AM372" i="1"/>
  <c r="AG372" i="1"/>
  <c r="X372" i="1"/>
  <c r="O372" i="1"/>
  <c r="G372" i="1"/>
  <c r="AM371" i="1"/>
  <c r="AG371" i="1"/>
  <c r="X371" i="1"/>
  <c r="O371" i="1"/>
  <c r="G371" i="1"/>
  <c r="AM370" i="1"/>
  <c r="AG370" i="1"/>
  <c r="X370" i="1"/>
  <c r="O370" i="1"/>
  <c r="G370" i="1"/>
  <c r="AM369" i="1"/>
  <c r="AG369" i="1"/>
  <c r="X369" i="1"/>
  <c r="O369" i="1"/>
  <c r="G369" i="1"/>
  <c r="AM368" i="1"/>
  <c r="AG368" i="1"/>
  <c r="X368" i="1"/>
  <c r="O368" i="1"/>
  <c r="G368" i="1"/>
  <c r="AM367" i="1"/>
  <c r="AG367" i="1"/>
  <c r="X367" i="1"/>
  <c r="O367" i="1"/>
  <c r="G367" i="1"/>
  <c r="AM366" i="1"/>
  <c r="AG366" i="1"/>
  <c r="X366" i="1"/>
  <c r="O366" i="1"/>
  <c r="G366" i="1"/>
  <c r="AM365" i="1"/>
  <c r="AG365" i="1"/>
  <c r="X365" i="1"/>
  <c r="O365" i="1"/>
  <c r="G365" i="1"/>
  <c r="AM364" i="1"/>
  <c r="AG364" i="1"/>
  <c r="X364" i="1"/>
  <c r="O364" i="1"/>
  <c r="G364" i="1"/>
  <c r="AM363" i="1"/>
  <c r="AG363" i="1"/>
  <c r="X363" i="1"/>
  <c r="O363" i="1"/>
  <c r="G363" i="1"/>
  <c r="AM362" i="1"/>
  <c r="AG362" i="1"/>
  <c r="X362" i="1"/>
  <c r="O362" i="1"/>
  <c r="G362" i="1"/>
  <c r="AM361" i="1"/>
  <c r="AG361" i="1"/>
  <c r="X361" i="1"/>
  <c r="O361" i="1"/>
  <c r="G361" i="1"/>
  <c r="AM360" i="1"/>
  <c r="AG360" i="1"/>
  <c r="X360" i="1"/>
  <c r="O360" i="1"/>
  <c r="G360" i="1"/>
  <c r="AM359" i="1"/>
  <c r="AG359" i="1"/>
  <c r="X359" i="1"/>
  <c r="O359" i="1"/>
  <c r="G359" i="1"/>
  <c r="AM358" i="1"/>
  <c r="AG358" i="1"/>
  <c r="X358" i="1"/>
  <c r="O358" i="1"/>
  <c r="G358" i="1"/>
  <c r="AM357" i="1"/>
  <c r="AG357" i="1"/>
  <c r="X357" i="1"/>
  <c r="O357" i="1"/>
  <c r="G357" i="1"/>
  <c r="AM356" i="1"/>
  <c r="AG356" i="1"/>
  <c r="X356" i="1"/>
  <c r="O356" i="1"/>
  <c r="G356" i="1"/>
  <c r="AM355" i="1"/>
  <c r="AG355" i="1"/>
  <c r="X355" i="1"/>
  <c r="O355" i="1"/>
  <c r="G355" i="1"/>
  <c r="AM354" i="1"/>
  <c r="AG354" i="1"/>
  <c r="X354" i="1"/>
  <c r="O354" i="1"/>
  <c r="G354" i="1"/>
  <c r="AM353" i="1"/>
  <c r="AG353" i="1"/>
  <c r="X353" i="1"/>
  <c r="O353" i="1"/>
  <c r="G353" i="1"/>
  <c r="AS352" i="1"/>
  <c r="AM352" i="1"/>
  <c r="AG352" i="1"/>
  <c r="X352" i="1"/>
  <c r="O352" i="1"/>
  <c r="G352" i="1"/>
  <c r="AS351" i="1"/>
  <c r="AM351" i="1"/>
  <c r="AG351" i="1"/>
  <c r="X351" i="1"/>
  <c r="O351" i="1"/>
  <c r="G351" i="1"/>
  <c r="AS350" i="1"/>
  <c r="AM350" i="1"/>
  <c r="AG350" i="1"/>
  <c r="X350" i="1"/>
  <c r="O350" i="1"/>
  <c r="G350" i="1"/>
  <c r="AS349" i="1"/>
  <c r="AM349" i="1"/>
  <c r="AG349" i="1"/>
  <c r="X349" i="1"/>
  <c r="O349" i="1"/>
  <c r="G349" i="1"/>
  <c r="AS348" i="1"/>
  <c r="AM348" i="1"/>
  <c r="AG348" i="1"/>
  <c r="X348" i="1"/>
  <c r="O348" i="1"/>
  <c r="G348" i="1"/>
  <c r="AS347" i="1"/>
  <c r="AM347" i="1"/>
  <c r="AG347" i="1"/>
  <c r="X347" i="1"/>
  <c r="O347" i="1"/>
  <c r="G347" i="1"/>
  <c r="AS346" i="1"/>
  <c r="AM346" i="1"/>
  <c r="AG346" i="1"/>
  <c r="X346" i="1"/>
  <c r="O346" i="1"/>
  <c r="G346" i="1"/>
  <c r="AS345" i="1"/>
  <c r="AM345" i="1"/>
  <c r="AG345" i="1"/>
  <c r="X345" i="1"/>
  <c r="O345" i="1"/>
  <c r="G345" i="1"/>
  <c r="AS344" i="1"/>
  <c r="AM344" i="1"/>
  <c r="AG344" i="1"/>
  <c r="X344" i="1"/>
  <c r="O344" i="1"/>
  <c r="G344" i="1"/>
  <c r="AS343" i="1"/>
  <c r="AM343" i="1"/>
  <c r="AG343" i="1"/>
  <c r="X343" i="1"/>
  <c r="O343" i="1"/>
  <c r="G343" i="1"/>
  <c r="AS342" i="1"/>
  <c r="AM342" i="1"/>
  <c r="AG342" i="1"/>
  <c r="X342" i="1"/>
  <c r="O342" i="1"/>
  <c r="G342" i="1"/>
  <c r="AS341" i="1"/>
  <c r="AM341" i="1"/>
  <c r="AG341" i="1"/>
  <c r="X341" i="1"/>
  <c r="O341" i="1"/>
  <c r="G341" i="1"/>
  <c r="AS340" i="1"/>
  <c r="AM340" i="1"/>
  <c r="AG340" i="1"/>
  <c r="X340" i="1"/>
  <c r="O340" i="1"/>
  <c r="G340" i="1"/>
  <c r="AS339" i="1"/>
  <c r="AM339" i="1"/>
  <c r="AG339" i="1"/>
  <c r="X339" i="1"/>
  <c r="O339" i="1"/>
  <c r="G339" i="1"/>
  <c r="AS338" i="1"/>
  <c r="AM338" i="1"/>
  <c r="AG338" i="1"/>
  <c r="X338" i="1"/>
  <c r="O338" i="1"/>
  <c r="G338" i="1"/>
  <c r="AS337" i="1"/>
  <c r="AM337" i="1"/>
  <c r="AG337" i="1"/>
  <c r="X337" i="1"/>
  <c r="O337" i="1"/>
  <c r="G337" i="1"/>
  <c r="AS336" i="1"/>
  <c r="AM336" i="1"/>
  <c r="AG336" i="1"/>
  <c r="X336" i="1"/>
  <c r="O336" i="1"/>
  <c r="G336" i="1"/>
  <c r="AS335" i="1"/>
  <c r="AM335" i="1"/>
  <c r="AG335" i="1"/>
  <c r="X335" i="1"/>
  <c r="O335" i="1"/>
  <c r="G335" i="1"/>
  <c r="AS334" i="1"/>
  <c r="AM334" i="1"/>
  <c r="AG334" i="1"/>
  <c r="X334" i="1"/>
  <c r="O334" i="1"/>
  <c r="G334" i="1"/>
  <c r="AS333" i="1"/>
  <c r="AM333" i="1"/>
  <c r="AG333" i="1"/>
  <c r="X333" i="1"/>
  <c r="O333" i="1"/>
  <c r="G333" i="1"/>
  <c r="AS332" i="1"/>
  <c r="AM332" i="1"/>
  <c r="AG332" i="1"/>
  <c r="X332" i="1"/>
  <c r="O332" i="1"/>
  <c r="G332" i="1"/>
  <c r="AS331" i="1"/>
  <c r="AM331" i="1"/>
  <c r="AG331" i="1"/>
  <c r="X331" i="1"/>
  <c r="O331" i="1"/>
  <c r="G331" i="1"/>
  <c r="AS330" i="1"/>
  <c r="AM330" i="1"/>
  <c r="AG330" i="1"/>
  <c r="X330" i="1"/>
  <c r="O330" i="1"/>
  <c r="G330" i="1"/>
  <c r="AS329" i="1"/>
  <c r="AM329" i="1"/>
  <c r="AG329" i="1"/>
  <c r="X329" i="1"/>
  <c r="O329" i="1"/>
  <c r="G329" i="1"/>
  <c r="AS328" i="1"/>
  <c r="AM328" i="1"/>
  <c r="AG328" i="1"/>
  <c r="X328" i="1"/>
  <c r="O328" i="1"/>
  <c r="G328" i="1"/>
  <c r="AS327" i="1"/>
  <c r="AM327" i="1"/>
  <c r="AG327" i="1"/>
  <c r="X327" i="1"/>
  <c r="O327" i="1"/>
  <c r="G327" i="1"/>
  <c r="AS326" i="1"/>
  <c r="AM326" i="1"/>
  <c r="AG326" i="1"/>
  <c r="X326" i="1"/>
  <c r="O326" i="1"/>
  <c r="G326" i="1"/>
  <c r="AS325" i="1"/>
  <c r="AM325" i="1"/>
  <c r="AG325" i="1"/>
  <c r="X325" i="1"/>
  <c r="O325" i="1"/>
  <c r="G325" i="1"/>
  <c r="AS324" i="1"/>
  <c r="AM324" i="1"/>
  <c r="AG324" i="1"/>
  <c r="X324" i="1"/>
  <c r="O324" i="1"/>
  <c r="G324" i="1"/>
  <c r="AS323" i="1"/>
  <c r="AM323" i="1"/>
  <c r="AG323" i="1"/>
  <c r="X323" i="1"/>
  <c r="O323" i="1"/>
  <c r="G323" i="1"/>
  <c r="AS322" i="1"/>
  <c r="AM322" i="1"/>
  <c r="AG322" i="1"/>
  <c r="X322" i="1"/>
  <c r="O322" i="1"/>
  <c r="G322" i="1"/>
  <c r="AS321" i="1"/>
  <c r="AM321" i="1"/>
  <c r="AG321" i="1"/>
  <c r="X321" i="1"/>
  <c r="O321" i="1"/>
  <c r="G321" i="1"/>
  <c r="AS320" i="1"/>
  <c r="AM320" i="1"/>
  <c r="AG320" i="1"/>
  <c r="X320" i="1"/>
  <c r="O320" i="1"/>
  <c r="G320" i="1"/>
  <c r="AS319" i="1"/>
  <c r="AM319" i="1"/>
  <c r="AG319" i="1"/>
  <c r="X319" i="1"/>
  <c r="O319" i="1"/>
  <c r="G319" i="1"/>
  <c r="AS318" i="1"/>
  <c r="AM318" i="1"/>
  <c r="AG318" i="1"/>
  <c r="X318" i="1"/>
  <c r="O318" i="1"/>
  <c r="G318" i="1"/>
  <c r="AS317" i="1"/>
  <c r="AM317" i="1"/>
  <c r="AG317" i="1"/>
  <c r="X317" i="1"/>
  <c r="O317" i="1"/>
  <c r="G317" i="1"/>
  <c r="AS316" i="1"/>
  <c r="AM316" i="1"/>
  <c r="AG316" i="1"/>
  <c r="X316" i="1"/>
  <c r="O316" i="1"/>
  <c r="G316" i="1"/>
  <c r="AY315" i="1"/>
  <c r="AS315" i="1"/>
  <c r="AM315" i="1"/>
  <c r="AG315" i="1"/>
  <c r="X315" i="1"/>
  <c r="O315" i="1"/>
  <c r="G315" i="1"/>
  <c r="AY314" i="1"/>
  <c r="AS314" i="1"/>
  <c r="AM314" i="1"/>
  <c r="AG314" i="1"/>
  <c r="X314" i="1"/>
  <c r="O314" i="1"/>
  <c r="G314" i="1"/>
  <c r="AY313" i="1"/>
  <c r="AS313" i="1"/>
  <c r="AM313" i="1"/>
  <c r="AG313" i="1"/>
  <c r="X313" i="1"/>
  <c r="O313" i="1"/>
  <c r="G313" i="1"/>
  <c r="AY312" i="1"/>
  <c r="AS312" i="1"/>
  <c r="AM312" i="1"/>
  <c r="AG312" i="1"/>
  <c r="X312" i="1"/>
  <c r="O312" i="1"/>
  <c r="G312" i="1"/>
  <c r="AY311" i="1"/>
  <c r="AS311" i="1"/>
  <c r="AM311" i="1"/>
  <c r="AG311" i="1"/>
  <c r="X311" i="1"/>
  <c r="O311" i="1"/>
  <c r="G311" i="1"/>
  <c r="AY310" i="1"/>
  <c r="AS310" i="1"/>
  <c r="AM310" i="1"/>
  <c r="AG310" i="1"/>
  <c r="X310" i="1"/>
  <c r="O310" i="1"/>
  <c r="G310" i="1"/>
  <c r="AY309" i="1"/>
  <c r="AS309" i="1"/>
  <c r="AM309" i="1"/>
  <c r="AG309" i="1"/>
  <c r="X309" i="1"/>
  <c r="O309" i="1"/>
  <c r="G309" i="1"/>
  <c r="AY308" i="1"/>
  <c r="AS308" i="1"/>
  <c r="AM308" i="1"/>
  <c r="AG308" i="1"/>
  <c r="X308" i="1"/>
  <c r="O308" i="1"/>
  <c r="G308" i="1"/>
  <c r="AY307" i="1"/>
  <c r="AS307" i="1"/>
  <c r="AM307" i="1"/>
  <c r="AG307" i="1"/>
  <c r="X307" i="1"/>
  <c r="O307" i="1"/>
  <c r="G307" i="1"/>
  <c r="AY306" i="1"/>
  <c r="AS306" i="1"/>
  <c r="AM306" i="1"/>
  <c r="AG306" i="1"/>
  <c r="X306" i="1"/>
  <c r="O306" i="1"/>
  <c r="G306" i="1"/>
  <c r="AY305" i="1"/>
  <c r="AS305" i="1"/>
  <c r="AM305" i="1"/>
  <c r="AG305" i="1"/>
  <c r="X305" i="1"/>
  <c r="O305" i="1"/>
  <c r="G305" i="1"/>
  <c r="AY304" i="1"/>
  <c r="AS304" i="1"/>
  <c r="AM304" i="1"/>
  <c r="AG304" i="1"/>
  <c r="X304" i="1"/>
  <c r="O304" i="1"/>
  <c r="G304" i="1"/>
  <c r="AY303" i="1"/>
  <c r="AS303" i="1"/>
  <c r="AM303" i="1"/>
  <c r="AG303" i="1"/>
  <c r="X303" i="1"/>
  <c r="O303" i="1"/>
  <c r="G303" i="1"/>
  <c r="AY302" i="1"/>
  <c r="AS302" i="1"/>
  <c r="AM302" i="1"/>
  <c r="AG302" i="1"/>
  <c r="X302" i="1"/>
  <c r="O302" i="1"/>
  <c r="G302" i="1"/>
  <c r="AY301" i="1"/>
  <c r="AS301" i="1"/>
  <c r="AM301" i="1"/>
  <c r="AG301" i="1"/>
  <c r="X301" i="1"/>
  <c r="O301" i="1"/>
  <c r="G301" i="1"/>
  <c r="AS300" i="1"/>
  <c r="AM300" i="1"/>
  <c r="AG300" i="1"/>
  <c r="X300" i="1"/>
  <c r="O300" i="1"/>
  <c r="G300" i="1"/>
  <c r="AY299" i="1"/>
  <c r="AS299" i="1"/>
  <c r="AM299" i="1"/>
  <c r="AG299" i="1"/>
  <c r="X299" i="1"/>
  <c r="O299" i="1"/>
  <c r="G299" i="1"/>
  <c r="AY298" i="1"/>
  <c r="AS298" i="1"/>
  <c r="AM298" i="1"/>
  <c r="AG298" i="1"/>
  <c r="X298" i="1"/>
  <c r="O298" i="1"/>
  <c r="G298" i="1"/>
  <c r="AY297" i="1"/>
  <c r="AS297" i="1"/>
  <c r="AM297" i="1"/>
  <c r="AG297" i="1"/>
  <c r="X297" i="1"/>
  <c r="O297" i="1"/>
  <c r="G297" i="1"/>
  <c r="AY296" i="1"/>
  <c r="AS296" i="1"/>
  <c r="AM296" i="1"/>
  <c r="AG296" i="1"/>
  <c r="X296" i="1"/>
  <c r="O296" i="1"/>
  <c r="G296" i="1"/>
  <c r="AY295" i="1"/>
  <c r="AS295" i="1"/>
  <c r="AM295" i="1"/>
  <c r="AG295" i="1"/>
  <c r="X295" i="1"/>
  <c r="O295" i="1"/>
  <c r="G295" i="1"/>
  <c r="AY294" i="1"/>
  <c r="AS294" i="1"/>
  <c r="AM294" i="1"/>
  <c r="AG294" i="1"/>
  <c r="X294" i="1"/>
  <c r="O294" i="1"/>
  <c r="G294" i="1"/>
  <c r="BE293" i="1"/>
  <c r="AY293" i="1"/>
  <c r="AS293" i="1"/>
  <c r="AM293" i="1"/>
  <c r="AG293" i="1"/>
  <c r="X293" i="1"/>
  <c r="O293" i="1"/>
  <c r="G293" i="1"/>
  <c r="BE292" i="1"/>
  <c r="AY292" i="1"/>
  <c r="AS292" i="1"/>
  <c r="AM292" i="1"/>
  <c r="AG292" i="1"/>
  <c r="X292" i="1"/>
  <c r="O292" i="1"/>
  <c r="G292" i="1"/>
  <c r="BE291" i="1"/>
  <c r="AY291" i="1"/>
  <c r="AS291" i="1"/>
  <c r="AM291" i="1"/>
  <c r="AG291" i="1"/>
  <c r="X291" i="1"/>
  <c r="O291" i="1"/>
  <c r="G291" i="1"/>
  <c r="BE290" i="1"/>
  <c r="AY290" i="1"/>
  <c r="AS290" i="1"/>
  <c r="AM290" i="1"/>
  <c r="AG290" i="1"/>
  <c r="X290" i="1"/>
  <c r="O290" i="1"/>
  <c r="G290" i="1"/>
  <c r="BE289" i="1"/>
  <c r="AY289" i="1"/>
  <c r="AS289" i="1"/>
  <c r="AM289" i="1"/>
  <c r="AG289" i="1"/>
  <c r="X289" i="1"/>
  <c r="O289" i="1"/>
  <c r="G289" i="1"/>
  <c r="BE288" i="1"/>
  <c r="AY288" i="1"/>
  <c r="AS288" i="1"/>
  <c r="AM288" i="1"/>
  <c r="AG288" i="1"/>
  <c r="X288" i="1"/>
  <c r="O288" i="1"/>
  <c r="G288" i="1"/>
  <c r="BE287" i="1"/>
  <c r="AY287" i="1"/>
  <c r="AS287" i="1"/>
  <c r="AM287" i="1"/>
  <c r="AG287" i="1"/>
  <c r="X287" i="1"/>
  <c r="O287" i="1"/>
  <c r="G287" i="1"/>
  <c r="BE286" i="1"/>
  <c r="AY286" i="1"/>
  <c r="AS286" i="1"/>
  <c r="AM286" i="1"/>
  <c r="AG286" i="1"/>
  <c r="X286" i="1"/>
  <c r="O286" i="1"/>
  <c r="G286" i="1"/>
  <c r="BE285" i="1"/>
  <c r="AY285" i="1"/>
  <c r="AS285" i="1"/>
  <c r="AM285" i="1"/>
  <c r="AG285" i="1"/>
  <c r="X285" i="1"/>
  <c r="O285" i="1"/>
  <c r="G285" i="1"/>
  <c r="BE284" i="1"/>
  <c r="AY284" i="1"/>
  <c r="AS284" i="1"/>
  <c r="AM284" i="1"/>
  <c r="AG284" i="1"/>
  <c r="X284" i="1"/>
  <c r="O284" i="1"/>
  <c r="G284" i="1"/>
  <c r="BE283" i="1"/>
  <c r="AY283" i="1"/>
  <c r="AS283" i="1"/>
  <c r="AM283" i="1"/>
  <c r="AG283" i="1"/>
  <c r="X283" i="1"/>
  <c r="O283" i="1"/>
  <c r="G283" i="1"/>
  <c r="BE282" i="1"/>
  <c r="AY282" i="1"/>
  <c r="AS282" i="1"/>
  <c r="AM282" i="1"/>
  <c r="AG282" i="1"/>
  <c r="X282" i="1"/>
  <c r="O282" i="1"/>
  <c r="G282" i="1"/>
  <c r="BE281" i="1"/>
  <c r="AY281" i="1"/>
  <c r="AS281" i="1"/>
  <c r="AM281" i="1"/>
  <c r="AG281" i="1"/>
  <c r="X281" i="1"/>
  <c r="O281" i="1"/>
  <c r="G281" i="1"/>
  <c r="BE280" i="1"/>
  <c r="AY280" i="1"/>
  <c r="AS280" i="1"/>
  <c r="AM280" i="1"/>
  <c r="AG280" i="1"/>
  <c r="X280" i="1"/>
  <c r="O280" i="1"/>
  <c r="G280" i="1"/>
  <c r="BE279" i="1"/>
  <c r="AY279" i="1"/>
  <c r="AS279" i="1"/>
  <c r="AM279" i="1"/>
  <c r="AG279" i="1"/>
  <c r="X279" i="1"/>
  <c r="O279" i="1"/>
  <c r="G279" i="1"/>
  <c r="BE278" i="1"/>
  <c r="AY278" i="1"/>
  <c r="AS278" i="1"/>
  <c r="AM278" i="1"/>
  <c r="AG278" i="1"/>
  <c r="X278" i="1"/>
  <c r="O278" i="1"/>
  <c r="G278" i="1"/>
  <c r="BK277" i="1"/>
  <c r="BE277" i="1"/>
  <c r="AY277" i="1"/>
  <c r="AS277" i="1"/>
  <c r="AM277" i="1"/>
  <c r="AG277" i="1"/>
  <c r="X277" i="1"/>
  <c r="O277" i="1"/>
  <c r="G277" i="1"/>
  <c r="BK276" i="1"/>
  <c r="BE276" i="1"/>
  <c r="AY276" i="1"/>
  <c r="AS276" i="1"/>
  <c r="AM276" i="1"/>
  <c r="AG276" i="1"/>
  <c r="X276" i="1"/>
  <c r="O276" i="1"/>
  <c r="G276" i="1"/>
  <c r="BK275" i="1"/>
  <c r="BE275" i="1"/>
  <c r="AY275" i="1"/>
  <c r="AS275" i="1"/>
  <c r="AM275" i="1"/>
  <c r="AG275" i="1"/>
  <c r="X275" i="1"/>
  <c r="O275" i="1"/>
  <c r="G275" i="1"/>
  <c r="BK274" i="1"/>
  <c r="BE274" i="1"/>
  <c r="AY274" i="1"/>
  <c r="AS274" i="1"/>
  <c r="AM274" i="1"/>
  <c r="AG274" i="1"/>
  <c r="X274" i="1"/>
  <c r="O274" i="1"/>
  <c r="G274" i="1"/>
  <c r="BK273" i="1"/>
  <c r="BE273" i="1"/>
  <c r="AY273" i="1"/>
  <c r="AS273" i="1"/>
  <c r="AM273" i="1"/>
  <c r="AG273" i="1"/>
  <c r="X273" i="1"/>
  <c r="O273" i="1"/>
  <c r="G273" i="1"/>
  <c r="BK272" i="1"/>
  <c r="BE272" i="1"/>
  <c r="AY272" i="1"/>
  <c r="AS272" i="1"/>
  <c r="AM272" i="1"/>
  <c r="AG272" i="1"/>
  <c r="X272" i="1"/>
  <c r="O272" i="1"/>
  <c r="G272" i="1"/>
  <c r="BQ271" i="1"/>
  <c r="BK271" i="1"/>
  <c r="BE271" i="1"/>
  <c r="AY271" i="1"/>
  <c r="AS271" i="1"/>
  <c r="AM271" i="1"/>
  <c r="AG271" i="1"/>
  <c r="X271" i="1"/>
  <c r="O271" i="1"/>
  <c r="G271" i="1"/>
  <c r="BQ270" i="1"/>
  <c r="BK270" i="1"/>
  <c r="BE270" i="1"/>
  <c r="AY270" i="1"/>
  <c r="AS270" i="1"/>
  <c r="AM270" i="1"/>
  <c r="AG270" i="1"/>
  <c r="X270" i="1"/>
  <c r="O270" i="1"/>
  <c r="G270" i="1"/>
  <c r="BQ269" i="1"/>
  <c r="BK269" i="1"/>
  <c r="BE269" i="1"/>
  <c r="AY269" i="1"/>
  <c r="AS269" i="1"/>
  <c r="AM269" i="1"/>
  <c r="AG269" i="1"/>
  <c r="X269" i="1"/>
  <c r="O269" i="1"/>
  <c r="G269" i="1"/>
  <c r="BQ268" i="1"/>
  <c r="BK268" i="1"/>
  <c r="BE268" i="1"/>
  <c r="AY268" i="1"/>
  <c r="AS268" i="1"/>
  <c r="AM268" i="1"/>
  <c r="AG268" i="1"/>
  <c r="X268" i="1"/>
  <c r="O268" i="1"/>
  <c r="G268" i="1"/>
  <c r="BQ267" i="1"/>
  <c r="BK267" i="1"/>
  <c r="BE267" i="1"/>
  <c r="AY267" i="1"/>
  <c r="AS267" i="1"/>
  <c r="AM267" i="1"/>
  <c r="AG267" i="1"/>
  <c r="X267" i="1"/>
  <c r="O267" i="1"/>
  <c r="G267" i="1"/>
  <c r="BQ266" i="1"/>
  <c r="BK266" i="1"/>
  <c r="BE266" i="1"/>
  <c r="AY266" i="1"/>
  <c r="AS266" i="1"/>
  <c r="AM266" i="1"/>
  <c r="AG266" i="1"/>
  <c r="X266" i="1"/>
  <c r="O266" i="1"/>
  <c r="G266" i="1"/>
  <c r="BQ265" i="1"/>
  <c r="BK265" i="1"/>
  <c r="BE265" i="1"/>
  <c r="AY265" i="1"/>
  <c r="AS265" i="1"/>
  <c r="AM265" i="1"/>
  <c r="AG265" i="1"/>
  <c r="X265" i="1"/>
  <c r="O265" i="1"/>
  <c r="G265" i="1"/>
  <c r="BQ264" i="1"/>
  <c r="BK264" i="1"/>
  <c r="BE264" i="1"/>
  <c r="AY264" i="1"/>
  <c r="AS264" i="1"/>
  <c r="AM264" i="1"/>
  <c r="AG264" i="1"/>
  <c r="X264" i="1"/>
  <c r="O264" i="1"/>
  <c r="G264" i="1"/>
  <c r="BQ263" i="1"/>
  <c r="BK263" i="1"/>
  <c r="BE263" i="1"/>
  <c r="AY263" i="1"/>
  <c r="AS263" i="1"/>
  <c r="AM263" i="1"/>
  <c r="AG263" i="1"/>
  <c r="X263" i="1"/>
  <c r="O263" i="1"/>
  <c r="G263" i="1"/>
  <c r="BQ262" i="1"/>
  <c r="BK262" i="1"/>
  <c r="BE262" i="1"/>
  <c r="AY262" i="1"/>
  <c r="AS262" i="1"/>
  <c r="AM262" i="1"/>
  <c r="AG262" i="1"/>
  <c r="X262" i="1"/>
  <c r="O262" i="1"/>
  <c r="G262" i="1"/>
  <c r="CD261" i="1"/>
  <c r="CB261" i="1"/>
  <c r="BZ261" i="1"/>
  <c r="BX261" i="1"/>
  <c r="BW261" i="1"/>
  <c r="BQ261" i="1"/>
  <c r="BK261" i="1"/>
  <c r="BE261" i="1"/>
  <c r="AY261" i="1"/>
  <c r="AS261" i="1"/>
  <c r="AM261" i="1"/>
  <c r="AG261" i="1"/>
  <c r="AA261" i="1"/>
  <c r="Z261" i="1"/>
  <c r="X261" i="1"/>
  <c r="W261" i="1"/>
  <c r="R261" i="1"/>
  <c r="O261" i="1"/>
  <c r="G261" i="1"/>
  <c r="CD260" i="1"/>
  <c r="CB260" i="1"/>
  <c r="BZ260" i="1"/>
  <c r="BX260" i="1"/>
  <c r="BW260" i="1"/>
  <c r="BQ260" i="1"/>
  <c r="BK260" i="1"/>
  <c r="BE260" i="1"/>
  <c r="AY260" i="1"/>
  <c r="AS260" i="1"/>
  <c r="AM260" i="1"/>
  <c r="AG260" i="1"/>
  <c r="AA260" i="1"/>
  <c r="Z260" i="1"/>
  <c r="X260" i="1"/>
  <c r="W260" i="1"/>
  <c r="R260" i="1"/>
  <c r="O260" i="1"/>
  <c r="G260" i="1"/>
  <c r="CD259" i="1"/>
  <c r="CB259" i="1"/>
  <c r="BZ259" i="1"/>
  <c r="BX259" i="1"/>
  <c r="BW259" i="1"/>
  <c r="BQ259" i="1"/>
  <c r="BK259" i="1"/>
  <c r="BE259" i="1"/>
  <c r="AY259" i="1"/>
  <c r="AS259" i="1"/>
  <c r="AM259" i="1"/>
  <c r="AG259" i="1"/>
  <c r="AA259" i="1"/>
  <c r="Z259" i="1"/>
  <c r="X259" i="1"/>
  <c r="W259" i="1"/>
  <c r="R259" i="1"/>
  <c r="O259" i="1"/>
  <c r="G259" i="1"/>
  <c r="CD258" i="1"/>
  <c r="CB258" i="1"/>
  <c r="BZ258" i="1"/>
  <c r="BX258" i="1"/>
  <c r="BW258" i="1"/>
  <c r="BQ258" i="1"/>
  <c r="BK258" i="1"/>
  <c r="BE258" i="1"/>
  <c r="AY258" i="1"/>
  <c r="AS258" i="1"/>
  <c r="AM258" i="1"/>
  <c r="AG258" i="1"/>
  <c r="AA258" i="1"/>
  <c r="Z258" i="1"/>
  <c r="X258" i="1"/>
  <c r="W258" i="1"/>
  <c r="R258" i="1"/>
  <c r="O258" i="1"/>
  <c r="G258" i="1"/>
  <c r="CD257" i="1"/>
  <c r="CB257" i="1"/>
  <c r="BZ257" i="1"/>
  <c r="BX257" i="1"/>
  <c r="BW257" i="1"/>
  <c r="BQ257" i="1"/>
  <c r="BK257" i="1"/>
  <c r="BE257" i="1"/>
  <c r="AY257" i="1"/>
  <c r="AS257" i="1"/>
  <c r="AM257" i="1"/>
  <c r="AG257" i="1"/>
  <c r="AA257" i="1"/>
  <c r="Z257" i="1"/>
  <c r="X257" i="1"/>
  <c r="W257" i="1"/>
  <c r="R257" i="1"/>
  <c r="O257" i="1"/>
  <c r="G257" i="1"/>
  <c r="CD256" i="1"/>
  <c r="CB256" i="1"/>
  <c r="BZ256" i="1"/>
  <c r="BX256" i="1"/>
  <c r="BW256" i="1"/>
  <c r="BQ256" i="1"/>
  <c r="BK256" i="1"/>
  <c r="BE256" i="1"/>
  <c r="AY256" i="1"/>
  <c r="AS256" i="1"/>
  <c r="AM256" i="1"/>
  <c r="AG256" i="1"/>
  <c r="AA256" i="1"/>
  <c r="Z256" i="1"/>
  <c r="X256" i="1"/>
  <c r="W256" i="1"/>
  <c r="R256" i="1"/>
  <c r="O256" i="1"/>
  <c r="G256" i="1"/>
  <c r="CD255" i="1"/>
  <c r="CB255" i="1"/>
  <c r="BZ255" i="1"/>
  <c r="BX255" i="1"/>
  <c r="BW255" i="1"/>
  <c r="BQ255" i="1"/>
  <c r="BK255" i="1"/>
  <c r="BE255" i="1"/>
  <c r="AY255" i="1"/>
  <c r="AS255" i="1"/>
  <c r="AM255" i="1"/>
  <c r="AG255" i="1"/>
  <c r="AA255" i="1"/>
  <c r="Z255" i="1"/>
  <c r="X255" i="1"/>
  <c r="W255" i="1"/>
  <c r="R255" i="1"/>
  <c r="O255" i="1"/>
  <c r="G255" i="1"/>
  <c r="CD254" i="1"/>
  <c r="CB254" i="1"/>
  <c r="BZ254" i="1"/>
  <c r="BX254" i="1"/>
  <c r="BW254" i="1"/>
  <c r="BQ254" i="1"/>
  <c r="BK254" i="1"/>
  <c r="BE254" i="1"/>
  <c r="AY254" i="1"/>
  <c r="AS254" i="1"/>
  <c r="AM254" i="1"/>
  <c r="AG254" i="1"/>
  <c r="AA254" i="1"/>
  <c r="Z254" i="1"/>
  <c r="X254" i="1"/>
  <c r="W254" i="1"/>
  <c r="R254" i="1"/>
  <c r="O254" i="1"/>
  <c r="G254" i="1"/>
  <c r="CD253" i="1"/>
  <c r="CB253" i="1"/>
  <c r="BZ253" i="1"/>
  <c r="BX253" i="1"/>
  <c r="BW253" i="1"/>
  <c r="BQ253" i="1"/>
  <c r="BK253" i="1"/>
  <c r="BE253" i="1"/>
  <c r="AY253" i="1"/>
  <c r="AS253" i="1"/>
  <c r="AM253" i="1"/>
  <c r="AG253" i="1"/>
  <c r="AA253" i="1"/>
  <c r="Z253" i="1"/>
  <c r="X253" i="1"/>
  <c r="W253" i="1"/>
  <c r="R253" i="1"/>
  <c r="O253" i="1"/>
  <c r="G253" i="1"/>
  <c r="CD252" i="1"/>
  <c r="CB252" i="1"/>
  <c r="BZ252" i="1"/>
  <c r="BX252" i="1"/>
  <c r="BW252" i="1"/>
  <c r="BQ252" i="1"/>
  <c r="BK252" i="1"/>
  <c r="BE252" i="1"/>
  <c r="AY252" i="1"/>
  <c r="AS252" i="1"/>
  <c r="AM252" i="1"/>
  <c r="AG252" i="1"/>
  <c r="AA252" i="1"/>
  <c r="Z252" i="1"/>
  <c r="X252" i="1"/>
  <c r="W252" i="1"/>
  <c r="R252" i="1"/>
  <c r="O252" i="1"/>
  <c r="G252" i="1"/>
  <c r="CD251" i="1"/>
  <c r="CB251" i="1"/>
  <c r="BZ251" i="1"/>
  <c r="BX251" i="1"/>
  <c r="BW251" i="1"/>
  <c r="BQ251" i="1"/>
  <c r="BK251" i="1"/>
  <c r="BE251" i="1"/>
  <c r="AY251" i="1"/>
  <c r="AS251" i="1"/>
  <c r="AM251" i="1"/>
  <c r="AG251" i="1"/>
  <c r="AA251" i="1"/>
  <c r="Z251" i="1"/>
  <c r="X251" i="1"/>
  <c r="W251" i="1"/>
  <c r="R251" i="1"/>
  <c r="O251" i="1"/>
  <c r="G251" i="1"/>
  <c r="CD250" i="1"/>
  <c r="CB250" i="1"/>
  <c r="BZ250" i="1"/>
  <c r="BX250" i="1"/>
  <c r="BW250" i="1"/>
  <c r="BQ250" i="1"/>
  <c r="BK250" i="1"/>
  <c r="BE250" i="1"/>
  <c r="AY250" i="1"/>
  <c r="AS250" i="1"/>
  <c r="AM250" i="1"/>
  <c r="AG250" i="1"/>
  <c r="AA250" i="1"/>
  <c r="Z250" i="1"/>
  <c r="X250" i="1"/>
  <c r="W250" i="1"/>
  <c r="R250" i="1"/>
  <c r="O250" i="1"/>
  <c r="G250" i="1"/>
  <c r="CD249" i="1"/>
  <c r="CB249" i="1"/>
  <c r="BZ249" i="1"/>
  <c r="BX249" i="1"/>
  <c r="BW249" i="1"/>
  <c r="BQ249" i="1"/>
  <c r="BK249" i="1"/>
  <c r="BE249" i="1"/>
  <c r="AY249" i="1"/>
  <c r="AS249" i="1"/>
  <c r="AM249" i="1"/>
  <c r="AG249" i="1"/>
  <c r="AA249" i="1"/>
  <c r="Z249" i="1"/>
  <c r="X249" i="1"/>
  <c r="W249" i="1"/>
  <c r="R249" i="1"/>
  <c r="O249" i="1"/>
  <c r="G249" i="1"/>
  <c r="CD248" i="1"/>
  <c r="CB248" i="1"/>
  <c r="BZ248" i="1"/>
  <c r="BX248" i="1"/>
  <c r="BW248" i="1"/>
  <c r="BQ248" i="1"/>
  <c r="BK248" i="1"/>
  <c r="BE248" i="1"/>
  <c r="AY248" i="1"/>
  <c r="AS248" i="1"/>
  <c r="AM248" i="1"/>
  <c r="AG248" i="1"/>
  <c r="AA248" i="1"/>
  <c r="Z248" i="1"/>
  <c r="X248" i="1"/>
  <c r="W248" i="1"/>
  <c r="R248" i="1"/>
  <c r="O248" i="1"/>
  <c r="G248" i="1"/>
  <c r="CD247" i="1"/>
  <c r="CB247" i="1"/>
  <c r="BZ247" i="1"/>
  <c r="BX247" i="1"/>
  <c r="BW247" i="1"/>
  <c r="BQ247" i="1"/>
  <c r="BK247" i="1"/>
  <c r="BE247" i="1"/>
  <c r="AY247" i="1"/>
  <c r="AS247" i="1"/>
  <c r="AM247" i="1"/>
  <c r="AG247" i="1"/>
  <c r="AA247" i="1"/>
  <c r="Z247" i="1"/>
  <c r="X247" i="1"/>
  <c r="W247" i="1"/>
  <c r="R247" i="1"/>
  <c r="O247" i="1"/>
  <c r="G247" i="1"/>
  <c r="CD246" i="1"/>
  <c r="CB246" i="1"/>
  <c r="BZ246" i="1"/>
  <c r="BX246" i="1"/>
  <c r="BW246" i="1"/>
  <c r="BQ246" i="1"/>
  <c r="BK246" i="1"/>
  <c r="BE246" i="1"/>
  <c r="AY246" i="1"/>
  <c r="AS246" i="1"/>
  <c r="AM246" i="1"/>
  <c r="AG246" i="1"/>
  <c r="AA246" i="1"/>
  <c r="Z246" i="1"/>
  <c r="X246" i="1"/>
  <c r="W246" i="1"/>
  <c r="R246" i="1"/>
  <c r="O246" i="1"/>
  <c r="G246" i="1"/>
  <c r="CD245" i="1"/>
  <c r="CB245" i="1"/>
  <c r="BZ245" i="1"/>
  <c r="BX245" i="1"/>
  <c r="BW245" i="1"/>
  <c r="BQ245" i="1"/>
  <c r="BK245" i="1"/>
  <c r="BE245" i="1"/>
  <c r="AY245" i="1"/>
  <c r="AS245" i="1"/>
  <c r="AM245" i="1"/>
  <c r="AG245" i="1"/>
  <c r="AA245" i="1"/>
  <c r="Z245" i="1"/>
  <c r="X245" i="1"/>
  <c r="W245" i="1"/>
  <c r="R245" i="1"/>
  <c r="O245" i="1"/>
  <c r="G245" i="1"/>
  <c r="CD244" i="1"/>
  <c r="CB244" i="1"/>
  <c r="BZ244" i="1"/>
  <c r="BX244" i="1"/>
  <c r="BW244" i="1"/>
  <c r="BQ244" i="1"/>
  <c r="BK244" i="1"/>
  <c r="BE244" i="1"/>
  <c r="AY244" i="1"/>
  <c r="AS244" i="1"/>
  <c r="AM244" i="1"/>
  <c r="AG244" i="1"/>
  <c r="AA244" i="1"/>
  <c r="Z244" i="1"/>
  <c r="X244" i="1"/>
  <c r="W244" i="1"/>
  <c r="R244" i="1"/>
  <c r="O244" i="1"/>
  <c r="G244" i="1"/>
  <c r="CD243" i="1"/>
  <c r="CB243" i="1"/>
  <c r="BZ243" i="1"/>
  <c r="BX243" i="1"/>
  <c r="BW243" i="1"/>
  <c r="BQ243" i="1"/>
  <c r="BK243" i="1"/>
  <c r="BE243" i="1"/>
  <c r="AY243" i="1"/>
  <c r="AS243" i="1"/>
  <c r="AM243" i="1"/>
  <c r="AG243" i="1"/>
  <c r="AA243" i="1"/>
  <c r="Z243" i="1"/>
  <c r="X243" i="1"/>
  <c r="W243" i="1"/>
  <c r="R243" i="1"/>
  <c r="O243" i="1"/>
  <c r="G243" i="1"/>
  <c r="CD242" i="1"/>
  <c r="CB242" i="1"/>
  <c r="BZ242" i="1"/>
  <c r="BX242" i="1"/>
  <c r="BW242" i="1"/>
  <c r="BQ242" i="1"/>
  <c r="BK242" i="1"/>
  <c r="BE242" i="1"/>
  <c r="AY242" i="1"/>
  <c r="AS242" i="1"/>
  <c r="AM242" i="1"/>
  <c r="AG242" i="1"/>
  <c r="AA242" i="1"/>
  <c r="Z242" i="1"/>
  <c r="X242" i="1"/>
  <c r="W242" i="1"/>
  <c r="R242" i="1"/>
  <c r="O242" i="1"/>
  <c r="G242" i="1"/>
  <c r="CD241" i="1"/>
  <c r="CB241" i="1"/>
  <c r="BZ241" i="1"/>
  <c r="BX241" i="1"/>
  <c r="BW241" i="1"/>
  <c r="BQ241" i="1"/>
  <c r="BK241" i="1"/>
  <c r="BE241" i="1"/>
  <c r="AY241" i="1"/>
  <c r="AS241" i="1"/>
  <c r="AM241" i="1"/>
  <c r="AG241" i="1"/>
  <c r="AA241" i="1"/>
  <c r="Z241" i="1"/>
  <c r="X241" i="1"/>
  <c r="W241" i="1"/>
  <c r="R241" i="1"/>
  <c r="O241" i="1"/>
  <c r="G241" i="1"/>
  <c r="CD240" i="1"/>
  <c r="CB240" i="1"/>
  <c r="BZ240" i="1"/>
  <c r="BX240" i="1"/>
  <c r="BW240" i="1"/>
  <c r="BQ240" i="1"/>
  <c r="BK240" i="1"/>
  <c r="BE240" i="1"/>
  <c r="AY240" i="1"/>
  <c r="AS240" i="1"/>
  <c r="AM240" i="1"/>
  <c r="AG240" i="1"/>
  <c r="AA240" i="1"/>
  <c r="Z240" i="1"/>
  <c r="X240" i="1"/>
  <c r="W240" i="1"/>
  <c r="R240" i="1"/>
  <c r="O240" i="1"/>
  <c r="G240" i="1"/>
  <c r="CD239" i="1"/>
  <c r="CB239" i="1"/>
  <c r="BZ239" i="1"/>
  <c r="BX239" i="1"/>
  <c r="BW239" i="1"/>
  <c r="BQ239" i="1"/>
  <c r="BK239" i="1"/>
  <c r="BE239" i="1"/>
  <c r="AY239" i="1"/>
  <c r="AS239" i="1"/>
  <c r="AM239" i="1"/>
  <c r="AG239" i="1"/>
  <c r="AA239" i="1"/>
  <c r="Z239" i="1"/>
  <c r="X239" i="1"/>
  <c r="W239" i="1"/>
  <c r="R239" i="1"/>
  <c r="O239" i="1"/>
  <c r="G239" i="1"/>
  <c r="CD238" i="1"/>
  <c r="CB238" i="1"/>
  <c r="BZ238" i="1"/>
  <c r="BX238" i="1"/>
  <c r="BW238" i="1"/>
  <c r="BQ238" i="1"/>
  <c r="BK238" i="1"/>
  <c r="BE238" i="1"/>
  <c r="AY238" i="1"/>
  <c r="AS238" i="1"/>
  <c r="AM238" i="1"/>
  <c r="AG238" i="1"/>
  <c r="AA238" i="1"/>
  <c r="Z238" i="1"/>
  <c r="X238" i="1"/>
  <c r="W238" i="1"/>
  <c r="R238" i="1"/>
  <c r="O238" i="1"/>
  <c r="G238" i="1"/>
  <c r="CD237" i="1"/>
  <c r="CB237" i="1"/>
  <c r="BZ237" i="1"/>
  <c r="BX237" i="1"/>
  <c r="BW237" i="1"/>
  <c r="BQ237" i="1"/>
  <c r="BK237" i="1"/>
  <c r="BE237" i="1"/>
  <c r="AY237" i="1"/>
  <c r="AS237" i="1"/>
  <c r="AM237" i="1"/>
  <c r="AG237" i="1"/>
  <c r="AA237" i="1"/>
  <c r="Z237" i="1"/>
  <c r="X237" i="1"/>
  <c r="W237" i="1"/>
  <c r="R237" i="1"/>
  <c r="O237" i="1"/>
  <c r="G237" i="1"/>
  <c r="CD236" i="1"/>
  <c r="CB236" i="1"/>
  <c r="BZ236" i="1"/>
  <c r="BX236" i="1"/>
  <c r="BW236" i="1"/>
  <c r="BQ236" i="1"/>
  <c r="BK236" i="1"/>
  <c r="BE236" i="1"/>
  <c r="AY236" i="1"/>
  <c r="AS236" i="1"/>
  <c r="AM236" i="1"/>
  <c r="AG236" i="1"/>
  <c r="AA236" i="1"/>
  <c r="Z236" i="1"/>
  <c r="X236" i="1"/>
  <c r="W236" i="1"/>
  <c r="R236" i="1"/>
  <c r="O236" i="1"/>
  <c r="G236" i="1"/>
  <c r="CD235" i="1"/>
  <c r="CB235" i="1"/>
  <c r="BZ235" i="1"/>
  <c r="BX235" i="1"/>
  <c r="BW235" i="1"/>
  <c r="BQ235" i="1"/>
  <c r="BK235" i="1"/>
  <c r="BE235" i="1"/>
  <c r="AY235" i="1"/>
  <c r="AS235" i="1"/>
  <c r="AM235" i="1"/>
  <c r="AG235" i="1"/>
  <c r="AA235" i="1"/>
  <c r="Z235" i="1"/>
  <c r="X235" i="1"/>
  <c r="W235" i="1"/>
  <c r="R235" i="1"/>
  <c r="O235" i="1"/>
  <c r="G235" i="1"/>
  <c r="CD234" i="1"/>
  <c r="CB234" i="1"/>
  <c r="BZ234" i="1"/>
  <c r="BX234" i="1"/>
  <c r="BW234" i="1"/>
  <c r="BQ234" i="1"/>
  <c r="BK234" i="1"/>
  <c r="BE234" i="1"/>
  <c r="AY234" i="1"/>
  <c r="AS234" i="1"/>
  <c r="AM234" i="1"/>
  <c r="AG234" i="1"/>
  <c r="AA234" i="1"/>
  <c r="Z234" i="1"/>
  <c r="X234" i="1"/>
  <c r="W234" i="1"/>
  <c r="R234" i="1"/>
  <c r="O234" i="1"/>
  <c r="G234" i="1"/>
  <c r="CD233" i="1"/>
  <c r="CB233" i="1"/>
  <c r="BZ233" i="1"/>
  <c r="BX233" i="1"/>
  <c r="BW233" i="1"/>
  <c r="BQ233" i="1"/>
  <c r="BK233" i="1"/>
  <c r="BE233" i="1"/>
  <c r="AY233" i="1"/>
  <c r="AS233" i="1"/>
  <c r="AM233" i="1"/>
  <c r="AG233" i="1"/>
  <c r="AA233" i="1"/>
  <c r="Z233" i="1"/>
  <c r="X233" i="1"/>
  <c r="W233" i="1"/>
  <c r="R233" i="1"/>
  <c r="O233" i="1"/>
  <c r="G233" i="1"/>
  <c r="CD232" i="1"/>
  <c r="CB232" i="1"/>
  <c r="BZ232" i="1"/>
  <c r="BX232" i="1"/>
  <c r="BW232" i="1"/>
  <c r="BQ232" i="1"/>
  <c r="BK232" i="1"/>
  <c r="BE232" i="1"/>
  <c r="AY232" i="1"/>
  <c r="AS232" i="1"/>
  <c r="AM232" i="1"/>
  <c r="AG232" i="1"/>
  <c r="AA232" i="1"/>
  <c r="Z232" i="1"/>
  <c r="X232" i="1"/>
  <c r="W232" i="1"/>
  <c r="R232" i="1"/>
  <c r="O232" i="1"/>
  <c r="G232" i="1"/>
  <c r="CD231" i="1"/>
  <c r="CB231" i="1"/>
  <c r="BZ231" i="1"/>
  <c r="BX231" i="1"/>
  <c r="BW231" i="1"/>
  <c r="BQ231" i="1"/>
  <c r="BK231" i="1"/>
  <c r="BE231" i="1"/>
  <c r="AY231" i="1"/>
  <c r="AS231" i="1"/>
  <c r="AM231" i="1"/>
  <c r="AG231" i="1"/>
  <c r="AA231" i="1"/>
  <c r="Z231" i="1"/>
  <c r="X231" i="1"/>
  <c r="W231" i="1"/>
  <c r="R231" i="1"/>
  <c r="O231" i="1"/>
  <c r="G231" i="1"/>
  <c r="CD230" i="1"/>
  <c r="CB230" i="1"/>
  <c r="BZ230" i="1"/>
  <c r="BX230" i="1"/>
  <c r="BW230" i="1"/>
  <c r="BQ230" i="1"/>
  <c r="BK230" i="1"/>
  <c r="BE230" i="1"/>
  <c r="AY230" i="1"/>
  <c r="AS230" i="1"/>
  <c r="AM230" i="1"/>
  <c r="AG230" i="1"/>
  <c r="AA230" i="1"/>
  <c r="Z230" i="1"/>
  <c r="X230" i="1"/>
  <c r="W230" i="1"/>
  <c r="R230" i="1"/>
  <c r="O230" i="1"/>
  <c r="G230" i="1"/>
  <c r="CD229" i="1"/>
  <c r="CB229" i="1"/>
  <c r="BZ229" i="1"/>
  <c r="BX229" i="1"/>
  <c r="BW229" i="1"/>
  <c r="BQ229" i="1"/>
  <c r="BK229" i="1"/>
  <c r="BE229" i="1"/>
  <c r="AY229" i="1"/>
  <c r="AS229" i="1"/>
  <c r="AM229" i="1"/>
  <c r="AG229" i="1"/>
  <c r="AA229" i="1"/>
  <c r="Z229" i="1"/>
  <c r="X229" i="1"/>
  <c r="W229" i="1"/>
  <c r="R229" i="1"/>
  <c r="O229" i="1"/>
  <c r="G229" i="1"/>
  <c r="CD228" i="1"/>
  <c r="CB228" i="1"/>
  <c r="BZ228" i="1"/>
  <c r="BX228" i="1"/>
  <c r="BW228" i="1"/>
  <c r="BQ228" i="1"/>
  <c r="BK228" i="1"/>
  <c r="BE228" i="1"/>
  <c r="AY228" i="1"/>
  <c r="AS228" i="1"/>
  <c r="AM228" i="1"/>
  <c r="AG228" i="1"/>
  <c r="AA228" i="1"/>
  <c r="Z228" i="1"/>
  <c r="X228" i="1"/>
  <c r="W228" i="1"/>
  <c r="R228" i="1"/>
  <c r="O228" i="1"/>
  <c r="G228" i="1"/>
  <c r="CD227" i="1"/>
  <c r="CB227" i="1"/>
  <c r="BZ227" i="1"/>
  <c r="BX227" i="1"/>
  <c r="BW227" i="1"/>
  <c r="BQ227" i="1"/>
  <c r="BK227" i="1"/>
  <c r="BE227" i="1"/>
  <c r="AY227" i="1"/>
  <c r="AS227" i="1"/>
  <c r="AM227" i="1"/>
  <c r="AG227" i="1"/>
  <c r="AA227" i="1"/>
  <c r="Z227" i="1"/>
  <c r="X227" i="1"/>
  <c r="W227" i="1"/>
  <c r="R227" i="1"/>
  <c r="O227" i="1"/>
  <c r="G227" i="1"/>
  <c r="CD226" i="1"/>
  <c r="CB226" i="1"/>
  <c r="BZ226" i="1"/>
  <c r="BX226" i="1"/>
  <c r="BW226" i="1"/>
  <c r="BQ226" i="1"/>
  <c r="BK226" i="1"/>
  <c r="BE226" i="1"/>
  <c r="AY226" i="1"/>
  <c r="AS226" i="1"/>
  <c r="AM226" i="1"/>
  <c r="AG226" i="1"/>
  <c r="AA226" i="1"/>
  <c r="Z226" i="1"/>
  <c r="X226" i="1"/>
  <c r="W226" i="1"/>
  <c r="R226" i="1"/>
  <c r="O226" i="1"/>
  <c r="G226" i="1"/>
  <c r="CD225" i="1"/>
  <c r="CB225" i="1"/>
  <c r="BZ225" i="1"/>
  <c r="BX225" i="1"/>
  <c r="BW225" i="1"/>
  <c r="BQ225" i="1"/>
  <c r="BK225" i="1"/>
  <c r="BE225" i="1"/>
  <c r="AY225" i="1"/>
  <c r="AS225" i="1"/>
  <c r="AM225" i="1"/>
  <c r="AG225" i="1"/>
  <c r="AA225" i="1"/>
  <c r="Z225" i="1"/>
  <c r="X225" i="1"/>
  <c r="W225" i="1"/>
  <c r="R225" i="1"/>
  <c r="O225" i="1"/>
  <c r="G225" i="1"/>
  <c r="CD224" i="1"/>
  <c r="CB224" i="1"/>
  <c r="BZ224" i="1"/>
  <c r="BX224" i="1"/>
  <c r="BW224" i="1"/>
  <c r="BQ224" i="1"/>
  <c r="BK224" i="1"/>
  <c r="BE224" i="1"/>
  <c r="AY224" i="1"/>
  <c r="AS224" i="1"/>
  <c r="AM224" i="1"/>
  <c r="AG224" i="1"/>
  <c r="AA224" i="1"/>
  <c r="Z224" i="1"/>
  <c r="X224" i="1"/>
  <c r="W224" i="1"/>
  <c r="R224" i="1"/>
  <c r="O224" i="1"/>
  <c r="G224" i="1"/>
  <c r="CD223" i="1"/>
  <c r="CB223" i="1"/>
  <c r="BZ223" i="1"/>
  <c r="BX223" i="1"/>
  <c r="BW223" i="1"/>
  <c r="BQ223" i="1"/>
  <c r="BK223" i="1"/>
  <c r="BE223" i="1"/>
  <c r="AY223" i="1"/>
  <c r="AS223" i="1"/>
  <c r="AM223" i="1"/>
  <c r="AG223" i="1"/>
  <c r="AA223" i="1"/>
  <c r="Z223" i="1"/>
  <c r="X223" i="1"/>
  <c r="W223" i="1"/>
  <c r="R223" i="1"/>
  <c r="O223" i="1"/>
  <c r="G223" i="1"/>
  <c r="CD222" i="1"/>
  <c r="CB222" i="1"/>
  <c r="BZ222" i="1"/>
  <c r="BX222" i="1"/>
  <c r="BW222" i="1"/>
  <c r="BQ222" i="1"/>
  <c r="BK222" i="1"/>
  <c r="BE222" i="1"/>
  <c r="AY222" i="1"/>
  <c r="AS222" i="1"/>
  <c r="AM222" i="1"/>
  <c r="AG222" i="1"/>
  <c r="AA222" i="1"/>
  <c r="Z222" i="1"/>
  <c r="X222" i="1"/>
  <c r="W222" i="1"/>
  <c r="R222" i="1"/>
  <c r="O222" i="1"/>
  <c r="G222" i="1"/>
  <c r="CD221" i="1"/>
  <c r="CB221" i="1"/>
  <c r="BZ221" i="1"/>
  <c r="BX221" i="1"/>
  <c r="BW221" i="1"/>
  <c r="BQ221" i="1"/>
  <c r="BK221" i="1"/>
  <c r="BE221" i="1"/>
  <c r="AY221" i="1"/>
  <c r="AS221" i="1"/>
  <c r="AM221" i="1"/>
  <c r="AG221" i="1"/>
  <c r="AA221" i="1"/>
  <c r="Z221" i="1"/>
  <c r="X221" i="1"/>
  <c r="W221" i="1"/>
  <c r="R221" i="1"/>
  <c r="O221" i="1"/>
  <c r="G221" i="1"/>
  <c r="CD220" i="1"/>
  <c r="CB220" i="1"/>
  <c r="BZ220" i="1"/>
  <c r="BX220" i="1"/>
  <c r="BW220" i="1"/>
  <c r="BQ220" i="1"/>
  <c r="BK220" i="1"/>
  <c r="BE220" i="1"/>
  <c r="AY220" i="1"/>
  <c r="AS220" i="1"/>
  <c r="AM220" i="1"/>
  <c r="AG220" i="1"/>
  <c r="AA220" i="1"/>
  <c r="Z220" i="1"/>
  <c r="X220" i="1"/>
  <c r="W220" i="1"/>
  <c r="R220" i="1"/>
  <c r="O220" i="1"/>
  <c r="G220" i="1"/>
  <c r="CD219" i="1"/>
  <c r="CB219" i="1"/>
  <c r="BZ219" i="1"/>
  <c r="BX219" i="1"/>
  <c r="BW219" i="1"/>
  <c r="BQ219" i="1"/>
  <c r="BK219" i="1"/>
  <c r="BE219" i="1"/>
  <c r="AY219" i="1"/>
  <c r="AS219" i="1"/>
  <c r="AM219" i="1"/>
  <c r="AG219" i="1"/>
  <c r="AA219" i="1"/>
  <c r="Z219" i="1"/>
  <c r="X219" i="1"/>
  <c r="W219" i="1"/>
  <c r="R219" i="1"/>
  <c r="O219" i="1"/>
  <c r="G219" i="1"/>
  <c r="CD218" i="1"/>
  <c r="CB218" i="1"/>
  <c r="BZ218" i="1"/>
  <c r="BX218" i="1"/>
  <c r="BW218" i="1"/>
  <c r="BQ218" i="1"/>
  <c r="BK218" i="1"/>
  <c r="BE218" i="1"/>
  <c r="AY218" i="1"/>
  <c r="AS218" i="1"/>
  <c r="AM218" i="1"/>
  <c r="AG218" i="1"/>
  <c r="AA218" i="1"/>
  <c r="Z218" i="1"/>
  <c r="X218" i="1"/>
  <c r="W218" i="1"/>
  <c r="R218" i="1"/>
  <c r="O218" i="1"/>
  <c r="G218" i="1"/>
  <c r="CD217" i="1"/>
  <c r="CB217" i="1"/>
  <c r="BZ217" i="1"/>
  <c r="BX217" i="1"/>
  <c r="BW217" i="1"/>
  <c r="BQ217" i="1"/>
  <c r="BK217" i="1"/>
  <c r="BE217" i="1"/>
  <c r="AY217" i="1"/>
  <c r="AS217" i="1"/>
  <c r="AM217" i="1"/>
  <c r="AG217" i="1"/>
  <c r="AA217" i="1"/>
  <c r="Z217" i="1"/>
  <c r="X217" i="1"/>
  <c r="W217" i="1"/>
  <c r="R217" i="1"/>
  <c r="O217" i="1"/>
  <c r="G217" i="1"/>
  <c r="CD216" i="1"/>
  <c r="CB216" i="1"/>
  <c r="BZ216" i="1"/>
  <c r="BX216" i="1"/>
  <c r="BW216" i="1"/>
  <c r="BQ216" i="1"/>
  <c r="BK216" i="1"/>
  <c r="BE216" i="1"/>
  <c r="AY216" i="1"/>
  <c r="AS216" i="1"/>
  <c r="AM216" i="1"/>
  <c r="AG216" i="1"/>
  <c r="AA216" i="1"/>
  <c r="Z216" i="1"/>
  <c r="X216" i="1"/>
  <c r="W216" i="1"/>
  <c r="R216" i="1"/>
  <c r="O216" i="1"/>
  <c r="G216" i="1"/>
  <c r="CD215" i="1"/>
  <c r="CB215" i="1"/>
  <c r="BZ215" i="1"/>
  <c r="BX215" i="1"/>
  <c r="BW215" i="1"/>
  <c r="BQ215" i="1"/>
  <c r="BK215" i="1"/>
  <c r="BE215" i="1"/>
  <c r="AY215" i="1"/>
  <c r="AS215" i="1"/>
  <c r="AM215" i="1"/>
  <c r="AG215" i="1"/>
  <c r="AA215" i="1"/>
  <c r="Z215" i="1"/>
  <c r="X215" i="1"/>
  <c r="W215" i="1"/>
  <c r="R215" i="1"/>
  <c r="O215" i="1"/>
  <c r="G215" i="1"/>
  <c r="CD214" i="1"/>
  <c r="CB214" i="1"/>
  <c r="BZ214" i="1"/>
  <c r="BX214" i="1"/>
  <c r="BW214" i="1"/>
  <c r="BQ214" i="1"/>
  <c r="BK214" i="1"/>
  <c r="BE214" i="1"/>
  <c r="AY214" i="1"/>
  <c r="AS214" i="1"/>
  <c r="AM214" i="1"/>
  <c r="AG214" i="1"/>
  <c r="AA214" i="1"/>
  <c r="Z214" i="1"/>
  <c r="X214" i="1"/>
  <c r="W214" i="1"/>
  <c r="R214" i="1"/>
  <c r="O214" i="1"/>
  <c r="G214" i="1"/>
  <c r="CD213" i="1"/>
  <c r="CB213" i="1"/>
  <c r="BZ213" i="1"/>
  <c r="BX213" i="1"/>
  <c r="BW213" i="1"/>
  <c r="BQ213" i="1"/>
  <c r="BK213" i="1"/>
  <c r="BE213" i="1"/>
  <c r="AY213" i="1"/>
  <c r="AS213" i="1"/>
  <c r="AM213" i="1"/>
  <c r="AG213" i="1"/>
  <c r="AA213" i="1"/>
  <c r="Z213" i="1"/>
  <c r="X213" i="1"/>
  <c r="W213" i="1"/>
  <c r="R213" i="1"/>
  <c r="O213" i="1"/>
  <c r="G213" i="1"/>
  <c r="CD212" i="1"/>
  <c r="CB212" i="1"/>
  <c r="BZ212" i="1"/>
  <c r="BX212" i="1"/>
  <c r="BW212" i="1"/>
  <c r="BQ212" i="1"/>
  <c r="BK212" i="1"/>
  <c r="BE212" i="1"/>
  <c r="AY212" i="1"/>
  <c r="AS212" i="1"/>
  <c r="AM212" i="1"/>
  <c r="AG212" i="1"/>
  <c r="AA212" i="1"/>
  <c r="Z212" i="1"/>
  <c r="X212" i="1"/>
  <c r="W212" i="1"/>
  <c r="R212" i="1"/>
  <c r="O212" i="1"/>
  <c r="G212" i="1"/>
  <c r="CD211" i="1"/>
  <c r="CB211" i="1"/>
  <c r="BZ211" i="1"/>
  <c r="BX211" i="1"/>
  <c r="BW211" i="1"/>
  <c r="BQ211" i="1"/>
  <c r="BK211" i="1"/>
  <c r="BE211" i="1"/>
  <c r="AY211" i="1"/>
  <c r="AS211" i="1"/>
  <c r="AM211" i="1"/>
  <c r="AG211" i="1"/>
  <c r="AA211" i="1"/>
  <c r="Z211" i="1"/>
  <c r="X211" i="1"/>
  <c r="W211" i="1"/>
  <c r="R211" i="1"/>
  <c r="O211" i="1"/>
  <c r="G211" i="1"/>
  <c r="CD210" i="1"/>
  <c r="CB210" i="1"/>
  <c r="BZ210" i="1"/>
  <c r="BX210" i="1"/>
  <c r="BW210" i="1"/>
  <c r="BQ210" i="1"/>
  <c r="BK210" i="1"/>
  <c r="BE210" i="1"/>
  <c r="AY210" i="1"/>
  <c r="AS210" i="1"/>
  <c r="AM210" i="1"/>
  <c r="AG210" i="1"/>
  <c r="AA210" i="1"/>
  <c r="Z210" i="1"/>
  <c r="X210" i="1"/>
  <c r="W210" i="1"/>
  <c r="R210" i="1"/>
  <c r="O210" i="1"/>
  <c r="G210" i="1"/>
  <c r="CD209" i="1"/>
  <c r="CB209" i="1"/>
  <c r="BZ209" i="1"/>
  <c r="BX209" i="1"/>
  <c r="BW209" i="1"/>
  <c r="BQ209" i="1"/>
  <c r="BK209" i="1"/>
  <c r="BE209" i="1"/>
  <c r="AY209" i="1"/>
  <c r="AS209" i="1"/>
  <c r="AM209" i="1"/>
  <c r="AG209" i="1"/>
  <c r="AA209" i="1"/>
  <c r="Z209" i="1"/>
  <c r="X209" i="1"/>
  <c r="W209" i="1"/>
  <c r="R209" i="1"/>
  <c r="O209" i="1"/>
  <c r="G209" i="1"/>
  <c r="CD208" i="1"/>
  <c r="CB208" i="1"/>
  <c r="BZ208" i="1"/>
  <c r="BX208" i="1"/>
  <c r="BW208" i="1"/>
  <c r="BQ208" i="1"/>
  <c r="BK208" i="1"/>
  <c r="BE208" i="1"/>
  <c r="AY208" i="1"/>
  <c r="AS208" i="1"/>
  <c r="AM208" i="1"/>
  <c r="AG208" i="1"/>
  <c r="AA208" i="1"/>
  <c r="Z208" i="1"/>
  <c r="X208" i="1"/>
  <c r="W208" i="1"/>
  <c r="R208" i="1"/>
  <c r="O208" i="1"/>
  <c r="G208" i="1"/>
  <c r="CD207" i="1"/>
  <c r="CB207" i="1"/>
  <c r="BZ207" i="1"/>
  <c r="BX207" i="1"/>
  <c r="BW207" i="1"/>
  <c r="BQ207" i="1"/>
  <c r="BK207" i="1"/>
  <c r="BE207" i="1"/>
  <c r="AY207" i="1"/>
  <c r="AS207" i="1"/>
  <c r="AM207" i="1"/>
  <c r="AG207" i="1"/>
  <c r="AA207" i="1"/>
  <c r="Z207" i="1"/>
  <c r="X207" i="1"/>
  <c r="W207" i="1"/>
  <c r="R207" i="1"/>
  <c r="O207" i="1"/>
  <c r="G207" i="1"/>
  <c r="CD206" i="1"/>
  <c r="CB206" i="1"/>
  <c r="BZ206" i="1"/>
  <c r="BX206" i="1"/>
  <c r="BW206" i="1"/>
  <c r="BQ206" i="1"/>
  <c r="BK206" i="1"/>
  <c r="BE206" i="1"/>
  <c r="AY206" i="1"/>
  <c r="AS206" i="1"/>
  <c r="AM206" i="1"/>
  <c r="AG206" i="1"/>
  <c r="AA206" i="1"/>
  <c r="Z206" i="1"/>
  <c r="X206" i="1"/>
  <c r="W206" i="1"/>
  <c r="R206" i="1"/>
  <c r="O206" i="1"/>
  <c r="G206" i="1"/>
  <c r="CD205" i="1"/>
  <c r="CB205" i="1"/>
  <c r="BZ205" i="1"/>
  <c r="BX205" i="1"/>
  <c r="BW205" i="1"/>
  <c r="BQ205" i="1"/>
  <c r="BK205" i="1"/>
  <c r="BE205" i="1"/>
  <c r="AY205" i="1"/>
  <c r="AS205" i="1"/>
  <c r="AM205" i="1"/>
  <c r="AG205" i="1"/>
  <c r="AA205" i="1"/>
  <c r="Z205" i="1"/>
  <c r="X205" i="1"/>
  <c r="W205" i="1"/>
  <c r="R205" i="1"/>
  <c r="O205" i="1"/>
  <c r="G205" i="1"/>
  <c r="CD204" i="1"/>
  <c r="CB204" i="1"/>
  <c r="BZ204" i="1"/>
  <c r="BX204" i="1"/>
  <c r="BW204" i="1"/>
  <c r="BQ204" i="1"/>
  <c r="BK204" i="1"/>
  <c r="BE204" i="1"/>
  <c r="AY204" i="1"/>
  <c r="AS204" i="1"/>
  <c r="AM204" i="1"/>
  <c r="AG204" i="1"/>
  <c r="AA204" i="1"/>
  <c r="Z204" i="1"/>
  <c r="X204" i="1"/>
  <c r="W204" i="1"/>
  <c r="R204" i="1"/>
  <c r="O204" i="1"/>
  <c r="G204" i="1"/>
  <c r="CD203" i="1"/>
  <c r="CB203" i="1"/>
  <c r="BZ203" i="1"/>
  <c r="BX203" i="1"/>
  <c r="BW203" i="1"/>
  <c r="BQ203" i="1"/>
  <c r="BK203" i="1"/>
  <c r="BE203" i="1"/>
  <c r="AY203" i="1"/>
  <c r="AS203" i="1"/>
  <c r="AM203" i="1"/>
  <c r="AG203" i="1"/>
  <c r="AA203" i="1"/>
  <c r="Z203" i="1"/>
  <c r="X203" i="1"/>
  <c r="W203" i="1"/>
  <c r="R203" i="1"/>
  <c r="O203" i="1"/>
  <c r="G203" i="1"/>
  <c r="CD202" i="1"/>
  <c r="CB202" i="1"/>
  <c r="BZ202" i="1"/>
  <c r="BX202" i="1"/>
  <c r="BW202" i="1"/>
  <c r="BQ202" i="1"/>
  <c r="BK202" i="1"/>
  <c r="BE202" i="1"/>
  <c r="AY202" i="1"/>
  <c r="AS202" i="1"/>
  <c r="AM202" i="1"/>
  <c r="AG202" i="1"/>
  <c r="AA202" i="1"/>
  <c r="Z202" i="1"/>
  <c r="X202" i="1"/>
  <c r="W202" i="1"/>
  <c r="R202" i="1"/>
  <c r="O202" i="1"/>
  <c r="G202" i="1"/>
  <c r="CD201" i="1"/>
  <c r="CB201" i="1"/>
  <c r="BZ201" i="1"/>
  <c r="BX201" i="1"/>
  <c r="BW201" i="1"/>
  <c r="BQ201" i="1"/>
  <c r="BK201" i="1"/>
  <c r="BE201" i="1"/>
  <c r="AY201" i="1"/>
  <c r="AS201" i="1"/>
  <c r="AM201" i="1"/>
  <c r="AG201" i="1"/>
  <c r="AA201" i="1"/>
  <c r="Z201" i="1"/>
  <c r="X201" i="1"/>
  <c r="W201" i="1"/>
  <c r="R201" i="1"/>
  <c r="O201" i="1"/>
  <c r="G201" i="1"/>
  <c r="CD200" i="1"/>
  <c r="CB200" i="1"/>
  <c r="BZ200" i="1"/>
  <c r="BX200" i="1"/>
  <c r="BW200" i="1"/>
  <c r="BQ200" i="1"/>
  <c r="BK200" i="1"/>
  <c r="BE200" i="1"/>
  <c r="AY200" i="1"/>
  <c r="AS200" i="1"/>
  <c r="AM200" i="1"/>
  <c r="AG200" i="1"/>
  <c r="AA200" i="1"/>
  <c r="Z200" i="1"/>
  <c r="X200" i="1"/>
  <c r="W200" i="1"/>
  <c r="R200" i="1"/>
  <c r="O200" i="1"/>
  <c r="G200" i="1"/>
  <c r="CD199" i="1"/>
  <c r="CB199" i="1"/>
  <c r="BZ199" i="1"/>
  <c r="BX199" i="1"/>
  <c r="BW199" i="1"/>
  <c r="BQ199" i="1"/>
  <c r="BK199" i="1"/>
  <c r="BE199" i="1"/>
  <c r="AY199" i="1"/>
  <c r="AS199" i="1"/>
  <c r="AM199" i="1"/>
  <c r="AG199" i="1"/>
  <c r="AA199" i="1"/>
  <c r="Z199" i="1"/>
  <c r="X199" i="1"/>
  <c r="W199" i="1"/>
  <c r="R199" i="1"/>
  <c r="O199" i="1"/>
  <c r="G199" i="1"/>
  <c r="CD198" i="1"/>
  <c r="CB198" i="1"/>
  <c r="BZ198" i="1"/>
  <c r="BX198" i="1"/>
  <c r="BW198" i="1"/>
  <c r="BQ198" i="1"/>
  <c r="BK198" i="1"/>
  <c r="BE198" i="1"/>
  <c r="AY198" i="1"/>
  <c r="AS198" i="1"/>
  <c r="AM198" i="1"/>
  <c r="AG198" i="1"/>
  <c r="AA198" i="1"/>
  <c r="Z198" i="1"/>
  <c r="X198" i="1"/>
  <c r="W198" i="1"/>
  <c r="R198" i="1"/>
  <c r="O198" i="1"/>
  <c r="G198" i="1"/>
  <c r="CD197" i="1"/>
  <c r="CB197" i="1"/>
  <c r="BZ197" i="1"/>
  <c r="BX197" i="1"/>
  <c r="BW197" i="1"/>
  <c r="BQ197" i="1"/>
  <c r="BK197" i="1"/>
  <c r="BE197" i="1"/>
  <c r="AY197" i="1"/>
  <c r="AS197" i="1"/>
  <c r="AM197" i="1"/>
  <c r="AG197" i="1"/>
  <c r="AA197" i="1"/>
  <c r="Z197" i="1"/>
  <c r="X197" i="1"/>
  <c r="W197" i="1"/>
  <c r="R197" i="1"/>
  <c r="O197" i="1"/>
  <c r="G197" i="1"/>
  <c r="CD196" i="1"/>
  <c r="CB196" i="1"/>
  <c r="BZ196" i="1"/>
  <c r="BX196" i="1"/>
  <c r="BW196" i="1"/>
  <c r="BQ196" i="1"/>
  <c r="BK196" i="1"/>
  <c r="BE196" i="1"/>
  <c r="AY196" i="1"/>
  <c r="AS196" i="1"/>
  <c r="AM196" i="1"/>
  <c r="AG196" i="1"/>
  <c r="AA196" i="1"/>
  <c r="Z196" i="1"/>
  <c r="X196" i="1"/>
  <c r="W196" i="1"/>
  <c r="R196" i="1"/>
  <c r="O196" i="1"/>
  <c r="G196" i="1"/>
  <c r="CD195" i="1"/>
  <c r="CB195" i="1"/>
  <c r="BZ195" i="1"/>
  <c r="BX195" i="1"/>
  <c r="BW195" i="1"/>
  <c r="BQ195" i="1"/>
  <c r="BK195" i="1"/>
  <c r="BE195" i="1"/>
  <c r="AY195" i="1"/>
  <c r="AS195" i="1"/>
  <c r="AM195" i="1"/>
  <c r="AG195" i="1"/>
  <c r="AA195" i="1"/>
  <c r="Z195" i="1"/>
  <c r="X195" i="1"/>
  <c r="W195" i="1"/>
  <c r="R195" i="1"/>
  <c r="O195" i="1"/>
  <c r="G195" i="1"/>
  <c r="CD194" i="1"/>
  <c r="CB194" i="1"/>
  <c r="BZ194" i="1"/>
  <c r="BX194" i="1"/>
  <c r="BW194" i="1"/>
  <c r="BQ194" i="1"/>
  <c r="BK194" i="1"/>
  <c r="BE194" i="1"/>
  <c r="AY194" i="1"/>
  <c r="AS194" i="1"/>
  <c r="AM194" i="1"/>
  <c r="AG194" i="1"/>
  <c r="AA194" i="1"/>
  <c r="Z194" i="1"/>
  <c r="X194" i="1"/>
  <c r="W194" i="1"/>
  <c r="R194" i="1"/>
  <c r="O194" i="1"/>
  <c r="G194" i="1"/>
  <c r="CD193" i="1"/>
  <c r="CB193" i="1"/>
  <c r="BZ193" i="1"/>
  <c r="BX193" i="1"/>
  <c r="BW193" i="1"/>
  <c r="BQ193" i="1"/>
  <c r="BK193" i="1"/>
  <c r="BE193" i="1"/>
  <c r="AY193" i="1"/>
  <c r="AS193" i="1"/>
  <c r="AM193" i="1"/>
  <c r="AG193" i="1"/>
  <c r="AA193" i="1"/>
  <c r="Z193" i="1"/>
  <c r="X193" i="1"/>
  <c r="W193" i="1"/>
  <c r="R193" i="1"/>
  <c r="O193" i="1"/>
  <c r="G193" i="1"/>
  <c r="CD192" i="1"/>
  <c r="CB192" i="1"/>
  <c r="BZ192" i="1"/>
  <c r="BX192" i="1"/>
  <c r="BW192" i="1"/>
  <c r="BQ192" i="1"/>
  <c r="BK192" i="1"/>
  <c r="BE192" i="1"/>
  <c r="AY192" i="1"/>
  <c r="AS192" i="1"/>
  <c r="AM192" i="1"/>
  <c r="AG192" i="1"/>
  <c r="AA192" i="1"/>
  <c r="Z192" i="1"/>
  <c r="X192" i="1"/>
  <c r="W192" i="1"/>
  <c r="R192" i="1"/>
  <c r="O192" i="1"/>
  <c r="G192" i="1"/>
  <c r="CD191" i="1"/>
  <c r="CB191" i="1"/>
  <c r="BZ191" i="1"/>
  <c r="BX191" i="1"/>
  <c r="BW191" i="1"/>
  <c r="BQ191" i="1"/>
  <c r="BK191" i="1"/>
  <c r="BE191" i="1"/>
  <c r="AY191" i="1"/>
  <c r="AS191" i="1"/>
  <c r="AM191" i="1"/>
  <c r="AG191" i="1"/>
  <c r="AA191" i="1"/>
  <c r="Z191" i="1"/>
  <c r="X191" i="1"/>
  <c r="W191" i="1"/>
  <c r="R191" i="1"/>
  <c r="O191" i="1"/>
  <c r="G191" i="1"/>
  <c r="CD190" i="1"/>
  <c r="CB190" i="1"/>
  <c r="BZ190" i="1"/>
  <c r="BX190" i="1"/>
  <c r="BW190" i="1"/>
  <c r="BQ190" i="1"/>
  <c r="BK190" i="1"/>
  <c r="BE190" i="1"/>
  <c r="AY190" i="1"/>
  <c r="AS190" i="1"/>
  <c r="AM190" i="1"/>
  <c r="AG190" i="1"/>
  <c r="AA190" i="1"/>
  <c r="Z190" i="1"/>
  <c r="X190" i="1"/>
  <c r="W190" i="1"/>
  <c r="R190" i="1"/>
  <c r="O190" i="1"/>
  <c r="G190" i="1"/>
  <c r="CD189" i="1"/>
  <c r="CB189" i="1"/>
  <c r="BZ189" i="1"/>
  <c r="BX189" i="1"/>
  <c r="BW189" i="1"/>
  <c r="BQ189" i="1"/>
  <c r="BK189" i="1"/>
  <c r="BE189" i="1"/>
  <c r="AY189" i="1"/>
  <c r="AS189" i="1"/>
  <c r="AM189" i="1"/>
  <c r="AG189" i="1"/>
  <c r="AA189" i="1"/>
  <c r="Z189" i="1"/>
  <c r="X189" i="1"/>
  <c r="W189" i="1"/>
  <c r="R189" i="1"/>
  <c r="O189" i="1"/>
  <c r="G189" i="1"/>
  <c r="CD188" i="1"/>
  <c r="CB188" i="1"/>
  <c r="BZ188" i="1"/>
  <c r="BX188" i="1"/>
  <c r="BW188" i="1"/>
  <c r="BQ188" i="1"/>
  <c r="BK188" i="1"/>
  <c r="BE188" i="1"/>
  <c r="AY188" i="1"/>
  <c r="AS188" i="1"/>
  <c r="AM188" i="1"/>
  <c r="AG188" i="1"/>
  <c r="AA188" i="1"/>
  <c r="Z188" i="1"/>
  <c r="X188" i="1"/>
  <c r="W188" i="1"/>
  <c r="R188" i="1"/>
  <c r="O188" i="1"/>
  <c r="G188" i="1"/>
  <c r="CD187" i="1"/>
  <c r="CB187" i="1"/>
  <c r="BZ187" i="1"/>
  <c r="BX187" i="1"/>
  <c r="BW187" i="1"/>
  <c r="BQ187" i="1"/>
  <c r="BK187" i="1"/>
  <c r="BE187" i="1"/>
  <c r="AY187" i="1"/>
  <c r="AS187" i="1"/>
  <c r="AM187" i="1"/>
  <c r="AG187" i="1"/>
  <c r="AA187" i="1"/>
  <c r="Z187" i="1"/>
  <c r="X187" i="1"/>
  <c r="W187" i="1"/>
  <c r="R187" i="1"/>
  <c r="O187" i="1"/>
  <c r="G187" i="1"/>
  <c r="CD186" i="1"/>
  <c r="CB186" i="1"/>
  <c r="BZ186" i="1"/>
  <c r="BX186" i="1"/>
  <c r="BW186" i="1"/>
  <c r="BQ186" i="1"/>
  <c r="BK186" i="1"/>
  <c r="BE186" i="1"/>
  <c r="AY186" i="1"/>
  <c r="AS186" i="1"/>
  <c r="AM186" i="1"/>
  <c r="AG186" i="1"/>
  <c r="AA186" i="1"/>
  <c r="Z186" i="1"/>
  <c r="X186" i="1"/>
  <c r="W186" i="1"/>
  <c r="R186" i="1"/>
  <c r="O186" i="1"/>
  <c r="G186" i="1"/>
  <c r="CD185" i="1"/>
  <c r="CB185" i="1"/>
  <c r="BZ185" i="1"/>
  <c r="BX185" i="1"/>
  <c r="BW185" i="1"/>
  <c r="BQ185" i="1"/>
  <c r="BK185" i="1"/>
  <c r="BE185" i="1"/>
  <c r="AY185" i="1"/>
  <c r="AS185" i="1"/>
  <c r="AM185" i="1"/>
  <c r="AG185" i="1"/>
  <c r="AA185" i="1"/>
  <c r="Z185" i="1"/>
  <c r="X185" i="1"/>
  <c r="W185" i="1"/>
  <c r="R185" i="1"/>
  <c r="O185" i="1"/>
  <c r="G185" i="1"/>
  <c r="CD184" i="1"/>
  <c r="CB184" i="1"/>
  <c r="BZ184" i="1"/>
  <c r="BX184" i="1"/>
  <c r="BW184" i="1"/>
  <c r="BQ184" i="1"/>
  <c r="BK184" i="1"/>
  <c r="BE184" i="1"/>
  <c r="AY184" i="1"/>
  <c r="AS184" i="1"/>
  <c r="AM184" i="1"/>
  <c r="AG184" i="1"/>
  <c r="AA184" i="1"/>
  <c r="Z184" i="1"/>
  <c r="X184" i="1"/>
  <c r="W184" i="1"/>
  <c r="R184" i="1"/>
  <c r="O184" i="1"/>
  <c r="G184" i="1"/>
  <c r="CD183" i="1"/>
  <c r="CB183" i="1"/>
  <c r="BZ183" i="1"/>
  <c r="BX183" i="1"/>
  <c r="BW183" i="1"/>
  <c r="BQ183" i="1"/>
  <c r="BK183" i="1"/>
  <c r="BE183" i="1"/>
  <c r="AY183" i="1"/>
  <c r="AS183" i="1"/>
  <c r="AM183" i="1"/>
  <c r="AG183" i="1"/>
  <c r="AA183" i="1"/>
  <c r="Z183" i="1"/>
  <c r="X183" i="1"/>
  <c r="W183" i="1"/>
  <c r="R183" i="1"/>
  <c r="O183" i="1"/>
  <c r="G183" i="1"/>
  <c r="CD182" i="1"/>
  <c r="CB182" i="1"/>
  <c r="BZ182" i="1"/>
  <c r="BX182" i="1"/>
  <c r="BW182" i="1"/>
  <c r="BQ182" i="1"/>
  <c r="BK182" i="1"/>
  <c r="BE182" i="1"/>
  <c r="AY182" i="1"/>
  <c r="AS182" i="1"/>
  <c r="AM182" i="1"/>
  <c r="AG182" i="1"/>
  <c r="AA182" i="1"/>
  <c r="Z182" i="1"/>
  <c r="X182" i="1"/>
  <c r="W182" i="1"/>
  <c r="R182" i="1"/>
  <c r="O182" i="1"/>
  <c r="G182" i="1"/>
  <c r="CD181" i="1"/>
  <c r="CB181" i="1"/>
  <c r="BZ181" i="1"/>
  <c r="BX181" i="1"/>
  <c r="BW181" i="1"/>
  <c r="BQ181" i="1"/>
  <c r="BK181" i="1"/>
  <c r="BE181" i="1"/>
  <c r="AY181" i="1"/>
  <c r="AS181" i="1"/>
  <c r="AM181" i="1"/>
  <c r="AG181" i="1"/>
  <c r="AA181" i="1"/>
  <c r="Z181" i="1"/>
  <c r="X181" i="1"/>
  <c r="W181" i="1"/>
  <c r="R181" i="1"/>
  <c r="O181" i="1"/>
  <c r="G181" i="1"/>
  <c r="CD180" i="1"/>
  <c r="CB180" i="1"/>
  <c r="BZ180" i="1"/>
  <c r="BX180" i="1"/>
  <c r="BW180" i="1"/>
  <c r="BQ180" i="1"/>
  <c r="BK180" i="1"/>
  <c r="BE180" i="1"/>
  <c r="AY180" i="1"/>
  <c r="AS180" i="1"/>
  <c r="AM180" i="1"/>
  <c r="AG180" i="1"/>
  <c r="AA180" i="1"/>
  <c r="Z180" i="1"/>
  <c r="X180" i="1"/>
  <c r="W180" i="1"/>
  <c r="R180" i="1"/>
  <c r="O180" i="1"/>
  <c r="G180" i="1"/>
  <c r="CD179" i="1"/>
  <c r="CB179" i="1"/>
  <c r="BZ179" i="1"/>
  <c r="BX179" i="1"/>
  <c r="BW179" i="1"/>
  <c r="BQ179" i="1"/>
  <c r="BK179" i="1"/>
  <c r="BE179" i="1"/>
  <c r="AY179" i="1"/>
  <c r="AS179" i="1"/>
  <c r="AM179" i="1"/>
  <c r="AG179" i="1"/>
  <c r="AA179" i="1"/>
  <c r="Z179" i="1"/>
  <c r="X179" i="1"/>
  <c r="W179" i="1"/>
  <c r="R179" i="1"/>
  <c r="O179" i="1"/>
  <c r="G179" i="1"/>
  <c r="CD178" i="1"/>
  <c r="CB178" i="1"/>
  <c r="BZ178" i="1"/>
  <c r="BX178" i="1"/>
  <c r="BW178" i="1"/>
  <c r="BQ178" i="1"/>
  <c r="BK178" i="1"/>
  <c r="BE178" i="1"/>
  <c r="AY178" i="1"/>
  <c r="AS178" i="1"/>
  <c r="AM178" i="1"/>
  <c r="AG178" i="1"/>
  <c r="AA178" i="1"/>
  <c r="Z178" i="1"/>
  <c r="X178" i="1"/>
  <c r="W178" i="1"/>
  <c r="R178" i="1"/>
  <c r="O178" i="1"/>
  <c r="G178" i="1"/>
  <c r="CD177" i="1"/>
  <c r="CB177" i="1"/>
  <c r="BZ177" i="1"/>
  <c r="BX177" i="1"/>
  <c r="BW177" i="1"/>
  <c r="BQ177" i="1"/>
  <c r="BK177" i="1"/>
  <c r="BE177" i="1"/>
  <c r="AY177" i="1"/>
  <c r="AS177" i="1"/>
  <c r="AM177" i="1"/>
  <c r="AG177" i="1"/>
  <c r="AA177" i="1"/>
  <c r="Z177" i="1"/>
  <c r="X177" i="1"/>
  <c r="W177" i="1"/>
  <c r="R177" i="1"/>
  <c r="O177" i="1"/>
  <c r="G177" i="1"/>
  <c r="CD176" i="1"/>
  <c r="CB176" i="1"/>
  <c r="BZ176" i="1"/>
  <c r="BX176" i="1"/>
  <c r="BW176" i="1"/>
  <c r="BQ176" i="1"/>
  <c r="BK176" i="1"/>
  <c r="BE176" i="1"/>
  <c r="AY176" i="1"/>
  <c r="AS176" i="1"/>
  <c r="AM176" i="1"/>
  <c r="AG176" i="1"/>
  <c r="AA176" i="1"/>
  <c r="Z176" i="1"/>
  <c r="X176" i="1"/>
  <c r="W176" i="1"/>
  <c r="R176" i="1"/>
  <c r="O176" i="1"/>
  <c r="G176" i="1"/>
  <c r="CD175" i="1"/>
  <c r="CB175" i="1"/>
  <c r="BZ175" i="1"/>
  <c r="BX175" i="1"/>
  <c r="BW175" i="1"/>
  <c r="BQ175" i="1"/>
  <c r="BK175" i="1"/>
  <c r="BE175" i="1"/>
  <c r="AY175" i="1"/>
  <c r="AS175" i="1"/>
  <c r="AM175" i="1"/>
  <c r="AG175" i="1"/>
  <c r="AA175" i="1"/>
  <c r="Z175" i="1"/>
  <c r="X175" i="1"/>
  <c r="W175" i="1"/>
  <c r="R175" i="1"/>
  <c r="O175" i="1"/>
  <c r="G175" i="1"/>
  <c r="CD174" i="1"/>
  <c r="CB174" i="1"/>
  <c r="BZ174" i="1"/>
  <c r="BX174" i="1"/>
  <c r="BW174" i="1"/>
  <c r="BQ174" i="1"/>
  <c r="BK174" i="1"/>
  <c r="BE174" i="1"/>
  <c r="AY174" i="1"/>
  <c r="AS174" i="1"/>
  <c r="AM174" i="1"/>
  <c r="AG174" i="1"/>
  <c r="AA174" i="1"/>
  <c r="Z174" i="1"/>
  <c r="X174" i="1"/>
  <c r="W174" i="1"/>
  <c r="R174" i="1"/>
  <c r="O174" i="1"/>
  <c r="G174" i="1"/>
  <c r="CD173" i="1"/>
  <c r="CB173" i="1"/>
  <c r="BZ173" i="1"/>
  <c r="BX173" i="1"/>
  <c r="BW173" i="1"/>
  <c r="BQ173" i="1"/>
  <c r="BK173" i="1"/>
  <c r="BE173" i="1"/>
  <c r="AY173" i="1"/>
  <c r="AS173" i="1"/>
  <c r="AM173" i="1"/>
  <c r="AG173" i="1"/>
  <c r="AA173" i="1"/>
  <c r="Z173" i="1"/>
  <c r="X173" i="1"/>
  <c r="W173" i="1"/>
  <c r="R173" i="1"/>
  <c r="O173" i="1"/>
  <c r="G173" i="1"/>
  <c r="CD172" i="1"/>
  <c r="CB172" i="1"/>
  <c r="BZ172" i="1"/>
  <c r="BX172" i="1"/>
  <c r="BW172" i="1"/>
  <c r="BQ172" i="1"/>
  <c r="BK172" i="1"/>
  <c r="BE172" i="1"/>
  <c r="AY172" i="1"/>
  <c r="AS172" i="1"/>
  <c r="AM172" i="1"/>
  <c r="AG172" i="1"/>
  <c r="AA172" i="1"/>
  <c r="Z172" i="1"/>
  <c r="X172" i="1"/>
  <c r="W172" i="1"/>
  <c r="R172" i="1"/>
  <c r="O172" i="1"/>
  <c r="G172" i="1"/>
  <c r="CD171" i="1"/>
  <c r="CB171" i="1"/>
  <c r="BZ171" i="1"/>
  <c r="BX171" i="1"/>
  <c r="BW171" i="1"/>
  <c r="BQ171" i="1"/>
  <c r="BK171" i="1"/>
  <c r="BE171" i="1"/>
  <c r="AY171" i="1"/>
  <c r="AS171" i="1"/>
  <c r="AM171" i="1"/>
  <c r="AG171" i="1"/>
  <c r="AA171" i="1"/>
  <c r="Z171" i="1"/>
  <c r="X171" i="1"/>
  <c r="W171" i="1"/>
  <c r="R171" i="1"/>
  <c r="O171" i="1"/>
  <c r="G171" i="1"/>
  <c r="CD170" i="1"/>
  <c r="CB170" i="1"/>
  <c r="BZ170" i="1"/>
  <c r="BX170" i="1"/>
  <c r="BW170" i="1"/>
  <c r="BQ170" i="1"/>
  <c r="BK170" i="1"/>
  <c r="BE170" i="1"/>
  <c r="AY170" i="1"/>
  <c r="AS170" i="1"/>
  <c r="AM170" i="1"/>
  <c r="AG170" i="1"/>
  <c r="AA170" i="1"/>
  <c r="Z170" i="1"/>
  <c r="X170" i="1"/>
  <c r="W170" i="1"/>
  <c r="R170" i="1"/>
  <c r="O170" i="1"/>
  <c r="G170" i="1"/>
  <c r="CD169" i="1"/>
  <c r="CB169" i="1"/>
  <c r="BZ169" i="1"/>
  <c r="BX169" i="1"/>
  <c r="BW169" i="1"/>
  <c r="BQ169" i="1"/>
  <c r="BK169" i="1"/>
  <c r="BE169" i="1"/>
  <c r="AY169" i="1"/>
  <c r="AS169" i="1"/>
  <c r="AM169" i="1"/>
  <c r="AG169" i="1"/>
  <c r="AA169" i="1"/>
  <c r="Z169" i="1"/>
  <c r="X169" i="1"/>
  <c r="W169" i="1"/>
  <c r="R169" i="1"/>
  <c r="O169" i="1"/>
  <c r="G169" i="1"/>
  <c r="CD168" i="1"/>
  <c r="CB168" i="1"/>
  <c r="BZ168" i="1"/>
  <c r="BX168" i="1"/>
  <c r="BW168" i="1"/>
  <c r="BQ168" i="1"/>
  <c r="BK168" i="1"/>
  <c r="BE168" i="1"/>
  <c r="AY168" i="1"/>
  <c r="AS168" i="1"/>
  <c r="AM168" i="1"/>
  <c r="AG168" i="1"/>
  <c r="AA168" i="1"/>
  <c r="Z168" i="1"/>
  <c r="X168" i="1"/>
  <c r="W168" i="1"/>
  <c r="R168" i="1"/>
  <c r="O168" i="1"/>
  <c r="G168" i="1"/>
  <c r="CD167" i="1"/>
  <c r="CB167" i="1"/>
  <c r="BZ167" i="1"/>
  <c r="BX167" i="1"/>
  <c r="BW167" i="1"/>
  <c r="BQ167" i="1"/>
  <c r="BK167" i="1"/>
  <c r="BE167" i="1"/>
  <c r="AY167" i="1"/>
  <c r="AS167" i="1"/>
  <c r="AM167" i="1"/>
  <c r="AG167" i="1"/>
  <c r="AA167" i="1"/>
  <c r="Z167" i="1"/>
  <c r="X167" i="1"/>
  <c r="W167" i="1"/>
  <c r="R167" i="1"/>
  <c r="O167" i="1"/>
  <c r="G167" i="1"/>
  <c r="CD166" i="1"/>
  <c r="CB166" i="1"/>
  <c r="BZ166" i="1"/>
  <c r="BX166" i="1"/>
  <c r="BW166" i="1"/>
  <c r="BQ166" i="1"/>
  <c r="BK166" i="1"/>
  <c r="BE166" i="1"/>
  <c r="AY166" i="1"/>
  <c r="AS166" i="1"/>
  <c r="AM166" i="1"/>
  <c r="AG166" i="1"/>
  <c r="AA166" i="1"/>
  <c r="Z166" i="1"/>
  <c r="X166" i="1"/>
  <c r="W166" i="1"/>
  <c r="R166" i="1"/>
  <c r="O166" i="1"/>
  <c r="G166" i="1"/>
  <c r="CD165" i="1"/>
  <c r="CB165" i="1"/>
  <c r="BZ165" i="1"/>
  <c r="BX165" i="1"/>
  <c r="BW165" i="1"/>
  <c r="BQ165" i="1"/>
  <c r="BK165" i="1"/>
  <c r="BE165" i="1"/>
  <c r="AY165" i="1"/>
  <c r="AS165" i="1"/>
  <c r="AM165" i="1"/>
  <c r="AG165" i="1"/>
  <c r="AA165" i="1"/>
  <c r="Z165" i="1"/>
  <c r="X165" i="1"/>
  <c r="W165" i="1"/>
  <c r="R165" i="1"/>
  <c r="O165" i="1"/>
  <c r="G165" i="1"/>
  <c r="CD164" i="1"/>
  <c r="CB164" i="1"/>
  <c r="BZ164" i="1"/>
  <c r="BX164" i="1"/>
  <c r="BW164" i="1"/>
  <c r="BQ164" i="1"/>
  <c r="BK164" i="1"/>
  <c r="BE164" i="1"/>
  <c r="AY164" i="1"/>
  <c r="AS164" i="1"/>
  <c r="AM164" i="1"/>
  <c r="AG164" i="1"/>
  <c r="AA164" i="1"/>
  <c r="Z164" i="1"/>
  <c r="X164" i="1"/>
  <c r="W164" i="1"/>
  <c r="R164" i="1"/>
  <c r="O164" i="1"/>
  <c r="G164" i="1"/>
  <c r="CD163" i="1"/>
  <c r="CB163" i="1"/>
  <c r="BZ163" i="1"/>
  <c r="BX163" i="1"/>
  <c r="BW163" i="1"/>
  <c r="BQ163" i="1"/>
  <c r="BK163" i="1"/>
  <c r="BE163" i="1"/>
  <c r="AY163" i="1"/>
  <c r="AS163" i="1"/>
  <c r="AM163" i="1"/>
  <c r="AG163" i="1"/>
  <c r="AA163" i="1"/>
  <c r="Z163" i="1"/>
  <c r="X163" i="1"/>
  <c r="W163" i="1"/>
  <c r="R163" i="1"/>
  <c r="O163" i="1"/>
  <c r="G163" i="1"/>
  <c r="CD162" i="1"/>
  <c r="CB162" i="1"/>
  <c r="BZ162" i="1"/>
  <c r="BX162" i="1"/>
  <c r="BW162" i="1"/>
  <c r="BQ162" i="1"/>
  <c r="BK162" i="1"/>
  <c r="BE162" i="1"/>
  <c r="AY162" i="1"/>
  <c r="AS162" i="1"/>
  <c r="AM162" i="1"/>
  <c r="AG162" i="1"/>
  <c r="AA162" i="1"/>
  <c r="Z162" i="1"/>
  <c r="X162" i="1"/>
  <c r="W162" i="1"/>
  <c r="R162" i="1"/>
  <c r="O162" i="1"/>
  <c r="G162" i="1"/>
  <c r="CD161" i="1"/>
  <c r="CB161" i="1"/>
  <c r="BZ161" i="1"/>
  <c r="BX161" i="1"/>
  <c r="BW161" i="1"/>
  <c r="BQ161" i="1"/>
  <c r="BK161" i="1"/>
  <c r="BE161" i="1"/>
  <c r="AY161" i="1"/>
  <c r="AS161" i="1"/>
  <c r="AM161" i="1"/>
  <c r="AG161" i="1"/>
  <c r="AA161" i="1"/>
  <c r="Z161" i="1"/>
  <c r="X161" i="1"/>
  <c r="W161" i="1"/>
  <c r="R161" i="1"/>
  <c r="O161" i="1"/>
  <c r="G161" i="1"/>
  <c r="CD160" i="1"/>
  <c r="CB160" i="1"/>
  <c r="BZ160" i="1"/>
  <c r="BX160" i="1"/>
  <c r="BW160" i="1"/>
  <c r="BQ160" i="1"/>
  <c r="BK160" i="1"/>
  <c r="BE160" i="1"/>
  <c r="AY160" i="1"/>
  <c r="AS160" i="1"/>
  <c r="AM160" i="1"/>
  <c r="AG160" i="1"/>
  <c r="AA160" i="1"/>
  <c r="Z160" i="1"/>
  <c r="X160" i="1"/>
  <c r="W160" i="1"/>
  <c r="R160" i="1"/>
  <c r="O160" i="1"/>
  <c r="G160" i="1"/>
  <c r="CD159" i="1"/>
  <c r="CB159" i="1"/>
  <c r="BZ159" i="1"/>
  <c r="BX159" i="1"/>
  <c r="BW159" i="1"/>
  <c r="BQ159" i="1"/>
  <c r="BK159" i="1"/>
  <c r="BE159" i="1"/>
  <c r="AY159" i="1"/>
  <c r="AS159" i="1"/>
  <c r="AM159" i="1"/>
  <c r="AG159" i="1"/>
  <c r="AA159" i="1"/>
  <c r="Z159" i="1"/>
  <c r="X159" i="1"/>
  <c r="W159" i="1"/>
  <c r="R159" i="1"/>
  <c r="O159" i="1"/>
  <c r="G159" i="1"/>
  <c r="CD158" i="1"/>
  <c r="CB158" i="1"/>
  <c r="BZ158" i="1"/>
  <c r="BX158" i="1"/>
  <c r="BW158" i="1"/>
  <c r="BQ158" i="1"/>
  <c r="BK158" i="1"/>
  <c r="BE158" i="1"/>
  <c r="AY158" i="1"/>
  <c r="AS158" i="1"/>
  <c r="AM158" i="1"/>
  <c r="AG158" i="1"/>
  <c r="AA158" i="1"/>
  <c r="Z158" i="1"/>
  <c r="X158" i="1"/>
  <c r="W158" i="1"/>
  <c r="R158" i="1"/>
  <c r="O158" i="1"/>
  <c r="G158" i="1"/>
  <c r="CD157" i="1"/>
  <c r="CB157" i="1"/>
  <c r="BZ157" i="1"/>
  <c r="BX157" i="1"/>
  <c r="BW157" i="1"/>
  <c r="BQ157" i="1"/>
  <c r="BK157" i="1"/>
  <c r="BE157" i="1"/>
  <c r="AY157" i="1"/>
  <c r="AS157" i="1"/>
  <c r="AM157" i="1"/>
  <c r="AG157" i="1"/>
  <c r="AA157" i="1"/>
  <c r="Z157" i="1"/>
  <c r="X157" i="1"/>
  <c r="W157" i="1"/>
  <c r="R157" i="1"/>
  <c r="O157" i="1"/>
  <c r="G157" i="1"/>
  <c r="CD156" i="1"/>
  <c r="CB156" i="1"/>
  <c r="BZ156" i="1"/>
  <c r="BX156" i="1"/>
  <c r="BW156" i="1"/>
  <c r="BQ156" i="1"/>
  <c r="BK156" i="1"/>
  <c r="BE156" i="1"/>
  <c r="AY156" i="1"/>
  <c r="AS156" i="1"/>
  <c r="AM156" i="1"/>
  <c r="AG156" i="1"/>
  <c r="AA156" i="1"/>
  <c r="Z156" i="1"/>
  <c r="X156" i="1"/>
  <c r="W156" i="1"/>
  <c r="R156" i="1"/>
  <c r="O156" i="1"/>
  <c r="G156" i="1"/>
  <c r="CD155" i="1"/>
  <c r="CB155" i="1"/>
  <c r="BZ155" i="1"/>
  <c r="BX155" i="1"/>
  <c r="BW155" i="1"/>
  <c r="BQ155" i="1"/>
  <c r="BK155" i="1"/>
  <c r="BE155" i="1"/>
  <c r="AY155" i="1"/>
  <c r="AS155" i="1"/>
  <c r="AM155" i="1"/>
  <c r="AG155" i="1"/>
  <c r="AA155" i="1"/>
  <c r="Z155" i="1"/>
  <c r="X155" i="1"/>
  <c r="W155" i="1"/>
  <c r="R155" i="1"/>
  <c r="O155" i="1"/>
  <c r="G155" i="1"/>
  <c r="CD154" i="1"/>
  <c r="CB154" i="1"/>
  <c r="BZ154" i="1"/>
  <c r="BX154" i="1"/>
  <c r="BW154" i="1"/>
  <c r="BQ154" i="1"/>
  <c r="BK154" i="1"/>
  <c r="BE154" i="1"/>
  <c r="AY154" i="1"/>
  <c r="AS154" i="1"/>
  <c r="AM154" i="1"/>
  <c r="AG154" i="1"/>
  <c r="AA154" i="1"/>
  <c r="Z154" i="1"/>
  <c r="X154" i="1"/>
  <c r="W154" i="1"/>
  <c r="R154" i="1"/>
  <c r="O154" i="1"/>
  <c r="G154" i="1"/>
  <c r="CD153" i="1"/>
  <c r="CB153" i="1"/>
  <c r="BZ153" i="1"/>
  <c r="BX153" i="1"/>
  <c r="BW153" i="1"/>
  <c r="BQ153" i="1"/>
  <c r="BK153" i="1"/>
  <c r="BE153" i="1"/>
  <c r="AY153" i="1"/>
  <c r="AS153" i="1"/>
  <c r="AM153" i="1"/>
  <c r="AG153" i="1"/>
  <c r="AA153" i="1"/>
  <c r="Z153" i="1"/>
  <c r="X153" i="1"/>
  <c r="W153" i="1"/>
  <c r="R153" i="1"/>
  <c r="O153" i="1"/>
  <c r="G153" i="1"/>
  <c r="CD152" i="1"/>
  <c r="CB152" i="1"/>
  <c r="BZ152" i="1"/>
  <c r="BX152" i="1"/>
  <c r="BW152" i="1"/>
  <c r="BQ152" i="1"/>
  <c r="BK152" i="1"/>
  <c r="BE152" i="1"/>
  <c r="AY152" i="1"/>
  <c r="AS152" i="1"/>
  <c r="AM152" i="1"/>
  <c r="AG152" i="1"/>
  <c r="AA152" i="1"/>
  <c r="Z152" i="1"/>
  <c r="X152" i="1"/>
  <c r="W152" i="1"/>
  <c r="R152" i="1"/>
  <c r="O152" i="1"/>
  <c r="G152" i="1"/>
  <c r="CD151" i="1"/>
  <c r="CB151" i="1"/>
  <c r="BZ151" i="1"/>
  <c r="BX151" i="1"/>
  <c r="BW151" i="1"/>
  <c r="BQ151" i="1"/>
  <c r="BK151" i="1"/>
  <c r="BE151" i="1"/>
  <c r="AY151" i="1"/>
  <c r="AS151" i="1"/>
  <c r="AM151" i="1"/>
  <c r="AG151" i="1"/>
  <c r="AA151" i="1"/>
  <c r="Z151" i="1"/>
  <c r="X151" i="1"/>
  <c r="W151" i="1"/>
  <c r="R151" i="1"/>
  <c r="O151" i="1"/>
  <c r="G151" i="1"/>
  <c r="CD150" i="1"/>
  <c r="CB150" i="1"/>
  <c r="BZ150" i="1"/>
  <c r="BX150" i="1"/>
  <c r="BW150" i="1"/>
  <c r="BQ150" i="1"/>
  <c r="BK150" i="1"/>
  <c r="BE150" i="1"/>
  <c r="AY150" i="1"/>
  <c r="AS150" i="1"/>
  <c r="AM150" i="1"/>
  <c r="AG150" i="1"/>
  <c r="AA150" i="1"/>
  <c r="Z150" i="1"/>
  <c r="X150" i="1"/>
  <c r="W150" i="1"/>
  <c r="R150" i="1"/>
  <c r="O150" i="1"/>
  <c r="G150" i="1"/>
  <c r="CD149" i="1"/>
  <c r="CB149" i="1"/>
  <c r="BZ149" i="1"/>
  <c r="BX149" i="1"/>
  <c r="BW149" i="1"/>
  <c r="BQ149" i="1"/>
  <c r="BK149" i="1"/>
  <c r="BE149" i="1"/>
  <c r="AY149" i="1"/>
  <c r="AS149" i="1"/>
  <c r="AM149" i="1"/>
  <c r="AG149" i="1"/>
  <c r="AA149" i="1"/>
  <c r="Z149" i="1"/>
  <c r="X149" i="1"/>
  <c r="W149" i="1"/>
  <c r="R149" i="1"/>
  <c r="O149" i="1"/>
  <c r="G149" i="1"/>
  <c r="CD148" i="1"/>
  <c r="CB148" i="1"/>
  <c r="BZ148" i="1"/>
  <c r="BX148" i="1"/>
  <c r="BW148" i="1"/>
  <c r="BQ148" i="1"/>
  <c r="BK148" i="1"/>
  <c r="BE148" i="1"/>
  <c r="AY148" i="1"/>
  <c r="AS148" i="1"/>
  <c r="AM148" i="1"/>
  <c r="AG148" i="1"/>
  <c r="AA148" i="1"/>
  <c r="Z148" i="1"/>
  <c r="X148" i="1"/>
  <c r="W148" i="1"/>
  <c r="R148" i="1"/>
  <c r="O148" i="1"/>
  <c r="G148" i="1"/>
  <c r="CD147" i="1"/>
  <c r="CB147" i="1"/>
  <c r="BZ147" i="1"/>
  <c r="BX147" i="1"/>
  <c r="BW147" i="1"/>
  <c r="BQ147" i="1"/>
  <c r="BK147" i="1"/>
  <c r="BE147" i="1"/>
  <c r="AY147" i="1"/>
  <c r="AS147" i="1"/>
  <c r="AM147" i="1"/>
  <c r="AG147" i="1"/>
  <c r="AA147" i="1"/>
  <c r="Z147" i="1"/>
  <c r="X147" i="1"/>
  <c r="W147" i="1"/>
  <c r="R147" i="1"/>
  <c r="O147" i="1"/>
  <c r="G147" i="1"/>
  <c r="CD146" i="1"/>
  <c r="CB146" i="1"/>
  <c r="BZ146" i="1"/>
  <c r="BX146" i="1"/>
  <c r="BW146" i="1"/>
  <c r="BQ146" i="1"/>
  <c r="BK146" i="1"/>
  <c r="BE146" i="1"/>
  <c r="AY146" i="1"/>
  <c r="AS146" i="1"/>
  <c r="AM146" i="1"/>
  <c r="AG146" i="1"/>
  <c r="AA146" i="1"/>
  <c r="Z146" i="1"/>
  <c r="X146" i="1"/>
  <c r="W146" i="1"/>
  <c r="R146" i="1"/>
  <c r="O146" i="1"/>
  <c r="G146" i="1"/>
  <c r="CD145" i="1"/>
  <c r="CB145" i="1"/>
  <c r="BZ145" i="1"/>
  <c r="BX145" i="1"/>
  <c r="BW145" i="1"/>
  <c r="BQ145" i="1"/>
  <c r="BK145" i="1"/>
  <c r="BE145" i="1"/>
  <c r="AY145" i="1"/>
  <c r="AS145" i="1"/>
  <c r="AM145" i="1"/>
  <c r="AG145" i="1"/>
  <c r="AA145" i="1"/>
  <c r="Z145" i="1"/>
  <c r="X145" i="1"/>
  <c r="W145" i="1"/>
  <c r="R145" i="1"/>
  <c r="O145" i="1"/>
  <c r="G145" i="1"/>
  <c r="CD144" i="1"/>
  <c r="CB144" i="1"/>
  <c r="BZ144" i="1"/>
  <c r="BX144" i="1"/>
  <c r="BW144" i="1"/>
  <c r="BQ144" i="1"/>
  <c r="BK144" i="1"/>
  <c r="BE144" i="1"/>
  <c r="AY144" i="1"/>
  <c r="AS144" i="1"/>
  <c r="AM144" i="1"/>
  <c r="AG144" i="1"/>
  <c r="AA144" i="1"/>
  <c r="Z144" i="1"/>
  <c r="X144" i="1"/>
  <c r="W144" i="1"/>
  <c r="R144" i="1"/>
  <c r="O144" i="1"/>
  <c r="G144" i="1"/>
  <c r="CD143" i="1"/>
  <c r="CB143" i="1"/>
  <c r="BZ143" i="1"/>
  <c r="BX143" i="1"/>
  <c r="BW143" i="1"/>
  <c r="BQ143" i="1"/>
  <c r="BK143" i="1"/>
  <c r="BE143" i="1"/>
  <c r="AY143" i="1"/>
  <c r="AS143" i="1"/>
  <c r="AM143" i="1"/>
  <c r="AG143" i="1"/>
  <c r="AA143" i="1"/>
  <c r="Z143" i="1"/>
  <c r="X143" i="1"/>
  <c r="W143" i="1"/>
  <c r="R143" i="1"/>
  <c r="O143" i="1"/>
  <c r="G143" i="1"/>
  <c r="CD142" i="1"/>
  <c r="CB142" i="1"/>
  <c r="BZ142" i="1"/>
  <c r="BX142" i="1"/>
  <c r="BW142" i="1"/>
  <c r="BQ142" i="1"/>
  <c r="BK142" i="1"/>
  <c r="BE142" i="1"/>
  <c r="AY142" i="1"/>
  <c r="AS142" i="1"/>
  <c r="AM142" i="1"/>
  <c r="AG142" i="1"/>
  <c r="AA142" i="1"/>
  <c r="Z142" i="1"/>
  <c r="X142" i="1"/>
  <c r="W142" i="1"/>
  <c r="R142" i="1"/>
  <c r="O142" i="1"/>
  <c r="G142" i="1"/>
  <c r="CD141" i="1"/>
  <c r="CB141" i="1"/>
  <c r="BZ141" i="1"/>
  <c r="BX141" i="1"/>
  <c r="BW141" i="1"/>
  <c r="BQ141" i="1"/>
  <c r="BK141" i="1"/>
  <c r="BE141" i="1"/>
  <c r="AY141" i="1"/>
  <c r="AS141" i="1"/>
  <c r="AM141" i="1"/>
  <c r="AG141" i="1"/>
  <c r="AA141" i="1"/>
  <c r="Z141" i="1"/>
  <c r="X141" i="1"/>
  <c r="W141" i="1"/>
  <c r="R141" i="1"/>
  <c r="O141" i="1"/>
  <c r="G141" i="1"/>
  <c r="CD140" i="1"/>
  <c r="CB140" i="1"/>
  <c r="BZ140" i="1"/>
  <c r="BX140" i="1"/>
  <c r="BW140" i="1"/>
  <c r="BQ140" i="1"/>
  <c r="BK140" i="1"/>
  <c r="BE140" i="1"/>
  <c r="AY140" i="1"/>
  <c r="AS140" i="1"/>
  <c r="AM140" i="1"/>
  <c r="AG140" i="1"/>
  <c r="AA140" i="1"/>
  <c r="Z140" i="1"/>
  <c r="X140" i="1"/>
  <c r="W140" i="1"/>
  <c r="R140" i="1"/>
  <c r="O140" i="1"/>
  <c r="G140" i="1"/>
  <c r="CD139" i="1"/>
  <c r="CB139" i="1"/>
  <c r="BZ139" i="1"/>
  <c r="BX139" i="1"/>
  <c r="BW139" i="1"/>
  <c r="BQ139" i="1"/>
  <c r="BK139" i="1"/>
  <c r="BE139" i="1"/>
  <c r="AY139" i="1"/>
  <c r="AS139" i="1"/>
  <c r="AM139" i="1"/>
  <c r="AG139" i="1"/>
  <c r="AA139" i="1"/>
  <c r="Z139" i="1"/>
  <c r="X139" i="1"/>
  <c r="W139" i="1"/>
  <c r="R139" i="1"/>
  <c r="O139" i="1"/>
  <c r="G139" i="1"/>
  <c r="CD138" i="1"/>
  <c r="CB138" i="1"/>
  <c r="BZ138" i="1"/>
  <c r="BX138" i="1"/>
  <c r="BW138" i="1"/>
  <c r="BQ138" i="1"/>
  <c r="BK138" i="1"/>
  <c r="BE138" i="1"/>
  <c r="AY138" i="1"/>
  <c r="AS138" i="1"/>
  <c r="AM138" i="1"/>
  <c r="AG138" i="1"/>
  <c r="AA138" i="1"/>
  <c r="Z138" i="1"/>
  <c r="X138" i="1"/>
  <c r="W138" i="1"/>
  <c r="R138" i="1"/>
  <c r="O138" i="1"/>
  <c r="G138" i="1"/>
  <c r="CD137" i="1"/>
  <c r="CB137" i="1"/>
  <c r="BZ137" i="1"/>
  <c r="BX137" i="1"/>
  <c r="BW137" i="1"/>
  <c r="BQ137" i="1"/>
  <c r="BK137" i="1"/>
  <c r="BE137" i="1"/>
  <c r="AY137" i="1"/>
  <c r="AS137" i="1"/>
  <c r="AM137" i="1"/>
  <c r="AG137" i="1"/>
  <c r="AA137" i="1"/>
  <c r="Z137" i="1"/>
  <c r="X137" i="1"/>
  <c r="W137" i="1"/>
  <c r="R137" i="1"/>
  <c r="O137" i="1"/>
  <c r="G137" i="1"/>
  <c r="CD136" i="1"/>
  <c r="CB136" i="1"/>
  <c r="BZ136" i="1"/>
  <c r="BX136" i="1"/>
  <c r="BW136" i="1"/>
  <c r="BQ136" i="1"/>
  <c r="BK136" i="1"/>
  <c r="BE136" i="1"/>
  <c r="AY136" i="1"/>
  <c r="AS136" i="1"/>
  <c r="AM136" i="1"/>
  <c r="AG136" i="1"/>
  <c r="AA136" i="1"/>
  <c r="Z136" i="1"/>
  <c r="X136" i="1"/>
  <c r="W136" i="1"/>
  <c r="R136" i="1"/>
  <c r="O136" i="1"/>
  <c r="G136" i="1"/>
  <c r="CD135" i="1"/>
  <c r="CB135" i="1"/>
  <c r="BZ135" i="1"/>
  <c r="BX135" i="1"/>
  <c r="BW135" i="1"/>
  <c r="BQ135" i="1"/>
  <c r="BK135" i="1"/>
  <c r="BE135" i="1"/>
  <c r="AY135" i="1"/>
  <c r="AS135" i="1"/>
  <c r="AM135" i="1"/>
  <c r="AG135" i="1"/>
  <c r="AA135" i="1"/>
  <c r="Z135" i="1"/>
  <c r="X135" i="1"/>
  <c r="W135" i="1"/>
  <c r="R135" i="1"/>
  <c r="O135" i="1"/>
  <c r="G135" i="1"/>
  <c r="CD134" i="1"/>
  <c r="CB134" i="1"/>
  <c r="BZ134" i="1"/>
  <c r="BX134" i="1"/>
  <c r="BW134" i="1"/>
  <c r="BQ134" i="1"/>
  <c r="BK134" i="1"/>
  <c r="BE134" i="1"/>
  <c r="AY134" i="1"/>
  <c r="AS134" i="1"/>
  <c r="AM134" i="1"/>
  <c r="AG134" i="1"/>
  <c r="AA134" i="1"/>
  <c r="Z134" i="1"/>
  <c r="X134" i="1"/>
  <c r="W134" i="1"/>
  <c r="R134" i="1"/>
  <c r="O134" i="1"/>
  <c r="G134" i="1"/>
  <c r="CD133" i="1"/>
  <c r="CB133" i="1"/>
  <c r="BZ133" i="1"/>
  <c r="BX133" i="1"/>
  <c r="BW133" i="1"/>
  <c r="BQ133" i="1"/>
  <c r="BK133" i="1"/>
  <c r="BE133" i="1"/>
  <c r="AY133" i="1"/>
  <c r="AS133" i="1"/>
  <c r="AM133" i="1"/>
  <c r="AG133" i="1"/>
  <c r="AA133" i="1"/>
  <c r="Z133" i="1"/>
  <c r="X133" i="1"/>
  <c r="W133" i="1"/>
  <c r="R133" i="1"/>
  <c r="O133" i="1"/>
  <c r="G133" i="1"/>
  <c r="CD132" i="1"/>
  <c r="CB132" i="1"/>
  <c r="BZ132" i="1"/>
  <c r="BX132" i="1"/>
  <c r="BW132" i="1"/>
  <c r="BQ132" i="1"/>
  <c r="BK132" i="1"/>
  <c r="BE132" i="1"/>
  <c r="AY132" i="1"/>
  <c r="AS132" i="1"/>
  <c r="AM132" i="1"/>
  <c r="AG132" i="1"/>
  <c r="AA132" i="1"/>
  <c r="Z132" i="1"/>
  <c r="X132" i="1"/>
  <c r="W132" i="1"/>
  <c r="R132" i="1"/>
  <c r="O132" i="1"/>
  <c r="G132" i="1"/>
  <c r="CD131" i="1"/>
  <c r="CB131" i="1"/>
  <c r="BZ131" i="1"/>
  <c r="BX131" i="1"/>
  <c r="BW131" i="1"/>
  <c r="BQ131" i="1"/>
  <c r="BK131" i="1"/>
  <c r="BE131" i="1"/>
  <c r="AY131" i="1"/>
  <c r="AS131" i="1"/>
  <c r="AM131" i="1"/>
  <c r="AG131" i="1"/>
  <c r="AA131" i="1"/>
  <c r="Z131" i="1"/>
  <c r="X131" i="1"/>
  <c r="W131" i="1"/>
  <c r="R131" i="1"/>
  <c r="O131" i="1"/>
  <c r="G131" i="1"/>
  <c r="CD130" i="1"/>
  <c r="CB130" i="1"/>
  <c r="BZ130" i="1"/>
  <c r="BX130" i="1"/>
  <c r="BW130" i="1"/>
  <c r="BQ130" i="1"/>
  <c r="BK130" i="1"/>
  <c r="BE130" i="1"/>
  <c r="AY130" i="1"/>
  <c r="AS130" i="1"/>
  <c r="AM130" i="1"/>
  <c r="AG130" i="1"/>
  <c r="AA130" i="1"/>
  <c r="Z130" i="1"/>
  <c r="X130" i="1"/>
  <c r="W130" i="1"/>
  <c r="R130" i="1"/>
  <c r="O130" i="1"/>
  <c r="G130" i="1"/>
  <c r="CD129" i="1"/>
  <c r="CB129" i="1"/>
  <c r="BZ129" i="1"/>
  <c r="BX129" i="1"/>
  <c r="BW129" i="1"/>
  <c r="BQ129" i="1"/>
  <c r="BK129" i="1"/>
  <c r="BE129" i="1"/>
  <c r="AY129" i="1"/>
  <c r="AS129" i="1"/>
  <c r="AM129" i="1"/>
  <c r="AG129" i="1"/>
  <c r="AA129" i="1"/>
  <c r="Z129" i="1"/>
  <c r="X129" i="1"/>
  <c r="W129" i="1"/>
  <c r="R129" i="1"/>
  <c r="O129" i="1"/>
  <c r="G129" i="1"/>
  <c r="CD128" i="1"/>
  <c r="CB128" i="1"/>
  <c r="BZ128" i="1"/>
  <c r="BX128" i="1"/>
  <c r="BW128" i="1"/>
  <c r="BQ128" i="1"/>
  <c r="BK128" i="1"/>
  <c r="BE128" i="1"/>
  <c r="AY128" i="1"/>
  <c r="AS128" i="1"/>
  <c r="AM128" i="1"/>
  <c r="AG128" i="1"/>
  <c r="AA128" i="1"/>
  <c r="Z128" i="1"/>
  <c r="X128" i="1"/>
  <c r="W128" i="1"/>
  <c r="R128" i="1"/>
  <c r="O128" i="1"/>
  <c r="G128" i="1"/>
  <c r="CD127" i="1"/>
  <c r="CB127" i="1"/>
  <c r="BZ127" i="1"/>
  <c r="BX127" i="1"/>
  <c r="BW127" i="1"/>
  <c r="BQ127" i="1"/>
  <c r="BK127" i="1"/>
  <c r="BE127" i="1"/>
  <c r="AY127" i="1"/>
  <c r="AS127" i="1"/>
  <c r="AM127" i="1"/>
  <c r="AG127" i="1"/>
  <c r="AA127" i="1"/>
  <c r="Z127" i="1"/>
  <c r="X127" i="1"/>
  <c r="W127" i="1"/>
  <c r="R127" i="1"/>
  <c r="O127" i="1"/>
  <c r="G127" i="1"/>
  <c r="CD126" i="1"/>
  <c r="CB126" i="1"/>
  <c r="BZ126" i="1"/>
  <c r="BX126" i="1"/>
  <c r="BW126" i="1"/>
  <c r="BQ126" i="1"/>
  <c r="BK126" i="1"/>
  <c r="BE126" i="1"/>
  <c r="AY126" i="1"/>
  <c r="AS126" i="1"/>
  <c r="AM126" i="1"/>
  <c r="AG126" i="1"/>
  <c r="AA126" i="1"/>
  <c r="Z126" i="1"/>
  <c r="X126" i="1"/>
  <c r="W126" i="1"/>
  <c r="R126" i="1"/>
  <c r="O126" i="1"/>
  <c r="G126" i="1"/>
  <c r="CD125" i="1"/>
  <c r="CB125" i="1"/>
  <c r="BZ125" i="1"/>
  <c r="BX125" i="1"/>
  <c r="BW125" i="1"/>
  <c r="BQ125" i="1"/>
  <c r="BK125" i="1"/>
  <c r="BE125" i="1"/>
  <c r="AY125" i="1"/>
  <c r="AS125" i="1"/>
  <c r="AM125" i="1"/>
  <c r="AG125" i="1"/>
  <c r="AA125" i="1"/>
  <c r="Z125" i="1"/>
  <c r="X125" i="1"/>
  <c r="W125" i="1"/>
  <c r="R125" i="1"/>
  <c r="O125" i="1"/>
  <c r="G125" i="1"/>
  <c r="CD124" i="1"/>
  <c r="CB124" i="1"/>
  <c r="BZ124" i="1"/>
  <c r="BX124" i="1"/>
  <c r="BW124" i="1"/>
  <c r="BQ124" i="1"/>
  <c r="BK124" i="1"/>
  <c r="BE124" i="1"/>
  <c r="AY124" i="1"/>
  <c r="AS124" i="1"/>
  <c r="AM124" i="1"/>
  <c r="AG124" i="1"/>
  <c r="AA124" i="1"/>
  <c r="Z124" i="1"/>
  <c r="X124" i="1"/>
  <c r="W124" i="1"/>
  <c r="R124" i="1"/>
  <c r="O124" i="1"/>
  <c r="G124" i="1"/>
  <c r="CD123" i="1"/>
  <c r="CB123" i="1"/>
  <c r="BZ123" i="1"/>
  <c r="BX123" i="1"/>
  <c r="BW123" i="1"/>
  <c r="BQ123" i="1"/>
  <c r="BK123" i="1"/>
  <c r="BE123" i="1"/>
  <c r="AY123" i="1"/>
  <c r="AS123" i="1"/>
  <c r="AM123" i="1"/>
  <c r="AG123" i="1"/>
  <c r="AA123" i="1"/>
  <c r="Z123" i="1"/>
  <c r="X123" i="1"/>
  <c r="W123" i="1"/>
  <c r="R123" i="1"/>
  <c r="O123" i="1"/>
  <c r="G123" i="1"/>
  <c r="CD122" i="1"/>
  <c r="CB122" i="1"/>
  <c r="BZ122" i="1"/>
  <c r="BX122" i="1"/>
  <c r="BW122" i="1"/>
  <c r="BQ122" i="1"/>
  <c r="BK122" i="1"/>
  <c r="BE122" i="1"/>
  <c r="AY122" i="1"/>
  <c r="AS122" i="1"/>
  <c r="AM122" i="1"/>
  <c r="AG122" i="1"/>
  <c r="AA122" i="1"/>
  <c r="Z122" i="1"/>
  <c r="X122" i="1"/>
  <c r="W122" i="1"/>
  <c r="R122" i="1"/>
  <c r="O122" i="1"/>
  <c r="G122" i="1"/>
  <c r="CD121" i="1"/>
  <c r="CB121" i="1"/>
  <c r="BZ121" i="1"/>
  <c r="BX121" i="1"/>
  <c r="BW121" i="1"/>
  <c r="BQ121" i="1"/>
  <c r="BK121" i="1"/>
  <c r="BE121" i="1"/>
  <c r="AY121" i="1"/>
  <c r="AS121" i="1"/>
  <c r="AM121" i="1"/>
  <c r="AG121" i="1"/>
  <c r="AA121" i="1"/>
  <c r="Z121" i="1"/>
  <c r="X121" i="1"/>
  <c r="W121" i="1"/>
  <c r="R121" i="1"/>
  <c r="O121" i="1"/>
  <c r="G121" i="1"/>
  <c r="CD120" i="1"/>
  <c r="CB120" i="1"/>
  <c r="BZ120" i="1"/>
  <c r="BX120" i="1"/>
  <c r="BW120" i="1"/>
  <c r="BQ120" i="1"/>
  <c r="BK120" i="1"/>
  <c r="BE120" i="1"/>
  <c r="AY120" i="1"/>
  <c r="AS120" i="1"/>
  <c r="AM120" i="1"/>
  <c r="AG120" i="1"/>
  <c r="AA120" i="1"/>
  <c r="Z120" i="1"/>
  <c r="X120" i="1"/>
  <c r="W120" i="1"/>
  <c r="R120" i="1"/>
  <c r="O120" i="1"/>
  <c r="G120" i="1"/>
  <c r="CD119" i="1"/>
  <c r="CB119" i="1"/>
  <c r="BZ119" i="1"/>
  <c r="BX119" i="1"/>
  <c r="BW119" i="1"/>
  <c r="BQ119" i="1"/>
  <c r="BK119" i="1"/>
  <c r="BE119" i="1"/>
  <c r="AY119" i="1"/>
  <c r="AS119" i="1"/>
  <c r="AM119" i="1"/>
  <c r="AG119" i="1"/>
  <c r="AA119" i="1"/>
  <c r="Z119" i="1"/>
  <c r="X119" i="1"/>
  <c r="W119" i="1"/>
  <c r="R119" i="1"/>
  <c r="O119" i="1"/>
  <c r="G119" i="1"/>
  <c r="CD118" i="1"/>
  <c r="CB118" i="1"/>
  <c r="BZ118" i="1"/>
  <c r="BX118" i="1"/>
  <c r="BW118" i="1"/>
  <c r="BQ118" i="1"/>
  <c r="BK118" i="1"/>
  <c r="BE118" i="1"/>
  <c r="AY118" i="1"/>
  <c r="AS118" i="1"/>
  <c r="AM118" i="1"/>
  <c r="AG118" i="1"/>
  <c r="AA118" i="1"/>
  <c r="Z118" i="1"/>
  <c r="X118" i="1"/>
  <c r="W118" i="1"/>
  <c r="R118" i="1"/>
  <c r="O118" i="1"/>
  <c r="G118" i="1"/>
  <c r="CD117" i="1"/>
  <c r="CB117" i="1"/>
  <c r="BZ117" i="1"/>
  <c r="BX117" i="1"/>
  <c r="BW117" i="1"/>
  <c r="BQ117" i="1"/>
  <c r="BK117" i="1"/>
  <c r="BE117" i="1"/>
  <c r="AY117" i="1"/>
  <c r="AS117" i="1"/>
  <c r="AM117" i="1"/>
  <c r="AG117" i="1"/>
  <c r="AA117" i="1"/>
  <c r="Z117" i="1"/>
  <c r="X117" i="1"/>
  <c r="W117" i="1"/>
  <c r="R117" i="1"/>
  <c r="O117" i="1"/>
  <c r="G117" i="1"/>
  <c r="CD116" i="1"/>
  <c r="CB116" i="1"/>
  <c r="BZ116" i="1"/>
  <c r="BX116" i="1"/>
  <c r="BW116" i="1"/>
  <c r="BQ116" i="1"/>
  <c r="BK116" i="1"/>
  <c r="BE116" i="1"/>
  <c r="AY116" i="1"/>
  <c r="AS116" i="1"/>
  <c r="AM116" i="1"/>
  <c r="AG116" i="1"/>
  <c r="AA116" i="1"/>
  <c r="Z116" i="1"/>
  <c r="X116" i="1"/>
  <c r="W116" i="1"/>
  <c r="R116" i="1"/>
  <c r="O116" i="1"/>
  <c r="G116" i="1"/>
  <c r="CD115" i="1"/>
  <c r="CB115" i="1"/>
  <c r="BZ115" i="1"/>
  <c r="BX115" i="1"/>
  <c r="BW115" i="1"/>
  <c r="BQ115" i="1"/>
  <c r="BK115" i="1"/>
  <c r="BE115" i="1"/>
  <c r="AY115" i="1"/>
  <c r="AS115" i="1"/>
  <c r="AM115" i="1"/>
  <c r="AG115" i="1"/>
  <c r="AA115" i="1"/>
  <c r="Z115" i="1"/>
  <c r="X115" i="1"/>
  <c r="W115" i="1"/>
  <c r="R115" i="1"/>
  <c r="O115" i="1"/>
  <c r="G115" i="1"/>
  <c r="CD114" i="1"/>
  <c r="CB114" i="1"/>
  <c r="BZ114" i="1"/>
  <c r="BX114" i="1"/>
  <c r="BW114" i="1"/>
  <c r="BQ114" i="1"/>
  <c r="BK114" i="1"/>
  <c r="BE114" i="1"/>
  <c r="AY114" i="1"/>
  <c r="AS114" i="1"/>
  <c r="AM114" i="1"/>
  <c r="AG114" i="1"/>
  <c r="AA114" i="1"/>
  <c r="Z114" i="1"/>
  <c r="X114" i="1"/>
  <c r="W114" i="1"/>
  <c r="R114" i="1"/>
  <c r="O114" i="1"/>
  <c r="G114" i="1"/>
  <c r="CD113" i="1"/>
  <c r="CB113" i="1"/>
  <c r="BZ113" i="1"/>
  <c r="BX113" i="1"/>
  <c r="BW113" i="1"/>
  <c r="BQ113" i="1"/>
  <c r="BK113" i="1"/>
  <c r="BE113" i="1"/>
  <c r="AY113" i="1"/>
  <c r="AS113" i="1"/>
  <c r="AM113" i="1"/>
  <c r="AG113" i="1"/>
  <c r="AA113" i="1"/>
  <c r="Z113" i="1"/>
  <c r="X113" i="1"/>
  <c r="W113" i="1"/>
  <c r="R113" i="1"/>
  <c r="O113" i="1"/>
  <c r="G113" i="1"/>
  <c r="CD112" i="1"/>
  <c r="CB112" i="1"/>
  <c r="BZ112" i="1"/>
  <c r="BX112" i="1"/>
  <c r="BW112" i="1"/>
  <c r="BQ112" i="1"/>
  <c r="BK112" i="1"/>
  <c r="BE112" i="1"/>
  <c r="AY112" i="1"/>
  <c r="AS112" i="1"/>
  <c r="AM112" i="1"/>
  <c r="AG112" i="1"/>
  <c r="AA112" i="1"/>
  <c r="Z112" i="1"/>
  <c r="X112" i="1"/>
  <c r="W112" i="1"/>
  <c r="R112" i="1"/>
  <c r="O112" i="1"/>
  <c r="G112" i="1"/>
  <c r="CD111" i="1"/>
  <c r="CB111" i="1"/>
  <c r="BZ111" i="1"/>
  <c r="BX111" i="1"/>
  <c r="BW111" i="1"/>
  <c r="BQ111" i="1"/>
  <c r="BK111" i="1"/>
  <c r="BE111" i="1"/>
  <c r="AY111" i="1"/>
  <c r="AS111" i="1"/>
  <c r="AM111" i="1"/>
  <c r="AG111" i="1"/>
  <c r="AA111" i="1"/>
  <c r="Z111" i="1"/>
  <c r="X111" i="1"/>
  <c r="W111" i="1"/>
  <c r="R111" i="1"/>
  <c r="O111" i="1"/>
  <c r="G111" i="1"/>
  <c r="CD110" i="1"/>
  <c r="CB110" i="1"/>
  <c r="BZ110" i="1"/>
  <c r="BX110" i="1"/>
  <c r="BW110" i="1"/>
  <c r="BQ110" i="1"/>
  <c r="BK110" i="1"/>
  <c r="BE110" i="1"/>
  <c r="AY110" i="1"/>
  <c r="AS110" i="1"/>
  <c r="AM110" i="1"/>
  <c r="AG110" i="1"/>
  <c r="AA110" i="1"/>
  <c r="Z110" i="1"/>
  <c r="X110" i="1"/>
  <c r="W110" i="1"/>
  <c r="R110" i="1"/>
  <c r="O110" i="1"/>
  <c r="G110" i="1"/>
  <c r="CD109" i="1"/>
  <c r="CB109" i="1"/>
  <c r="BZ109" i="1"/>
  <c r="BX109" i="1"/>
  <c r="BW109" i="1"/>
  <c r="BQ109" i="1"/>
  <c r="BK109" i="1"/>
  <c r="BE109" i="1"/>
  <c r="AY109" i="1"/>
  <c r="AS109" i="1"/>
  <c r="AM109" i="1"/>
  <c r="AG109" i="1"/>
  <c r="AA109" i="1"/>
  <c r="Z109" i="1"/>
  <c r="X109" i="1"/>
  <c r="W109" i="1"/>
  <c r="R109" i="1"/>
  <c r="O109" i="1"/>
  <c r="G109" i="1"/>
  <c r="CD108" i="1"/>
  <c r="CB108" i="1"/>
  <c r="BZ108" i="1"/>
  <c r="BX108" i="1"/>
  <c r="BW108" i="1"/>
  <c r="BQ108" i="1"/>
  <c r="BK108" i="1"/>
  <c r="BE108" i="1"/>
  <c r="AY108" i="1"/>
  <c r="AS108" i="1"/>
  <c r="AM108" i="1"/>
  <c r="AG108" i="1"/>
  <c r="AA108" i="1"/>
  <c r="Z108" i="1"/>
  <c r="X108" i="1"/>
  <c r="W108" i="1"/>
  <c r="R108" i="1"/>
  <c r="O108" i="1"/>
  <c r="G108" i="1"/>
  <c r="CD107" i="1"/>
  <c r="CB107" i="1"/>
  <c r="BZ107" i="1"/>
  <c r="BX107" i="1"/>
  <c r="BW107" i="1"/>
  <c r="BQ107" i="1"/>
  <c r="BK107" i="1"/>
  <c r="BE107" i="1"/>
  <c r="AY107" i="1"/>
  <c r="AS107" i="1"/>
  <c r="AM107" i="1"/>
  <c r="AG107" i="1"/>
  <c r="AA107" i="1"/>
  <c r="Z107" i="1"/>
  <c r="X107" i="1"/>
  <c r="W107" i="1"/>
  <c r="R107" i="1"/>
  <c r="O107" i="1"/>
  <c r="G107" i="1"/>
  <c r="CD106" i="1"/>
  <c r="CB106" i="1"/>
  <c r="BZ106" i="1"/>
  <c r="BX106" i="1"/>
  <c r="BW106" i="1"/>
  <c r="BQ106" i="1"/>
  <c r="BK106" i="1"/>
  <c r="BE106" i="1"/>
  <c r="AY106" i="1"/>
  <c r="AS106" i="1"/>
  <c r="AM106" i="1"/>
  <c r="AG106" i="1"/>
  <c r="AA106" i="1"/>
  <c r="Z106" i="1"/>
  <c r="X106" i="1"/>
  <c r="W106" i="1"/>
  <c r="R106" i="1"/>
  <c r="O106" i="1"/>
  <c r="G106" i="1"/>
  <c r="CD105" i="1"/>
  <c r="CB105" i="1"/>
  <c r="BZ105" i="1"/>
  <c r="BX105" i="1"/>
  <c r="BW105" i="1"/>
  <c r="BQ105" i="1"/>
  <c r="BK105" i="1"/>
  <c r="BE105" i="1"/>
  <c r="AY105" i="1"/>
  <c r="AS105" i="1"/>
  <c r="AM105" i="1"/>
  <c r="AG105" i="1"/>
  <c r="AA105" i="1"/>
  <c r="Z105" i="1"/>
  <c r="X105" i="1"/>
  <c r="W105" i="1"/>
  <c r="R105" i="1"/>
  <c r="O105" i="1"/>
  <c r="G105" i="1"/>
  <c r="CD104" i="1"/>
  <c r="CB104" i="1"/>
  <c r="BZ104" i="1"/>
  <c r="BX104" i="1"/>
  <c r="BW104" i="1"/>
  <c r="BQ104" i="1"/>
  <c r="BK104" i="1"/>
  <c r="BE104" i="1"/>
  <c r="AY104" i="1"/>
  <c r="AS104" i="1"/>
  <c r="AM104" i="1"/>
  <c r="AG104" i="1"/>
  <c r="AA104" i="1"/>
  <c r="Z104" i="1"/>
  <c r="X104" i="1"/>
  <c r="W104" i="1"/>
  <c r="R104" i="1"/>
  <c r="O104" i="1"/>
  <c r="G104" i="1"/>
  <c r="CD103" i="1"/>
  <c r="CB103" i="1"/>
  <c r="BZ103" i="1"/>
  <c r="BX103" i="1"/>
  <c r="BW103" i="1"/>
  <c r="BQ103" i="1"/>
  <c r="BK103" i="1"/>
  <c r="BE103" i="1"/>
  <c r="AY103" i="1"/>
  <c r="AS103" i="1"/>
  <c r="AM103" i="1"/>
  <c r="AG103" i="1"/>
  <c r="AA103" i="1"/>
  <c r="Z103" i="1"/>
  <c r="X103" i="1"/>
  <c r="W103" i="1"/>
  <c r="R103" i="1"/>
  <c r="O103" i="1"/>
  <c r="G103" i="1"/>
  <c r="CD102" i="1"/>
  <c r="CB102" i="1"/>
  <c r="BZ102" i="1"/>
  <c r="BX102" i="1"/>
  <c r="BW102" i="1"/>
  <c r="BQ102" i="1"/>
  <c r="BK102" i="1"/>
  <c r="BE102" i="1"/>
  <c r="AY102" i="1"/>
  <c r="AS102" i="1"/>
  <c r="AM102" i="1"/>
  <c r="AG102" i="1"/>
  <c r="AA102" i="1"/>
  <c r="Z102" i="1"/>
  <c r="X102" i="1"/>
  <c r="W102" i="1"/>
  <c r="R102" i="1"/>
  <c r="O102" i="1"/>
  <c r="G102" i="1"/>
  <c r="CD101" i="1"/>
  <c r="CB101" i="1"/>
  <c r="BZ101" i="1"/>
  <c r="BX101" i="1"/>
  <c r="BW101" i="1"/>
  <c r="BQ101" i="1"/>
  <c r="BK101" i="1"/>
  <c r="BE101" i="1"/>
  <c r="AY101" i="1"/>
  <c r="AS101" i="1"/>
  <c r="AM101" i="1"/>
  <c r="AG101" i="1"/>
  <c r="AA101" i="1"/>
  <c r="Z101" i="1"/>
  <c r="X101" i="1"/>
  <c r="W101" i="1"/>
  <c r="R101" i="1"/>
  <c r="O101" i="1"/>
  <c r="G101" i="1"/>
  <c r="CD100" i="1"/>
  <c r="CB100" i="1"/>
  <c r="BZ100" i="1"/>
  <c r="BX100" i="1"/>
  <c r="BW100" i="1"/>
  <c r="BQ100" i="1"/>
  <c r="BK100" i="1"/>
  <c r="BE100" i="1"/>
  <c r="AY100" i="1"/>
  <c r="AS100" i="1"/>
  <c r="AM100" i="1"/>
  <c r="AG100" i="1"/>
  <c r="AA100" i="1"/>
  <c r="Z100" i="1"/>
  <c r="X100" i="1"/>
  <c r="W100" i="1"/>
  <c r="R100" i="1"/>
  <c r="O100" i="1"/>
  <c r="G100" i="1"/>
  <c r="CD99" i="1"/>
  <c r="CB99" i="1"/>
  <c r="BZ99" i="1"/>
  <c r="BX99" i="1"/>
  <c r="BW99" i="1"/>
  <c r="BQ99" i="1"/>
  <c r="BK99" i="1"/>
  <c r="BE99" i="1"/>
  <c r="AY99" i="1"/>
  <c r="AS99" i="1"/>
  <c r="AM99" i="1"/>
  <c r="AG99" i="1"/>
  <c r="AA99" i="1"/>
  <c r="Z99" i="1"/>
  <c r="X99" i="1"/>
  <c r="W99" i="1"/>
  <c r="R99" i="1"/>
  <c r="O99" i="1"/>
  <c r="G99" i="1"/>
  <c r="CD98" i="1"/>
  <c r="CB98" i="1"/>
  <c r="BZ98" i="1"/>
  <c r="BX98" i="1"/>
  <c r="BW98" i="1"/>
  <c r="BQ98" i="1"/>
  <c r="BK98" i="1"/>
  <c r="BE98" i="1"/>
  <c r="AY98" i="1"/>
  <c r="AS98" i="1"/>
  <c r="AM98" i="1"/>
  <c r="AG98" i="1"/>
  <c r="AA98" i="1"/>
  <c r="Z98" i="1"/>
  <c r="X98" i="1"/>
  <c r="W98" i="1"/>
  <c r="R98" i="1"/>
  <c r="O98" i="1"/>
  <c r="G98" i="1"/>
  <c r="CD97" i="1"/>
  <c r="CB97" i="1"/>
  <c r="BZ97" i="1"/>
  <c r="BX97" i="1"/>
  <c r="BW97" i="1"/>
  <c r="BQ97" i="1"/>
  <c r="BK97" i="1"/>
  <c r="BE97" i="1"/>
  <c r="AY97" i="1"/>
  <c r="AS97" i="1"/>
  <c r="AM97" i="1"/>
  <c r="AG97" i="1"/>
  <c r="AA97" i="1"/>
  <c r="Z97" i="1"/>
  <c r="X97" i="1"/>
  <c r="W97" i="1"/>
  <c r="R97" i="1"/>
  <c r="O97" i="1"/>
  <c r="G97" i="1"/>
  <c r="CD96" i="1"/>
  <c r="CB96" i="1"/>
  <c r="BZ96" i="1"/>
  <c r="BX96" i="1"/>
  <c r="BW96" i="1"/>
  <c r="BQ96" i="1"/>
  <c r="BK96" i="1"/>
  <c r="BE96" i="1"/>
  <c r="AY96" i="1"/>
  <c r="AS96" i="1"/>
  <c r="AM96" i="1"/>
  <c r="AA96" i="1"/>
  <c r="Z96" i="1"/>
  <c r="X96" i="1"/>
  <c r="W96" i="1"/>
  <c r="R96" i="1"/>
  <c r="O96" i="1"/>
  <c r="G96" i="1"/>
  <c r="CD95" i="1"/>
  <c r="CB95" i="1"/>
  <c r="BZ95" i="1"/>
  <c r="BX95" i="1"/>
  <c r="BW95" i="1"/>
  <c r="BQ95" i="1"/>
  <c r="BK95" i="1"/>
  <c r="BE95" i="1"/>
  <c r="AY95" i="1"/>
  <c r="AS95" i="1"/>
  <c r="AM95" i="1"/>
  <c r="AG95" i="1"/>
  <c r="AA95" i="1"/>
  <c r="Z95" i="1"/>
  <c r="X95" i="1"/>
  <c r="W95" i="1"/>
  <c r="R95" i="1"/>
  <c r="O95" i="1"/>
  <c r="G95" i="1"/>
  <c r="CD94" i="1"/>
  <c r="CB94" i="1"/>
  <c r="BZ94" i="1"/>
  <c r="BX94" i="1"/>
  <c r="BW94" i="1"/>
  <c r="BQ94" i="1"/>
  <c r="BK94" i="1"/>
  <c r="BE94" i="1"/>
  <c r="AY94" i="1"/>
  <c r="AS94" i="1"/>
  <c r="AM94" i="1"/>
  <c r="AG94" i="1"/>
  <c r="AA94" i="1"/>
  <c r="Z94" i="1"/>
  <c r="X94" i="1"/>
  <c r="W94" i="1"/>
  <c r="R94" i="1"/>
  <c r="O94" i="1"/>
  <c r="G94" i="1"/>
  <c r="CD93" i="1"/>
  <c r="CB93" i="1"/>
  <c r="BZ93" i="1"/>
  <c r="BX93" i="1"/>
  <c r="BW93" i="1"/>
  <c r="BQ93" i="1"/>
  <c r="BK93" i="1"/>
  <c r="BE93" i="1"/>
  <c r="AY93" i="1"/>
  <c r="AS93" i="1"/>
  <c r="AM93" i="1"/>
  <c r="AG93" i="1"/>
  <c r="AA93" i="1"/>
  <c r="Z93" i="1"/>
  <c r="X93" i="1"/>
  <c r="W93" i="1"/>
  <c r="R93" i="1"/>
  <c r="O93" i="1"/>
  <c r="G93" i="1"/>
  <c r="CD92" i="1"/>
  <c r="CB92" i="1"/>
  <c r="BZ92" i="1"/>
  <c r="BX92" i="1"/>
  <c r="BW92" i="1"/>
  <c r="BQ92" i="1"/>
  <c r="BK92" i="1"/>
  <c r="BE92" i="1"/>
  <c r="AY92" i="1"/>
  <c r="AS92" i="1"/>
  <c r="AM92" i="1"/>
  <c r="AG92" i="1"/>
  <c r="AA92" i="1"/>
  <c r="Z92" i="1"/>
  <c r="X92" i="1"/>
  <c r="W92" i="1"/>
  <c r="R92" i="1"/>
  <c r="O92" i="1"/>
  <c r="G92" i="1"/>
  <c r="CD91" i="1"/>
  <c r="CB91" i="1"/>
  <c r="BZ91" i="1"/>
  <c r="BX91" i="1"/>
  <c r="BW91" i="1"/>
  <c r="BQ91" i="1"/>
  <c r="BK91" i="1"/>
  <c r="BE91" i="1"/>
  <c r="AY91" i="1"/>
  <c r="AS91" i="1"/>
  <c r="AM91" i="1"/>
  <c r="AG91" i="1"/>
  <c r="AA91" i="1"/>
  <c r="Z91" i="1"/>
  <c r="X91" i="1"/>
  <c r="W91" i="1"/>
  <c r="R91" i="1"/>
  <c r="O91" i="1"/>
  <c r="G91" i="1"/>
  <c r="CD90" i="1"/>
  <c r="CB90" i="1"/>
  <c r="BZ90" i="1"/>
  <c r="BX90" i="1"/>
  <c r="BW90" i="1"/>
  <c r="BQ90" i="1"/>
  <c r="BK90" i="1"/>
  <c r="BE90" i="1"/>
  <c r="AY90" i="1"/>
  <c r="AS90" i="1"/>
  <c r="AM90" i="1"/>
  <c r="AG90" i="1"/>
  <c r="AA90" i="1"/>
  <c r="Z90" i="1"/>
  <c r="X90" i="1"/>
  <c r="W90" i="1"/>
  <c r="R90" i="1"/>
  <c r="O90" i="1"/>
  <c r="G90" i="1"/>
  <c r="CD89" i="1"/>
  <c r="CB89" i="1"/>
  <c r="BZ89" i="1"/>
  <c r="BX89" i="1"/>
  <c r="BW89" i="1"/>
  <c r="BQ89" i="1"/>
  <c r="BK89" i="1"/>
  <c r="BE89" i="1"/>
  <c r="AY89" i="1"/>
  <c r="AS89" i="1"/>
  <c r="AM89" i="1"/>
  <c r="AG89" i="1"/>
  <c r="AA89" i="1"/>
  <c r="Z89" i="1"/>
  <c r="X89" i="1"/>
  <c r="W89" i="1"/>
  <c r="R89" i="1"/>
  <c r="O89" i="1"/>
  <c r="G89" i="1"/>
  <c r="CD88" i="1"/>
  <c r="CB88" i="1"/>
  <c r="BZ88" i="1"/>
  <c r="BX88" i="1"/>
  <c r="BW88" i="1"/>
  <c r="BQ88" i="1"/>
  <c r="BK88" i="1"/>
  <c r="BE88" i="1"/>
  <c r="AY88" i="1"/>
  <c r="AS88" i="1"/>
  <c r="AM88" i="1"/>
  <c r="AG88" i="1"/>
  <c r="AA88" i="1"/>
  <c r="Z88" i="1"/>
  <c r="X88" i="1"/>
  <c r="W88" i="1"/>
  <c r="R88" i="1"/>
  <c r="O88" i="1"/>
  <c r="G88" i="1"/>
  <c r="CD87" i="1"/>
  <c r="CB87" i="1"/>
  <c r="BZ87" i="1"/>
  <c r="BX87" i="1"/>
  <c r="BW87" i="1"/>
  <c r="BQ87" i="1"/>
  <c r="BK87" i="1"/>
  <c r="BE87" i="1"/>
  <c r="AY87" i="1"/>
  <c r="AS87" i="1"/>
  <c r="AM87" i="1"/>
  <c r="AG87" i="1"/>
  <c r="AA87" i="1"/>
  <c r="Z87" i="1"/>
  <c r="X87" i="1"/>
  <c r="W87" i="1"/>
  <c r="R87" i="1"/>
  <c r="O87" i="1"/>
  <c r="G87" i="1"/>
  <c r="CD86" i="1"/>
  <c r="CB86" i="1"/>
  <c r="BZ86" i="1"/>
  <c r="BX86" i="1"/>
  <c r="BW86" i="1"/>
  <c r="BQ86" i="1"/>
  <c r="BK86" i="1"/>
  <c r="BE86" i="1"/>
  <c r="AY86" i="1"/>
  <c r="AS86" i="1"/>
  <c r="AM86" i="1"/>
  <c r="AG86" i="1"/>
  <c r="AA86" i="1"/>
  <c r="Z86" i="1"/>
  <c r="X86" i="1"/>
  <c r="W86" i="1"/>
  <c r="R86" i="1"/>
  <c r="O86" i="1"/>
  <c r="G86" i="1"/>
  <c r="CD85" i="1"/>
  <c r="CB85" i="1"/>
  <c r="BZ85" i="1"/>
  <c r="BX85" i="1"/>
  <c r="BW85" i="1"/>
  <c r="BQ85" i="1"/>
  <c r="BK85" i="1"/>
  <c r="BE85" i="1"/>
  <c r="AY85" i="1"/>
  <c r="AS85" i="1"/>
  <c r="AM85" i="1"/>
  <c r="AG85" i="1"/>
  <c r="AA85" i="1"/>
  <c r="Z85" i="1"/>
  <c r="X85" i="1"/>
  <c r="W85" i="1"/>
  <c r="R85" i="1"/>
  <c r="O85" i="1"/>
  <c r="G85" i="1"/>
  <c r="CD84" i="1"/>
  <c r="CB84" i="1"/>
  <c r="BZ84" i="1"/>
  <c r="BX84" i="1"/>
  <c r="BW84" i="1"/>
  <c r="BQ84" i="1"/>
  <c r="BK84" i="1"/>
  <c r="BE84" i="1"/>
  <c r="AY84" i="1"/>
  <c r="AS84" i="1"/>
  <c r="AM84" i="1"/>
  <c r="AG84" i="1"/>
  <c r="AA84" i="1"/>
  <c r="Z84" i="1"/>
  <c r="X84" i="1"/>
  <c r="W84" i="1"/>
  <c r="R84" i="1"/>
  <c r="O84" i="1"/>
  <c r="G84" i="1"/>
  <c r="CD83" i="1"/>
  <c r="CB83" i="1"/>
  <c r="BZ83" i="1"/>
  <c r="BX83" i="1"/>
  <c r="BW83" i="1"/>
  <c r="BQ83" i="1"/>
  <c r="BK83" i="1"/>
  <c r="BE83" i="1"/>
  <c r="AY83" i="1"/>
  <c r="AS83" i="1"/>
  <c r="AM83" i="1"/>
  <c r="AG83" i="1"/>
  <c r="AA83" i="1"/>
  <c r="Z83" i="1"/>
  <c r="X83" i="1"/>
  <c r="W83" i="1"/>
  <c r="R83" i="1"/>
  <c r="O83" i="1"/>
  <c r="G83" i="1"/>
  <c r="CD82" i="1"/>
  <c r="CB82" i="1"/>
  <c r="BZ82" i="1"/>
  <c r="BX82" i="1"/>
  <c r="BW82" i="1"/>
  <c r="BQ82" i="1"/>
  <c r="BK82" i="1"/>
  <c r="BE82" i="1"/>
  <c r="AY82" i="1"/>
  <c r="AS82" i="1"/>
  <c r="AM82" i="1"/>
  <c r="AG82" i="1"/>
  <c r="AA82" i="1"/>
  <c r="Z82" i="1"/>
  <c r="X82" i="1"/>
  <c r="W82" i="1"/>
  <c r="R82" i="1"/>
  <c r="O82" i="1"/>
  <c r="G82" i="1"/>
  <c r="CD81" i="1"/>
  <c r="CB81" i="1"/>
  <c r="BZ81" i="1"/>
  <c r="BX81" i="1"/>
  <c r="BW81" i="1"/>
  <c r="BQ81" i="1"/>
  <c r="BK81" i="1"/>
  <c r="BE81" i="1"/>
  <c r="AY81" i="1"/>
  <c r="AS81" i="1"/>
  <c r="AM81" i="1"/>
  <c r="AG81" i="1"/>
  <c r="AA81" i="1"/>
  <c r="Z81" i="1"/>
  <c r="X81" i="1"/>
  <c r="W81" i="1"/>
  <c r="R81" i="1"/>
  <c r="O81" i="1"/>
  <c r="G81" i="1"/>
  <c r="CD80" i="1"/>
  <c r="CB80" i="1"/>
  <c r="BZ80" i="1"/>
  <c r="BX80" i="1"/>
  <c r="BW80" i="1"/>
  <c r="BQ80" i="1"/>
  <c r="BK80" i="1"/>
  <c r="BE80" i="1"/>
  <c r="AY80" i="1"/>
  <c r="AS80" i="1"/>
  <c r="AM80" i="1"/>
  <c r="AG80" i="1"/>
  <c r="AA80" i="1"/>
  <c r="Z80" i="1"/>
  <c r="X80" i="1"/>
  <c r="W80" i="1"/>
  <c r="R80" i="1"/>
  <c r="O80" i="1"/>
  <c r="G80" i="1"/>
  <c r="CD79" i="1"/>
  <c r="CB79" i="1"/>
  <c r="BZ79" i="1"/>
  <c r="BX79" i="1"/>
  <c r="BW79" i="1"/>
  <c r="BQ79" i="1"/>
  <c r="BK79" i="1"/>
  <c r="BE79" i="1"/>
  <c r="AY79" i="1"/>
  <c r="AS79" i="1"/>
  <c r="AM79" i="1"/>
  <c r="AG79" i="1"/>
  <c r="AA79" i="1"/>
  <c r="Z79" i="1"/>
  <c r="X79" i="1"/>
  <c r="W79" i="1"/>
  <c r="R79" i="1"/>
  <c r="O79" i="1"/>
  <c r="G79" i="1"/>
  <c r="CD78" i="1"/>
  <c r="CB78" i="1"/>
  <c r="BZ78" i="1"/>
  <c r="BX78" i="1"/>
  <c r="BW78" i="1"/>
  <c r="BQ78" i="1"/>
  <c r="BK78" i="1"/>
  <c r="BE78" i="1"/>
  <c r="AY78" i="1"/>
  <c r="AS78" i="1"/>
  <c r="AM78" i="1"/>
  <c r="AG78" i="1"/>
  <c r="AA78" i="1"/>
  <c r="Z78" i="1"/>
  <c r="X78" i="1"/>
  <c r="W78" i="1"/>
  <c r="R78" i="1"/>
  <c r="O78" i="1"/>
  <c r="G78" i="1"/>
  <c r="CD77" i="1"/>
  <c r="CB77" i="1"/>
  <c r="BZ77" i="1"/>
  <c r="BX77" i="1"/>
  <c r="BW77" i="1"/>
  <c r="BQ77" i="1"/>
  <c r="BK77" i="1"/>
  <c r="BE77" i="1"/>
  <c r="AY77" i="1"/>
  <c r="AS77" i="1"/>
  <c r="AM77" i="1"/>
  <c r="AG77" i="1"/>
  <c r="AA77" i="1"/>
  <c r="Z77" i="1"/>
  <c r="X77" i="1"/>
  <c r="W77" i="1"/>
  <c r="R77" i="1"/>
  <c r="O77" i="1"/>
  <c r="G77" i="1"/>
  <c r="CD76" i="1"/>
  <c r="CB76" i="1"/>
  <c r="BZ76" i="1"/>
  <c r="BX76" i="1"/>
  <c r="BW76" i="1"/>
  <c r="BQ76" i="1"/>
  <c r="BK76" i="1"/>
  <c r="BE76" i="1"/>
  <c r="AY76" i="1"/>
  <c r="AS76" i="1"/>
  <c r="AM76" i="1"/>
  <c r="AG76" i="1"/>
  <c r="AA76" i="1"/>
  <c r="Z76" i="1"/>
  <c r="X76" i="1"/>
  <c r="W76" i="1"/>
  <c r="R76" i="1"/>
  <c r="O76" i="1"/>
  <c r="G76" i="1"/>
  <c r="CD75" i="1"/>
  <c r="CB75" i="1"/>
  <c r="BZ75" i="1"/>
  <c r="BX75" i="1"/>
  <c r="BW75" i="1"/>
  <c r="BQ75" i="1"/>
  <c r="BK75" i="1"/>
  <c r="BE75" i="1"/>
  <c r="AY75" i="1"/>
  <c r="AS75" i="1"/>
  <c r="AM75" i="1"/>
  <c r="AG75" i="1"/>
  <c r="AA75" i="1"/>
  <c r="Z75" i="1"/>
  <c r="X75" i="1"/>
  <c r="W75" i="1"/>
  <c r="R75" i="1"/>
  <c r="O75" i="1"/>
  <c r="G75" i="1"/>
  <c r="CD74" i="1"/>
  <c r="CB74" i="1"/>
  <c r="BZ74" i="1"/>
  <c r="BX74" i="1"/>
  <c r="BW74" i="1"/>
  <c r="BQ74" i="1"/>
  <c r="BK74" i="1"/>
  <c r="BE74" i="1"/>
  <c r="AY74" i="1"/>
  <c r="AS74" i="1"/>
  <c r="AM74" i="1"/>
  <c r="AG74" i="1"/>
  <c r="AA74" i="1"/>
  <c r="Z74" i="1"/>
  <c r="X74" i="1"/>
  <c r="W74" i="1"/>
  <c r="R74" i="1"/>
  <c r="O74" i="1"/>
  <c r="G74" i="1"/>
  <c r="CD73" i="1"/>
  <c r="CB73" i="1"/>
  <c r="BZ73" i="1"/>
  <c r="BX73" i="1"/>
  <c r="BW73" i="1"/>
  <c r="BQ73" i="1"/>
  <c r="BK73" i="1"/>
  <c r="BE73" i="1"/>
  <c r="AY73" i="1"/>
  <c r="AS73" i="1"/>
  <c r="AM73" i="1"/>
  <c r="AG73" i="1"/>
  <c r="AA73" i="1"/>
  <c r="Z73" i="1"/>
  <c r="X73" i="1"/>
  <c r="W73" i="1"/>
  <c r="R73" i="1"/>
  <c r="O73" i="1"/>
  <c r="G73" i="1"/>
  <c r="CD72" i="1"/>
  <c r="CB72" i="1"/>
  <c r="BZ72" i="1"/>
  <c r="BX72" i="1"/>
  <c r="BW72" i="1"/>
  <c r="BQ72" i="1"/>
  <c r="BK72" i="1"/>
  <c r="BE72" i="1"/>
  <c r="AY72" i="1"/>
  <c r="AS72" i="1"/>
  <c r="AM72" i="1"/>
  <c r="AG72" i="1"/>
  <c r="AA72" i="1"/>
  <c r="Z72" i="1"/>
  <c r="X72" i="1"/>
  <c r="W72" i="1"/>
  <c r="R72" i="1"/>
  <c r="O72" i="1"/>
  <c r="G72" i="1"/>
  <c r="CD71" i="1"/>
  <c r="CB71" i="1"/>
  <c r="BZ71" i="1"/>
  <c r="BX71" i="1"/>
  <c r="BW71" i="1"/>
  <c r="BQ71" i="1"/>
  <c r="BK71" i="1"/>
  <c r="BE71" i="1"/>
  <c r="AY71" i="1"/>
  <c r="AS71" i="1"/>
  <c r="AM71" i="1"/>
  <c r="AG71" i="1"/>
  <c r="AA71" i="1"/>
  <c r="Z71" i="1"/>
  <c r="X71" i="1"/>
  <c r="W71" i="1"/>
  <c r="R71" i="1"/>
  <c r="O71" i="1"/>
  <c r="G71" i="1"/>
  <c r="CD70" i="1"/>
  <c r="CB70" i="1"/>
  <c r="BZ70" i="1"/>
  <c r="BX70" i="1"/>
  <c r="BW70" i="1"/>
  <c r="BQ70" i="1"/>
  <c r="BK70" i="1"/>
  <c r="BE70" i="1"/>
  <c r="AY70" i="1"/>
  <c r="AS70" i="1"/>
  <c r="AM70" i="1"/>
  <c r="AG70" i="1"/>
  <c r="AA70" i="1"/>
  <c r="Z70" i="1"/>
  <c r="X70" i="1"/>
  <c r="W70" i="1"/>
  <c r="R70" i="1"/>
  <c r="O70" i="1"/>
  <c r="G70" i="1"/>
  <c r="CD69" i="1"/>
  <c r="CB69" i="1"/>
  <c r="BZ69" i="1"/>
  <c r="BX69" i="1"/>
  <c r="BW69" i="1"/>
  <c r="BQ69" i="1"/>
  <c r="BK69" i="1"/>
  <c r="BE69" i="1"/>
  <c r="AY69" i="1"/>
  <c r="AS69" i="1"/>
  <c r="AM69" i="1"/>
  <c r="AG69" i="1"/>
  <c r="AA69" i="1"/>
  <c r="Z69" i="1"/>
  <c r="X69" i="1"/>
  <c r="W69" i="1"/>
  <c r="R69" i="1"/>
  <c r="O69" i="1"/>
  <c r="G69" i="1"/>
  <c r="CD68" i="1"/>
  <c r="CB68" i="1"/>
  <c r="BZ68" i="1"/>
  <c r="BX68" i="1"/>
  <c r="BW68" i="1"/>
  <c r="BQ68" i="1"/>
  <c r="BK68" i="1"/>
  <c r="BE68" i="1"/>
  <c r="AY68" i="1"/>
  <c r="AS68" i="1"/>
  <c r="AM68" i="1"/>
  <c r="AG68" i="1"/>
  <c r="AA68" i="1"/>
  <c r="Z68" i="1"/>
  <c r="X68" i="1"/>
  <c r="W68" i="1"/>
  <c r="R68" i="1"/>
  <c r="O68" i="1"/>
  <c r="G68" i="1"/>
  <c r="CD67" i="1"/>
  <c r="CB67" i="1"/>
  <c r="BZ67" i="1"/>
  <c r="BX67" i="1"/>
  <c r="BW67" i="1"/>
  <c r="BQ67" i="1"/>
  <c r="BK67" i="1"/>
  <c r="BE67" i="1"/>
  <c r="AY67" i="1"/>
  <c r="AS67" i="1"/>
  <c r="AM67" i="1"/>
  <c r="AG67" i="1"/>
  <c r="AA67" i="1"/>
  <c r="Z67" i="1"/>
  <c r="X67" i="1"/>
  <c r="W67" i="1"/>
  <c r="R67" i="1"/>
  <c r="O67" i="1"/>
  <c r="G67" i="1"/>
  <c r="CD66" i="1"/>
  <c r="CB66" i="1"/>
  <c r="BZ66" i="1"/>
  <c r="BX66" i="1"/>
  <c r="BW66" i="1"/>
  <c r="BQ66" i="1"/>
  <c r="BK66" i="1"/>
  <c r="BE66" i="1"/>
  <c r="AY66" i="1"/>
  <c r="AS66" i="1"/>
  <c r="AM66" i="1"/>
  <c r="AG66" i="1"/>
  <c r="AA66" i="1"/>
  <c r="Z66" i="1"/>
  <c r="X66" i="1"/>
  <c r="W66" i="1"/>
  <c r="R66" i="1"/>
  <c r="O66" i="1"/>
  <c r="G66" i="1"/>
  <c r="CD65" i="1"/>
  <c r="CB65" i="1"/>
  <c r="BZ65" i="1"/>
  <c r="BX65" i="1"/>
  <c r="BW65" i="1"/>
  <c r="BQ65" i="1"/>
  <c r="BK65" i="1"/>
  <c r="BE65" i="1"/>
  <c r="AY65" i="1"/>
  <c r="AS65" i="1"/>
  <c r="AM65" i="1"/>
  <c r="AG65" i="1"/>
  <c r="AA65" i="1"/>
  <c r="Z65" i="1"/>
  <c r="X65" i="1"/>
  <c r="W65" i="1"/>
  <c r="R65" i="1"/>
  <c r="O65" i="1"/>
  <c r="G65" i="1"/>
  <c r="CD64" i="1"/>
  <c r="CB64" i="1"/>
  <c r="BZ64" i="1"/>
  <c r="BX64" i="1"/>
  <c r="BW64" i="1"/>
  <c r="BQ64" i="1"/>
  <c r="BK64" i="1"/>
  <c r="BE64" i="1"/>
  <c r="AY64" i="1"/>
  <c r="AS64" i="1"/>
  <c r="AM64" i="1"/>
  <c r="AG64" i="1"/>
  <c r="AA64" i="1"/>
  <c r="Z64" i="1"/>
  <c r="X64" i="1"/>
  <c r="W64" i="1"/>
  <c r="R64" i="1"/>
  <c r="O64" i="1"/>
  <c r="G64" i="1"/>
  <c r="CD63" i="1"/>
  <c r="CB63" i="1"/>
  <c r="BZ63" i="1"/>
  <c r="BX63" i="1"/>
  <c r="BW63" i="1"/>
  <c r="BQ63" i="1"/>
  <c r="BK63" i="1"/>
  <c r="BE63" i="1"/>
  <c r="AY63" i="1"/>
  <c r="AS63" i="1"/>
  <c r="AM63" i="1"/>
  <c r="AG63" i="1"/>
  <c r="AA63" i="1"/>
  <c r="Z63" i="1"/>
  <c r="X63" i="1"/>
  <c r="W63" i="1"/>
  <c r="R63" i="1"/>
  <c r="O63" i="1"/>
  <c r="G63" i="1"/>
  <c r="CD62" i="1"/>
  <c r="CB62" i="1"/>
  <c r="BZ62" i="1"/>
  <c r="BX62" i="1"/>
  <c r="BW62" i="1"/>
  <c r="BQ62" i="1"/>
  <c r="BK62" i="1"/>
  <c r="BE62" i="1"/>
  <c r="AY62" i="1"/>
  <c r="AS62" i="1"/>
  <c r="AM62" i="1"/>
  <c r="AG62" i="1"/>
  <c r="AA62" i="1"/>
  <c r="Z62" i="1"/>
  <c r="X62" i="1"/>
  <c r="W62" i="1"/>
  <c r="R62" i="1"/>
  <c r="O62" i="1"/>
  <c r="G62" i="1"/>
  <c r="CD61" i="1"/>
  <c r="CB61" i="1"/>
  <c r="BZ61" i="1"/>
  <c r="BX61" i="1"/>
  <c r="BW61" i="1"/>
  <c r="BQ61" i="1"/>
  <c r="BK61" i="1"/>
  <c r="BE61" i="1"/>
  <c r="AY61" i="1"/>
  <c r="AS61" i="1"/>
  <c r="AM61" i="1"/>
  <c r="AG61" i="1"/>
  <c r="AA61" i="1"/>
  <c r="Z61" i="1"/>
  <c r="X61" i="1"/>
  <c r="W61" i="1"/>
  <c r="R61" i="1"/>
  <c r="O61" i="1"/>
  <c r="G61" i="1"/>
  <c r="CD60" i="1"/>
  <c r="CB60" i="1"/>
  <c r="BZ60" i="1"/>
  <c r="BX60" i="1"/>
  <c r="BW60" i="1"/>
  <c r="BQ60" i="1"/>
  <c r="BK60" i="1"/>
  <c r="BE60" i="1"/>
  <c r="AY60" i="1"/>
  <c r="AS60" i="1"/>
  <c r="AM60" i="1"/>
  <c r="AG60" i="1"/>
  <c r="AA60" i="1"/>
  <c r="Z60" i="1"/>
  <c r="X60" i="1"/>
  <c r="W60" i="1"/>
  <c r="R60" i="1"/>
  <c r="O60" i="1"/>
  <c r="G60" i="1"/>
  <c r="CD59" i="1"/>
  <c r="CB59" i="1"/>
  <c r="BZ59" i="1"/>
  <c r="BX59" i="1"/>
  <c r="BW59" i="1"/>
  <c r="BQ59" i="1"/>
  <c r="BK59" i="1"/>
  <c r="BE59" i="1"/>
  <c r="AY59" i="1"/>
  <c r="AS59" i="1"/>
  <c r="AM59" i="1"/>
  <c r="AG59" i="1"/>
  <c r="AA59" i="1"/>
  <c r="Z59" i="1"/>
  <c r="X59" i="1"/>
  <c r="W59" i="1"/>
  <c r="R59" i="1"/>
  <c r="O59" i="1"/>
  <c r="G59" i="1"/>
  <c r="CD58" i="1"/>
  <c r="CB58" i="1"/>
  <c r="BZ58" i="1"/>
  <c r="BX58" i="1"/>
  <c r="BW58" i="1"/>
  <c r="BQ58" i="1"/>
  <c r="BK58" i="1"/>
  <c r="BE58" i="1"/>
  <c r="AY58" i="1"/>
  <c r="AS58" i="1"/>
  <c r="AM58" i="1"/>
  <c r="AG58" i="1"/>
  <c r="AA58" i="1"/>
  <c r="Z58" i="1"/>
  <c r="X58" i="1"/>
  <c r="W58" i="1"/>
  <c r="R58" i="1"/>
  <c r="O58" i="1"/>
  <c r="G58" i="1"/>
  <c r="CD57" i="1"/>
  <c r="CB57" i="1"/>
  <c r="BZ57" i="1"/>
  <c r="BX57" i="1"/>
  <c r="BW57" i="1"/>
  <c r="BQ57" i="1"/>
  <c r="BK57" i="1"/>
  <c r="BE57" i="1"/>
  <c r="AY57" i="1"/>
  <c r="AS57" i="1"/>
  <c r="AM57" i="1"/>
  <c r="AG57" i="1"/>
  <c r="AA57" i="1"/>
  <c r="Z57" i="1"/>
  <c r="X57" i="1"/>
  <c r="W57" i="1"/>
  <c r="R57" i="1"/>
  <c r="O57" i="1"/>
  <c r="G57" i="1"/>
  <c r="CD56" i="1"/>
  <c r="CB56" i="1"/>
  <c r="BZ56" i="1"/>
  <c r="BX56" i="1"/>
  <c r="BW56" i="1"/>
  <c r="BQ56" i="1"/>
  <c r="BK56" i="1"/>
  <c r="BE56" i="1"/>
  <c r="AY56" i="1"/>
  <c r="AS56" i="1"/>
  <c r="AM56" i="1"/>
  <c r="AG56" i="1"/>
  <c r="AA56" i="1"/>
  <c r="Z56" i="1"/>
  <c r="X56" i="1"/>
  <c r="W56" i="1"/>
  <c r="R56" i="1"/>
  <c r="O56" i="1"/>
  <c r="G56" i="1"/>
  <c r="CD55" i="1"/>
  <c r="CB55" i="1"/>
  <c r="BZ55" i="1"/>
  <c r="BX55" i="1"/>
  <c r="BW55" i="1"/>
  <c r="BQ55" i="1"/>
  <c r="BK55" i="1"/>
  <c r="BE55" i="1"/>
  <c r="AY55" i="1"/>
  <c r="AS55" i="1"/>
  <c r="AM55" i="1"/>
  <c r="AG55" i="1"/>
  <c r="AA55" i="1"/>
  <c r="Z55" i="1"/>
  <c r="X55" i="1"/>
  <c r="W55" i="1"/>
  <c r="R55" i="1"/>
  <c r="O55" i="1"/>
  <c r="G55" i="1"/>
  <c r="CD54" i="1"/>
  <c r="CB54" i="1"/>
  <c r="BZ54" i="1"/>
  <c r="BX54" i="1"/>
  <c r="BW54" i="1"/>
  <c r="BQ54" i="1"/>
  <c r="BK54" i="1"/>
  <c r="BE54" i="1"/>
  <c r="AY54" i="1"/>
  <c r="AS54" i="1"/>
  <c r="AM54" i="1"/>
  <c r="AG54" i="1"/>
  <c r="AA54" i="1"/>
  <c r="Z54" i="1"/>
  <c r="X54" i="1"/>
  <c r="W54" i="1"/>
  <c r="R54" i="1"/>
  <c r="O54" i="1"/>
  <c r="G54" i="1"/>
  <c r="CD53" i="1"/>
  <c r="CB53" i="1"/>
  <c r="BZ53" i="1"/>
  <c r="BX53" i="1"/>
  <c r="BW53" i="1"/>
  <c r="BQ53" i="1"/>
  <c r="BK53" i="1"/>
  <c r="BE53" i="1"/>
  <c r="AY53" i="1"/>
  <c r="AS53" i="1"/>
  <c r="AM53" i="1"/>
  <c r="AG53" i="1"/>
  <c r="AA53" i="1"/>
  <c r="Z53" i="1"/>
  <c r="X53" i="1"/>
  <c r="W53" i="1"/>
  <c r="R53" i="1"/>
  <c r="O53" i="1"/>
  <c r="G53" i="1"/>
  <c r="CD52" i="1"/>
  <c r="CB52" i="1"/>
  <c r="BZ52" i="1"/>
  <c r="BX52" i="1"/>
  <c r="BW52" i="1"/>
  <c r="BQ52" i="1"/>
  <c r="BK52" i="1"/>
  <c r="BE52" i="1"/>
  <c r="AY52" i="1"/>
  <c r="AS52" i="1"/>
  <c r="AM52" i="1"/>
  <c r="AG52" i="1"/>
  <c r="AA52" i="1"/>
  <c r="Z52" i="1"/>
  <c r="X52" i="1"/>
  <c r="W52" i="1"/>
  <c r="R52" i="1"/>
  <c r="O52" i="1"/>
  <c r="G52" i="1"/>
  <c r="CD51" i="1"/>
  <c r="CB51" i="1"/>
  <c r="BZ51" i="1"/>
  <c r="BX51" i="1"/>
  <c r="BW51" i="1"/>
  <c r="BQ51" i="1"/>
  <c r="BK51" i="1"/>
  <c r="BE51" i="1"/>
  <c r="AY51" i="1"/>
  <c r="AS51" i="1"/>
  <c r="AM51" i="1"/>
  <c r="AG51" i="1"/>
  <c r="AA51" i="1"/>
  <c r="Z51" i="1"/>
  <c r="X51" i="1"/>
  <c r="W51" i="1"/>
  <c r="R51" i="1"/>
  <c r="O51" i="1"/>
  <c r="G51" i="1"/>
  <c r="CD50" i="1"/>
  <c r="CB50" i="1"/>
  <c r="BZ50" i="1"/>
  <c r="BX50" i="1"/>
  <c r="BW50" i="1"/>
  <c r="BQ50" i="1"/>
  <c r="BK50" i="1"/>
  <c r="BE50" i="1"/>
  <c r="AY50" i="1"/>
  <c r="AS50" i="1"/>
  <c r="AM50" i="1"/>
  <c r="AG50" i="1"/>
  <c r="AA50" i="1"/>
  <c r="Z50" i="1"/>
  <c r="X50" i="1"/>
  <c r="W50" i="1"/>
  <c r="R50" i="1"/>
  <c r="O50" i="1"/>
  <c r="G50" i="1"/>
  <c r="CD49" i="1"/>
  <c r="CB49" i="1"/>
  <c r="BZ49" i="1"/>
  <c r="BX49" i="1"/>
  <c r="BW49" i="1"/>
  <c r="BQ49" i="1"/>
  <c r="BK49" i="1"/>
  <c r="BE49" i="1"/>
  <c r="AY49" i="1"/>
  <c r="AS49" i="1"/>
  <c r="AM49" i="1"/>
  <c r="AG49" i="1"/>
  <c r="AA49" i="1"/>
  <c r="Z49" i="1"/>
  <c r="X49" i="1"/>
  <c r="W49" i="1"/>
  <c r="R49" i="1"/>
  <c r="O49" i="1"/>
  <c r="G49" i="1"/>
  <c r="CD48" i="1"/>
  <c r="CB48" i="1"/>
  <c r="BZ48" i="1"/>
  <c r="BX48" i="1"/>
  <c r="BW48" i="1"/>
  <c r="BQ48" i="1"/>
  <c r="BK48" i="1"/>
  <c r="BE48" i="1"/>
  <c r="AY48" i="1"/>
  <c r="AS48" i="1"/>
  <c r="AM48" i="1"/>
  <c r="AG48" i="1"/>
  <c r="AA48" i="1"/>
  <c r="Z48" i="1"/>
  <c r="X48" i="1"/>
  <c r="W48" i="1"/>
  <c r="R48" i="1"/>
  <c r="O48" i="1"/>
  <c r="G48" i="1"/>
  <c r="CD47" i="1"/>
  <c r="CB47" i="1"/>
  <c r="BZ47" i="1"/>
  <c r="BX47" i="1"/>
  <c r="BW47" i="1"/>
  <c r="BQ47" i="1"/>
  <c r="BK47" i="1"/>
  <c r="BE47" i="1"/>
  <c r="AY47" i="1"/>
  <c r="AS47" i="1"/>
  <c r="AM47" i="1"/>
  <c r="AG47" i="1"/>
  <c r="AA47" i="1"/>
  <c r="Z47" i="1"/>
  <c r="X47" i="1"/>
  <c r="W47" i="1"/>
  <c r="R47" i="1"/>
  <c r="O47" i="1"/>
  <c r="G47" i="1"/>
  <c r="CD46" i="1"/>
  <c r="CB46" i="1"/>
  <c r="BZ46" i="1"/>
  <c r="BX46" i="1"/>
  <c r="BW46" i="1"/>
  <c r="BQ46" i="1"/>
  <c r="BK46" i="1"/>
  <c r="BE46" i="1"/>
  <c r="AY46" i="1"/>
  <c r="AS46" i="1"/>
  <c r="AM46" i="1"/>
  <c r="AG46" i="1"/>
  <c r="AA46" i="1"/>
  <c r="Z46" i="1"/>
  <c r="X46" i="1"/>
  <c r="W46" i="1"/>
  <c r="R46" i="1"/>
  <c r="O46" i="1"/>
  <c r="G46" i="1"/>
  <c r="CD45" i="1"/>
  <c r="CB45" i="1"/>
  <c r="BZ45" i="1"/>
  <c r="BX45" i="1"/>
  <c r="BW45" i="1"/>
  <c r="BQ45" i="1"/>
  <c r="BK45" i="1"/>
  <c r="BE45" i="1"/>
  <c r="AY45" i="1"/>
  <c r="AS45" i="1"/>
  <c r="AM45" i="1"/>
  <c r="AG45" i="1"/>
  <c r="AA45" i="1"/>
  <c r="Z45" i="1"/>
  <c r="X45" i="1"/>
  <c r="W45" i="1"/>
  <c r="R45" i="1"/>
  <c r="O45" i="1"/>
  <c r="G45" i="1"/>
  <c r="CD44" i="1"/>
  <c r="CB44" i="1"/>
  <c r="BZ44" i="1"/>
  <c r="BX44" i="1"/>
  <c r="BW44" i="1"/>
  <c r="BQ44" i="1"/>
  <c r="BK44" i="1"/>
  <c r="BE44" i="1"/>
  <c r="AY44" i="1"/>
  <c r="AS44" i="1"/>
  <c r="AM44" i="1"/>
  <c r="AG44" i="1"/>
  <c r="AA44" i="1"/>
  <c r="Z44" i="1"/>
  <c r="X44" i="1"/>
  <c r="W44" i="1"/>
  <c r="R44" i="1"/>
  <c r="O44" i="1"/>
  <c r="G44" i="1"/>
  <c r="CD43" i="1"/>
  <c r="CB43" i="1"/>
  <c r="BZ43" i="1"/>
  <c r="BX43" i="1"/>
  <c r="BW43" i="1"/>
  <c r="BQ43" i="1"/>
  <c r="BK43" i="1"/>
  <c r="BE43" i="1"/>
  <c r="AY43" i="1"/>
  <c r="AS43" i="1"/>
  <c r="AM43" i="1"/>
  <c r="AG43" i="1"/>
  <c r="AA43" i="1"/>
  <c r="Z43" i="1"/>
  <c r="X43" i="1"/>
  <c r="W43" i="1"/>
  <c r="R43" i="1"/>
  <c r="O43" i="1"/>
  <c r="G43" i="1"/>
  <c r="CD42" i="1"/>
  <c r="CB42" i="1"/>
  <c r="BZ42" i="1"/>
  <c r="BX42" i="1"/>
  <c r="BW42" i="1"/>
  <c r="BQ42" i="1"/>
  <c r="BK42" i="1"/>
  <c r="BE42" i="1"/>
  <c r="AY42" i="1"/>
  <c r="AS42" i="1"/>
  <c r="AM42" i="1"/>
  <c r="AG42" i="1"/>
  <c r="AA42" i="1"/>
  <c r="Z42" i="1"/>
  <c r="X42" i="1"/>
  <c r="W42" i="1"/>
  <c r="R42" i="1"/>
  <c r="O42" i="1"/>
  <c r="G42" i="1"/>
  <c r="CD41" i="1"/>
  <c r="CB41" i="1"/>
  <c r="BZ41" i="1"/>
  <c r="BX41" i="1"/>
  <c r="BW41" i="1"/>
  <c r="BQ41" i="1"/>
  <c r="BK41" i="1"/>
  <c r="BE41" i="1"/>
  <c r="AY41" i="1"/>
  <c r="AS41" i="1"/>
  <c r="AM41" i="1"/>
  <c r="AG41" i="1"/>
  <c r="AA41" i="1"/>
  <c r="Z41" i="1"/>
  <c r="X41" i="1"/>
  <c r="W41" i="1"/>
  <c r="R41" i="1"/>
  <c r="O41" i="1"/>
  <c r="G41" i="1"/>
  <c r="CD40" i="1"/>
  <c r="CB40" i="1"/>
  <c r="BZ40" i="1"/>
  <c r="BX40" i="1"/>
  <c r="BW40" i="1"/>
  <c r="BQ40" i="1"/>
  <c r="BK40" i="1"/>
  <c r="BE40" i="1"/>
  <c r="AY40" i="1"/>
  <c r="AS40" i="1"/>
  <c r="AM40" i="1"/>
  <c r="AG40" i="1"/>
  <c r="AA40" i="1"/>
  <c r="Z40" i="1"/>
  <c r="X40" i="1"/>
  <c r="W40" i="1"/>
  <c r="R40" i="1"/>
  <c r="O40" i="1"/>
  <c r="G40" i="1"/>
  <c r="CD39" i="1"/>
  <c r="CB39" i="1"/>
  <c r="BZ39" i="1"/>
  <c r="BX39" i="1"/>
  <c r="BW39" i="1"/>
  <c r="BQ39" i="1"/>
  <c r="BK39" i="1"/>
  <c r="BE39" i="1"/>
  <c r="AY39" i="1"/>
  <c r="AS39" i="1"/>
  <c r="AM39" i="1"/>
  <c r="AA39" i="1"/>
  <c r="Z39" i="1"/>
  <c r="X39" i="1"/>
  <c r="W39" i="1"/>
  <c r="R39" i="1"/>
  <c r="O39" i="1"/>
  <c r="G39" i="1"/>
  <c r="CD38" i="1"/>
  <c r="CB38" i="1"/>
  <c r="BZ38" i="1"/>
  <c r="BX38" i="1"/>
  <c r="BW38" i="1"/>
  <c r="BQ38" i="1"/>
  <c r="BK38" i="1"/>
  <c r="BE38" i="1"/>
  <c r="AY38" i="1"/>
  <c r="AS38" i="1"/>
  <c r="AM38" i="1"/>
  <c r="AG38" i="1"/>
  <c r="AA38" i="1"/>
  <c r="Z38" i="1"/>
  <c r="X38" i="1"/>
  <c r="W38" i="1"/>
  <c r="R38" i="1"/>
  <c r="O38" i="1"/>
  <c r="G38" i="1"/>
  <c r="CD37" i="1"/>
  <c r="CB37" i="1"/>
  <c r="BZ37" i="1"/>
  <c r="BX37" i="1"/>
  <c r="BW37" i="1"/>
  <c r="BQ37" i="1"/>
  <c r="BK37" i="1"/>
  <c r="BE37" i="1"/>
  <c r="AY37" i="1"/>
  <c r="AS37" i="1"/>
  <c r="AM37" i="1"/>
  <c r="AG37" i="1"/>
  <c r="AA37" i="1"/>
  <c r="Z37" i="1"/>
  <c r="X37" i="1"/>
  <c r="W37" i="1"/>
  <c r="R37" i="1"/>
  <c r="O37" i="1"/>
  <c r="G37" i="1"/>
  <c r="CD36" i="1"/>
  <c r="CB36" i="1"/>
  <c r="BZ36" i="1"/>
  <c r="BX36" i="1"/>
  <c r="BW36" i="1"/>
  <c r="BQ36" i="1"/>
  <c r="BK36" i="1"/>
  <c r="BE36" i="1"/>
  <c r="AY36" i="1"/>
  <c r="AS36" i="1"/>
  <c r="AM36" i="1"/>
  <c r="AG36" i="1"/>
  <c r="AA36" i="1"/>
  <c r="Z36" i="1"/>
  <c r="X36" i="1"/>
  <c r="W36" i="1"/>
  <c r="R36" i="1"/>
  <c r="O36" i="1"/>
  <c r="G36" i="1"/>
  <c r="CD35" i="1"/>
  <c r="CB35" i="1"/>
  <c r="BZ35" i="1"/>
  <c r="BX35" i="1"/>
  <c r="BW35" i="1"/>
  <c r="BQ35" i="1"/>
  <c r="BK35" i="1"/>
  <c r="BE35" i="1"/>
  <c r="AY35" i="1"/>
  <c r="AS35" i="1"/>
  <c r="AM35" i="1"/>
  <c r="AG35" i="1"/>
  <c r="AA35" i="1"/>
  <c r="Z35" i="1"/>
  <c r="X35" i="1"/>
  <c r="W35" i="1"/>
  <c r="R35" i="1"/>
  <c r="O35" i="1"/>
  <c r="G35" i="1"/>
  <c r="CD34" i="1"/>
  <c r="CB34" i="1"/>
  <c r="BZ34" i="1"/>
  <c r="BX34" i="1"/>
  <c r="BW34" i="1"/>
  <c r="BQ34" i="1"/>
  <c r="BK34" i="1"/>
  <c r="BE34" i="1"/>
  <c r="AY34" i="1"/>
  <c r="AS34" i="1"/>
  <c r="AM34" i="1"/>
  <c r="AG34" i="1"/>
  <c r="AA34" i="1"/>
  <c r="Z34" i="1"/>
  <c r="X34" i="1"/>
  <c r="W34" i="1"/>
  <c r="R34" i="1"/>
  <c r="O34" i="1"/>
  <c r="G34" i="1"/>
  <c r="CD33" i="1"/>
  <c r="CB33" i="1"/>
  <c r="BZ33" i="1"/>
  <c r="BX33" i="1"/>
  <c r="BW33" i="1"/>
  <c r="BQ33" i="1"/>
  <c r="BK33" i="1"/>
  <c r="BE33" i="1"/>
  <c r="AY33" i="1"/>
  <c r="AS33" i="1"/>
  <c r="AM33" i="1"/>
  <c r="AG33" i="1"/>
  <c r="AA33" i="1"/>
  <c r="Z33" i="1"/>
  <c r="X33" i="1"/>
  <c r="W33" i="1"/>
  <c r="R33" i="1"/>
  <c r="O33" i="1"/>
  <c r="G33" i="1"/>
  <c r="CD32" i="1"/>
  <c r="CB32" i="1"/>
  <c r="BZ32" i="1"/>
  <c r="BX32" i="1"/>
  <c r="BW32" i="1"/>
  <c r="BQ32" i="1"/>
  <c r="BK32" i="1"/>
  <c r="BE32" i="1"/>
  <c r="AY32" i="1"/>
  <c r="AS32" i="1"/>
  <c r="AM32" i="1"/>
  <c r="AG32" i="1"/>
  <c r="AA32" i="1"/>
  <c r="Z32" i="1"/>
  <c r="X32" i="1"/>
  <c r="W32" i="1"/>
  <c r="R32" i="1"/>
  <c r="O32" i="1"/>
  <c r="G32" i="1"/>
  <c r="CD31" i="1"/>
  <c r="CB31" i="1"/>
  <c r="BZ31" i="1"/>
  <c r="BX31" i="1"/>
  <c r="BW31" i="1"/>
  <c r="BQ31" i="1"/>
  <c r="BK31" i="1"/>
  <c r="BE31" i="1"/>
  <c r="AY31" i="1"/>
  <c r="AS31" i="1"/>
  <c r="AM31" i="1"/>
  <c r="AG31" i="1"/>
  <c r="AA31" i="1"/>
  <c r="Z31" i="1"/>
  <c r="X31" i="1"/>
  <c r="W31" i="1"/>
  <c r="R31" i="1"/>
  <c r="O31" i="1"/>
  <c r="G31" i="1"/>
  <c r="CD30" i="1"/>
  <c r="CB30" i="1"/>
  <c r="BZ30" i="1"/>
  <c r="BX30" i="1"/>
  <c r="BW30" i="1"/>
  <c r="BQ30" i="1"/>
  <c r="BK30" i="1"/>
  <c r="BE30" i="1"/>
  <c r="AY30" i="1"/>
  <c r="AS30" i="1"/>
  <c r="AM30" i="1"/>
  <c r="AG30" i="1"/>
  <c r="AA30" i="1"/>
  <c r="Z30" i="1"/>
  <c r="X30" i="1"/>
  <c r="W30" i="1"/>
  <c r="R30" i="1"/>
  <c r="O30" i="1"/>
  <c r="G30" i="1"/>
  <c r="CD29" i="1"/>
  <c r="CB29" i="1"/>
  <c r="BZ29" i="1"/>
  <c r="BX29" i="1"/>
  <c r="BW29" i="1"/>
  <c r="BQ29" i="1"/>
  <c r="BK29" i="1"/>
  <c r="BE29" i="1"/>
  <c r="AY29" i="1"/>
  <c r="AS29" i="1"/>
  <c r="AM29" i="1"/>
  <c r="AG29" i="1"/>
  <c r="AA29" i="1"/>
  <c r="Z29" i="1"/>
  <c r="X29" i="1"/>
  <c r="W29" i="1"/>
  <c r="R29" i="1"/>
  <c r="O29" i="1"/>
  <c r="G29" i="1"/>
  <c r="CD28" i="1"/>
  <c r="CB28" i="1"/>
  <c r="BZ28" i="1"/>
  <c r="BX28" i="1"/>
  <c r="BW28" i="1"/>
  <c r="BQ28" i="1"/>
  <c r="BK28" i="1"/>
  <c r="BE28" i="1"/>
  <c r="AY28" i="1"/>
  <c r="AS28" i="1"/>
  <c r="AM28" i="1"/>
  <c r="AG28" i="1"/>
  <c r="AA28" i="1"/>
  <c r="Z28" i="1"/>
  <c r="X28" i="1"/>
  <c r="W28" i="1"/>
  <c r="R28" i="1"/>
  <c r="O28" i="1"/>
  <c r="G28" i="1"/>
  <c r="CD27" i="1"/>
  <c r="CB27" i="1"/>
  <c r="BZ27" i="1"/>
  <c r="BX27" i="1"/>
  <c r="BW27" i="1"/>
  <c r="BQ27" i="1"/>
  <c r="BK27" i="1"/>
  <c r="BE27" i="1"/>
  <c r="AY27" i="1"/>
  <c r="AS27" i="1"/>
  <c r="AM27" i="1"/>
  <c r="AG27" i="1"/>
  <c r="AA27" i="1"/>
  <c r="Z27" i="1"/>
  <c r="X27" i="1"/>
  <c r="W27" i="1"/>
  <c r="R27" i="1"/>
  <c r="O27" i="1"/>
  <c r="G27" i="1"/>
  <c r="CD26" i="1"/>
  <c r="CB26" i="1"/>
  <c r="BZ26" i="1"/>
  <c r="BX26" i="1"/>
  <c r="BW26" i="1"/>
  <c r="BQ26" i="1"/>
  <c r="BK26" i="1"/>
  <c r="BE26" i="1"/>
  <c r="AY26" i="1"/>
  <c r="AS26" i="1"/>
  <c r="AM26" i="1"/>
  <c r="AG26" i="1"/>
  <c r="AA26" i="1"/>
  <c r="Z26" i="1"/>
  <c r="X26" i="1"/>
  <c r="W26" i="1"/>
  <c r="R26" i="1"/>
  <c r="O26" i="1"/>
  <c r="G26" i="1"/>
  <c r="CD25" i="1"/>
  <c r="CB25" i="1"/>
  <c r="BZ25" i="1"/>
  <c r="BX25" i="1"/>
  <c r="BW25" i="1"/>
  <c r="BQ25" i="1"/>
  <c r="BK25" i="1"/>
  <c r="BE25" i="1"/>
  <c r="AY25" i="1"/>
  <c r="AS25" i="1"/>
  <c r="AM25" i="1"/>
  <c r="AG25" i="1"/>
  <c r="AA25" i="1"/>
  <c r="Z25" i="1"/>
  <c r="X25" i="1"/>
  <c r="W25" i="1"/>
  <c r="R25" i="1"/>
  <c r="O25" i="1"/>
  <c r="G25" i="1"/>
  <c r="CD24" i="1"/>
  <c r="CB24" i="1"/>
  <c r="BZ24" i="1"/>
  <c r="BX24" i="1"/>
  <c r="BW24" i="1"/>
  <c r="BQ24" i="1"/>
  <c r="BK24" i="1"/>
  <c r="BE24" i="1"/>
  <c r="AY24" i="1"/>
  <c r="AS24" i="1"/>
  <c r="AM24" i="1"/>
  <c r="AG24" i="1"/>
  <c r="AA24" i="1"/>
  <c r="Z24" i="1"/>
  <c r="X24" i="1"/>
  <c r="W24" i="1"/>
  <c r="R24" i="1"/>
  <c r="O24" i="1"/>
  <c r="G24" i="1"/>
  <c r="CD23" i="1"/>
  <c r="CB23" i="1"/>
  <c r="BZ23" i="1"/>
  <c r="BX23" i="1"/>
  <c r="BW23" i="1"/>
  <c r="BQ23" i="1"/>
  <c r="BK23" i="1"/>
  <c r="BE23" i="1"/>
  <c r="AY23" i="1"/>
  <c r="AS23" i="1"/>
  <c r="AM23" i="1"/>
  <c r="AG23" i="1"/>
  <c r="AA23" i="1"/>
  <c r="Z23" i="1"/>
  <c r="X23" i="1"/>
  <c r="W23" i="1"/>
  <c r="R23" i="1"/>
  <c r="O23" i="1"/>
  <c r="G23" i="1"/>
  <c r="CD22" i="1"/>
  <c r="CB22" i="1"/>
  <c r="BZ22" i="1"/>
  <c r="BX22" i="1"/>
  <c r="BW22" i="1"/>
  <c r="BQ22" i="1"/>
  <c r="BK22" i="1"/>
  <c r="BE22" i="1"/>
  <c r="AY22" i="1"/>
  <c r="AS22" i="1"/>
  <c r="AM22" i="1"/>
  <c r="AG22" i="1"/>
  <c r="AA22" i="1"/>
  <c r="Z22" i="1"/>
  <c r="X22" i="1"/>
  <c r="W22" i="1"/>
  <c r="R22" i="1"/>
  <c r="O22" i="1"/>
  <c r="G22" i="1"/>
  <c r="CD21" i="1"/>
  <c r="CB21" i="1"/>
  <c r="BZ21" i="1"/>
  <c r="BX21" i="1"/>
  <c r="BW21" i="1"/>
  <c r="BQ21" i="1"/>
  <c r="BK21" i="1"/>
  <c r="BE21" i="1"/>
  <c r="AY21" i="1"/>
  <c r="AS21" i="1"/>
  <c r="AM21" i="1"/>
  <c r="AG21" i="1"/>
  <c r="AA21" i="1"/>
  <c r="Z21" i="1"/>
  <c r="X21" i="1"/>
  <c r="W21" i="1"/>
  <c r="R21" i="1"/>
  <c r="O21" i="1"/>
  <c r="G21" i="1"/>
  <c r="CD20" i="1"/>
  <c r="CB20" i="1"/>
  <c r="BZ20" i="1"/>
  <c r="BX20" i="1"/>
  <c r="BW20" i="1"/>
  <c r="BQ20" i="1"/>
  <c r="BK20" i="1"/>
  <c r="BE20" i="1"/>
  <c r="AY20" i="1"/>
  <c r="AS20" i="1"/>
  <c r="AM20" i="1"/>
  <c r="AG20" i="1"/>
  <c r="AA20" i="1"/>
  <c r="Z20" i="1"/>
  <c r="X20" i="1"/>
  <c r="W20" i="1"/>
  <c r="R20" i="1"/>
  <c r="O20" i="1"/>
  <c r="G20" i="1"/>
  <c r="CD19" i="1"/>
  <c r="CB19" i="1"/>
  <c r="BZ19" i="1"/>
  <c r="BX19" i="1"/>
  <c r="BW19" i="1"/>
  <c r="BQ19" i="1"/>
  <c r="BK19" i="1"/>
  <c r="BE19" i="1"/>
  <c r="AY19" i="1"/>
  <c r="AS19" i="1"/>
  <c r="AM19" i="1"/>
  <c r="AG19" i="1"/>
  <c r="AA19" i="1"/>
  <c r="Z19" i="1"/>
  <c r="X19" i="1"/>
  <c r="W19" i="1"/>
  <c r="R19" i="1"/>
  <c r="O19" i="1"/>
  <c r="G19" i="1"/>
  <c r="CD18" i="1"/>
  <c r="CB18" i="1"/>
  <c r="BZ18" i="1"/>
  <c r="BX18" i="1"/>
  <c r="BW18" i="1"/>
  <c r="BQ18" i="1"/>
  <c r="BK18" i="1"/>
  <c r="BE18" i="1"/>
  <c r="AY18" i="1"/>
  <c r="AS18" i="1"/>
  <c r="AM18" i="1"/>
  <c r="AG18" i="1"/>
  <c r="AA18" i="1"/>
  <c r="Z18" i="1"/>
  <c r="X18" i="1"/>
  <c r="W18" i="1"/>
  <c r="R18" i="1"/>
  <c r="O18" i="1"/>
  <c r="G18" i="1"/>
  <c r="CD17" i="1"/>
  <c r="CB17" i="1"/>
  <c r="BZ17" i="1"/>
  <c r="BX17" i="1"/>
  <c r="BW17" i="1"/>
  <c r="BQ17" i="1"/>
  <c r="BK17" i="1"/>
  <c r="BE17" i="1"/>
  <c r="AY17" i="1"/>
  <c r="AS17" i="1"/>
  <c r="AM17" i="1"/>
  <c r="AG17" i="1"/>
  <c r="AA17" i="1"/>
  <c r="Z17" i="1"/>
  <c r="X17" i="1"/>
  <c r="W17" i="1"/>
  <c r="R17" i="1"/>
  <c r="O17" i="1"/>
  <c r="G17" i="1"/>
  <c r="CD16" i="1"/>
  <c r="CB16" i="1"/>
  <c r="BZ16" i="1"/>
  <c r="BX16" i="1"/>
  <c r="BW16" i="1"/>
  <c r="BQ16" i="1"/>
  <c r="BK16" i="1"/>
  <c r="BE16" i="1"/>
  <c r="AY16" i="1"/>
  <c r="AS16" i="1"/>
  <c r="AM16" i="1"/>
  <c r="AG16" i="1"/>
  <c r="AA16" i="1"/>
  <c r="Z16" i="1"/>
  <c r="X16" i="1"/>
  <c r="W16" i="1"/>
  <c r="R16" i="1"/>
  <c r="O16" i="1"/>
  <c r="G16" i="1"/>
  <c r="CD15" i="1"/>
  <c r="CB15" i="1"/>
  <c r="BZ15" i="1"/>
  <c r="BX15" i="1"/>
  <c r="BW15" i="1"/>
  <c r="BQ15" i="1"/>
  <c r="BK15" i="1"/>
  <c r="BE15" i="1"/>
  <c r="AY15" i="1"/>
  <c r="AS15" i="1"/>
  <c r="AM15" i="1"/>
  <c r="AG15" i="1"/>
  <c r="AA15" i="1"/>
  <c r="Z15" i="1"/>
  <c r="X15" i="1"/>
  <c r="W15" i="1"/>
  <c r="R15" i="1"/>
  <c r="O15" i="1"/>
  <c r="G15" i="1"/>
  <c r="CD14" i="1"/>
  <c r="CB14" i="1"/>
  <c r="BZ14" i="1"/>
  <c r="BX14" i="1"/>
  <c r="BW14" i="1"/>
  <c r="BQ14" i="1"/>
  <c r="BK14" i="1"/>
  <c r="BE14" i="1"/>
  <c r="AY14" i="1"/>
  <c r="AS14" i="1"/>
  <c r="AM14" i="1"/>
  <c r="AG14" i="1"/>
  <c r="AA14" i="1"/>
  <c r="Z14" i="1"/>
  <c r="X14" i="1"/>
  <c r="W14" i="1"/>
  <c r="R14" i="1"/>
  <c r="O14" i="1"/>
  <c r="G14" i="1"/>
  <c r="CD13" i="1"/>
  <c r="CB13" i="1"/>
  <c r="BZ13" i="1"/>
  <c r="BX13" i="1"/>
  <c r="BW13" i="1"/>
  <c r="BQ13" i="1"/>
  <c r="BK13" i="1"/>
  <c r="BE13" i="1"/>
  <c r="AY13" i="1"/>
  <c r="AS13" i="1"/>
  <c r="AM13" i="1"/>
  <c r="AG13" i="1"/>
  <c r="AA13" i="1"/>
  <c r="Z13" i="1"/>
  <c r="X13" i="1"/>
  <c r="W13" i="1"/>
  <c r="R13" i="1"/>
  <c r="O13" i="1"/>
  <c r="G13" i="1"/>
  <c r="CD12" i="1"/>
  <c r="CB12" i="1"/>
  <c r="BZ12" i="1"/>
  <c r="BX12" i="1"/>
  <c r="BW12" i="1"/>
  <c r="BQ12" i="1"/>
  <c r="BK12" i="1"/>
  <c r="BE12" i="1"/>
  <c r="AY12" i="1"/>
  <c r="AS12" i="1"/>
  <c r="AM12" i="1"/>
  <c r="AG12" i="1"/>
  <c r="AA12" i="1"/>
  <c r="Z12" i="1"/>
  <c r="X12" i="1"/>
  <c r="W12" i="1"/>
  <c r="R12" i="1"/>
  <c r="O12" i="1"/>
  <c r="G12" i="1"/>
  <c r="CD11" i="1"/>
  <c r="CB11" i="1"/>
  <c r="BZ11" i="1"/>
  <c r="BX11" i="1"/>
  <c r="BW11" i="1"/>
  <c r="BQ11" i="1"/>
  <c r="BK11" i="1"/>
  <c r="BE11" i="1"/>
  <c r="AY11" i="1"/>
  <c r="AS11" i="1"/>
  <c r="AM11" i="1"/>
  <c r="AG11" i="1"/>
  <c r="AA11" i="1"/>
  <c r="Z11" i="1"/>
  <c r="X11" i="1"/>
  <c r="W11" i="1"/>
  <c r="R11" i="1"/>
  <c r="O11" i="1"/>
  <c r="G11" i="1"/>
  <c r="CD10" i="1"/>
  <c r="CB10" i="1"/>
  <c r="BZ10" i="1"/>
  <c r="BX10" i="1"/>
  <c r="BW10" i="1"/>
  <c r="BQ10" i="1"/>
  <c r="BK10" i="1"/>
  <c r="BE10" i="1"/>
  <c r="AY10" i="1"/>
  <c r="AS10" i="1"/>
  <c r="AM10" i="1"/>
  <c r="AG10" i="1"/>
  <c r="AA10" i="1"/>
  <c r="Z10" i="1"/>
  <c r="X10" i="1"/>
  <c r="W10" i="1"/>
  <c r="R10" i="1"/>
  <c r="O10" i="1"/>
  <c r="G10" i="1"/>
  <c r="CD9" i="1"/>
  <c r="CB9" i="1"/>
  <c r="BZ9" i="1"/>
  <c r="BX9" i="1"/>
  <c r="BW9" i="1"/>
  <c r="BQ9" i="1"/>
  <c r="BK9" i="1"/>
  <c r="BE9" i="1"/>
  <c r="AY9" i="1"/>
  <c r="AS9" i="1"/>
  <c r="AM9" i="1"/>
  <c r="AG9" i="1"/>
  <c r="AA9" i="1"/>
  <c r="Z9" i="1"/>
  <c r="X9" i="1"/>
  <c r="W9" i="1"/>
  <c r="R9" i="1"/>
  <c r="O9" i="1"/>
  <c r="G9" i="1"/>
  <c r="CD8" i="1"/>
  <c r="CB8" i="1"/>
  <c r="BZ8" i="1"/>
  <c r="BX8" i="1"/>
  <c r="BW8" i="1"/>
  <c r="BQ8" i="1"/>
  <c r="BK8" i="1"/>
  <c r="BE8" i="1"/>
  <c r="AY8" i="1"/>
  <c r="AS8" i="1"/>
  <c r="AM8" i="1"/>
  <c r="AG8" i="1"/>
  <c r="AA8" i="1"/>
  <c r="Z8" i="1"/>
  <c r="X8" i="1"/>
  <c r="W8" i="1"/>
  <c r="R8" i="1"/>
  <c r="O8" i="1"/>
  <c r="G8" i="1"/>
  <c r="CD7" i="1"/>
  <c r="CB7" i="1"/>
  <c r="BZ7" i="1"/>
  <c r="BX7" i="1"/>
  <c r="BW7" i="1"/>
  <c r="BQ7" i="1"/>
  <c r="BK7" i="1"/>
  <c r="BE7" i="1"/>
  <c r="AY7" i="1"/>
  <c r="AS7" i="1"/>
  <c r="AM7" i="1"/>
  <c r="AG7" i="1"/>
  <c r="AA7" i="1"/>
  <c r="Z7" i="1"/>
  <c r="X7" i="1"/>
  <c r="W7" i="1"/>
  <c r="R7" i="1"/>
  <c r="O7" i="1"/>
  <c r="G7" i="1"/>
  <c r="CD6" i="1"/>
  <c r="CB6" i="1"/>
  <c r="BZ6" i="1"/>
  <c r="BX6" i="1"/>
  <c r="BW6" i="1"/>
  <c r="BQ6" i="1"/>
  <c r="BK6" i="1"/>
  <c r="BE6" i="1"/>
  <c r="AY6" i="1"/>
  <c r="AS6" i="1"/>
  <c r="AM6" i="1"/>
  <c r="AG6" i="1"/>
  <c r="AA6" i="1"/>
  <c r="Z6" i="1"/>
  <c r="X6" i="1"/>
  <c r="W6" i="1"/>
  <c r="R6" i="1"/>
  <c r="O6" i="1"/>
  <c r="G6" i="1"/>
  <c r="BF1" i="1"/>
  <c r="AZ1" i="1"/>
  <c r="AT1" i="1"/>
  <c r="AN1" i="1"/>
  <c r="AH1" i="1"/>
</calcChain>
</file>

<file path=xl/sharedStrings.xml><?xml version="1.0" encoding="utf-8"?>
<sst xmlns="http://schemas.openxmlformats.org/spreadsheetml/2006/main" count="2497" uniqueCount="602">
  <si>
    <t>Reaches 1-8</t>
  </si>
  <si>
    <t>Reach 1</t>
  </si>
  <si>
    <t>Reach 2</t>
  </si>
  <si>
    <t>Reach 3</t>
  </si>
  <si>
    <t>Reach 4</t>
  </si>
  <si>
    <t>Reach 5</t>
  </si>
  <si>
    <t>Reach 6</t>
  </si>
  <si>
    <t>Reach 7</t>
  </si>
  <si>
    <t>Reach 8</t>
  </si>
  <si>
    <t>tagdate</t>
  </si>
  <si>
    <t>warmest</t>
  </si>
  <si>
    <t>coldest</t>
  </si>
  <si>
    <t>SPP</t>
  </si>
  <si>
    <t>year</t>
  </si>
  <si>
    <t>chan</t>
  </si>
  <si>
    <t>code</t>
  </si>
  <si>
    <t>julian</t>
  </si>
  <si>
    <t>PIT</t>
  </si>
  <si>
    <t>Fate</t>
  </si>
  <si>
    <t>fatereach</t>
  </si>
  <si>
    <t>origin</t>
  </si>
  <si>
    <t>reaches</t>
  </si>
  <si>
    <t>rand</t>
  </si>
  <si>
    <t>n</t>
  </si>
  <si>
    <t>ttp</t>
  </si>
  <si>
    <t>T mean</t>
  </si>
  <si>
    <t>T std</t>
  </si>
  <si>
    <t>T max</t>
  </si>
  <si>
    <t>T min</t>
  </si>
  <si>
    <t>max-min</t>
  </si>
  <si>
    <t>DD</t>
  </si>
  <si>
    <t>n &gt;=20</t>
  </si>
  <si>
    <t>DD T20</t>
  </si>
  <si>
    <t>% &gt;=20</t>
  </si>
  <si>
    <t>reach</t>
  </si>
  <si>
    <t>ASH</t>
  </si>
  <si>
    <t>2560C</t>
  </si>
  <si>
    <t>BONAFF</t>
  </si>
  <si>
    <t>SFC</t>
  </si>
  <si>
    <t>SNRfish</t>
  </si>
  <si>
    <t>2640C</t>
  </si>
  <si>
    <t>CWR</t>
  </si>
  <si>
    <t>2787B</t>
  </si>
  <si>
    <t>EON</t>
  </si>
  <si>
    <t>2807C</t>
  </si>
  <si>
    <t>DFHCWR</t>
  </si>
  <si>
    <t>3081C</t>
  </si>
  <si>
    <t>3712C</t>
  </si>
  <si>
    <t>KFHCWR</t>
  </si>
  <si>
    <t>3733B</t>
  </si>
  <si>
    <t>SALup</t>
  </si>
  <si>
    <t>3763B</t>
  </si>
  <si>
    <t>HBR</t>
  </si>
  <si>
    <t>3781C</t>
  </si>
  <si>
    <t>3829B</t>
  </si>
  <si>
    <t>Grpool</t>
  </si>
  <si>
    <t>2987B</t>
  </si>
  <si>
    <t>LGRRRR</t>
  </si>
  <si>
    <t>GRT</t>
  </si>
  <si>
    <t>3816C</t>
  </si>
  <si>
    <t>CLEARC</t>
  </si>
  <si>
    <t>4601B</t>
  </si>
  <si>
    <t>SFSCGR</t>
  </si>
  <si>
    <t>4659B</t>
  </si>
  <si>
    <t>SNR</t>
  </si>
  <si>
    <t>4763B</t>
  </si>
  <si>
    <t>4783B</t>
  </si>
  <si>
    <t>SFS</t>
  </si>
  <si>
    <t>4787B</t>
  </si>
  <si>
    <t>LAKEC</t>
  </si>
  <si>
    <t>4809B</t>
  </si>
  <si>
    <t>4813B</t>
  </si>
  <si>
    <t>IMR</t>
  </si>
  <si>
    <t>4841B</t>
  </si>
  <si>
    <t>DWORMS</t>
  </si>
  <si>
    <t>4844B</t>
  </si>
  <si>
    <t>4869C</t>
  </si>
  <si>
    <t>4914A</t>
  </si>
  <si>
    <t>4949B</t>
  </si>
  <si>
    <t>3088B</t>
  </si>
  <si>
    <t>2577D</t>
  </si>
  <si>
    <t>HERDC</t>
  </si>
  <si>
    <t>3790A</t>
  </si>
  <si>
    <t>4732B</t>
  </si>
  <si>
    <t>4783A</t>
  </si>
  <si>
    <t>3781B</t>
  </si>
  <si>
    <t>2731A</t>
  </si>
  <si>
    <t>REDR</t>
  </si>
  <si>
    <t>2734B</t>
  </si>
  <si>
    <t>4924B</t>
  </si>
  <si>
    <t>FISTRP</t>
  </si>
  <si>
    <t>LOCFIS</t>
  </si>
  <si>
    <t>3787B</t>
  </si>
  <si>
    <t>3768B</t>
  </si>
  <si>
    <t>LSR</t>
  </si>
  <si>
    <t>4838B</t>
  </si>
  <si>
    <t>4752B</t>
  </si>
  <si>
    <t>NEWSOC</t>
  </si>
  <si>
    <t>4754A</t>
  </si>
  <si>
    <t>2807B</t>
  </si>
  <si>
    <t>PFHSAL</t>
  </si>
  <si>
    <t>4818B</t>
  </si>
  <si>
    <t>3005B</t>
  </si>
  <si>
    <t>SFSJCK</t>
  </si>
  <si>
    <t>4759B</t>
  </si>
  <si>
    <t>LOC</t>
  </si>
  <si>
    <t>4766B</t>
  </si>
  <si>
    <t>3790B</t>
  </si>
  <si>
    <t>3076B</t>
  </si>
  <si>
    <t>3040B</t>
  </si>
  <si>
    <t>SAL</t>
  </si>
  <si>
    <t>3563B</t>
  </si>
  <si>
    <t>3777B</t>
  </si>
  <si>
    <t>3832B</t>
  </si>
  <si>
    <t>SNKTRP</t>
  </si>
  <si>
    <t>2545B</t>
  </si>
  <si>
    <t>NFC</t>
  </si>
  <si>
    <t>4603A</t>
  </si>
  <si>
    <t>2597B</t>
  </si>
  <si>
    <t>USR</t>
  </si>
  <si>
    <t>4687A</t>
  </si>
  <si>
    <t>3710B</t>
  </si>
  <si>
    <t>GRANDR</t>
  </si>
  <si>
    <t>GRR</t>
  </si>
  <si>
    <t>4654A</t>
  </si>
  <si>
    <t>CHAMBC</t>
  </si>
  <si>
    <t>4771A</t>
  </si>
  <si>
    <t>4611A</t>
  </si>
  <si>
    <t>3836B</t>
  </si>
  <si>
    <t>4894B</t>
  </si>
  <si>
    <t>4768B</t>
  </si>
  <si>
    <t>4893B</t>
  </si>
  <si>
    <t>4601A</t>
  </si>
  <si>
    <t>3805A</t>
  </si>
  <si>
    <t>3870B</t>
  </si>
  <si>
    <t>4642A</t>
  </si>
  <si>
    <t>3820B</t>
  </si>
  <si>
    <t>4651A</t>
  </si>
  <si>
    <t>3006B</t>
  </si>
  <si>
    <t>OXDSNR</t>
  </si>
  <si>
    <t>4949A</t>
  </si>
  <si>
    <t>4972A</t>
  </si>
  <si>
    <t>atGR</t>
  </si>
  <si>
    <t>4579A</t>
  </si>
  <si>
    <t>4660A</t>
  </si>
  <si>
    <t>LGRRBR</t>
  </si>
  <si>
    <t>4897B</t>
  </si>
  <si>
    <t>BARGAC</t>
  </si>
  <si>
    <t>4621A</t>
  </si>
  <si>
    <t>4639A</t>
  </si>
  <si>
    <t>FA</t>
  </si>
  <si>
    <t>2577E</t>
  </si>
  <si>
    <t>2725B</t>
  </si>
  <si>
    <t>2992B</t>
  </si>
  <si>
    <t>CLWR</t>
  </si>
  <si>
    <t>4754B</t>
  </si>
  <si>
    <t>SNAKER</t>
  </si>
  <si>
    <t>4819B</t>
  </si>
  <si>
    <t>2623B</t>
  </si>
  <si>
    <t>4876B</t>
  </si>
  <si>
    <t>3002B</t>
  </si>
  <si>
    <t>4762B</t>
  </si>
  <si>
    <t>4829B</t>
  </si>
  <si>
    <t>Gopool</t>
  </si>
  <si>
    <t>3109B</t>
  </si>
  <si>
    <t>3805B</t>
  </si>
  <si>
    <t>2660B</t>
  </si>
  <si>
    <t>4889B</t>
  </si>
  <si>
    <t>2725A</t>
  </si>
  <si>
    <t>passGR</t>
  </si>
  <si>
    <t>4912B</t>
  </si>
  <si>
    <t>2640B</t>
  </si>
  <si>
    <t>4877B</t>
  </si>
  <si>
    <t>BCCAP</t>
  </si>
  <si>
    <t>4878B</t>
  </si>
  <si>
    <t>3761B</t>
  </si>
  <si>
    <t>3596B</t>
  </si>
  <si>
    <t>SP</t>
  </si>
  <si>
    <t>2477A</t>
  </si>
  <si>
    <t>Salmon</t>
  </si>
  <si>
    <t>RRT-LIT</t>
  </si>
  <si>
    <t>lit</t>
  </si>
  <si>
    <t>2480A</t>
  </si>
  <si>
    <t>Clearwater</t>
  </si>
  <si>
    <t>nfc</t>
  </si>
  <si>
    <t>2480B</t>
  </si>
  <si>
    <t>sfs</t>
  </si>
  <si>
    <t>2483A</t>
  </si>
  <si>
    <t>LIT</t>
  </si>
  <si>
    <t>2487A</t>
  </si>
  <si>
    <t>SFSW-SFS</t>
  </si>
  <si>
    <t>2504A</t>
  </si>
  <si>
    <t>DFH-CWR</t>
  </si>
  <si>
    <t>dfh</t>
  </si>
  <si>
    <t>2519A</t>
  </si>
  <si>
    <t>loc</t>
  </si>
  <si>
    <t>2520A</t>
  </si>
  <si>
    <t>2530A</t>
  </si>
  <si>
    <t>2559A</t>
  </si>
  <si>
    <t>POW-LOC</t>
  </si>
  <si>
    <t>2570A</t>
  </si>
  <si>
    <t>2577A</t>
  </si>
  <si>
    <t>2577B</t>
  </si>
  <si>
    <t>2592B</t>
  </si>
  <si>
    <t>PFH-SAL</t>
  </si>
  <si>
    <t>pfh</t>
  </si>
  <si>
    <t>2594A</t>
  </si>
  <si>
    <t>REDTRP</t>
  </si>
  <si>
    <t>RED-SFC</t>
  </si>
  <si>
    <t>sfc</t>
  </si>
  <si>
    <t>2594B</t>
  </si>
  <si>
    <t>2602A</t>
  </si>
  <si>
    <t>2619A</t>
  </si>
  <si>
    <t>2621A</t>
  </si>
  <si>
    <t>2623A</t>
  </si>
  <si>
    <t>RRR-LIT</t>
  </si>
  <si>
    <t>2635A</t>
  </si>
  <si>
    <t>2648A</t>
  </si>
  <si>
    <t>HellsCanyonD</t>
  </si>
  <si>
    <t>HCD-SNR</t>
  </si>
  <si>
    <t>hcd</t>
  </si>
  <si>
    <t>2650A</t>
  </si>
  <si>
    <t>2666A</t>
  </si>
  <si>
    <t>CRRW-SFC</t>
  </si>
  <si>
    <t>2666B</t>
  </si>
  <si>
    <t>2668A</t>
  </si>
  <si>
    <t>2671A</t>
  </si>
  <si>
    <t>2710A</t>
  </si>
  <si>
    <t>2758A</t>
  </si>
  <si>
    <t>cwr</t>
  </si>
  <si>
    <t>2759A</t>
  </si>
  <si>
    <t>GRAND2</t>
  </si>
  <si>
    <t>GrandeRonde</t>
  </si>
  <si>
    <t>grr</t>
  </si>
  <si>
    <t>2770A</t>
  </si>
  <si>
    <t>MARTRP</t>
  </si>
  <si>
    <t>MAR-MFS</t>
  </si>
  <si>
    <t>mfs</t>
  </si>
  <si>
    <t>2770B</t>
  </si>
  <si>
    <t>2807A</t>
  </si>
  <si>
    <t>2999A</t>
  </si>
  <si>
    <t>3033A</t>
  </si>
  <si>
    <t>3043A</t>
  </si>
  <si>
    <t>3047A</t>
  </si>
  <si>
    <t>SNR-918.7</t>
  </si>
  <si>
    <t>3047B</t>
  </si>
  <si>
    <t>3051A</t>
  </si>
  <si>
    <t>3056A</t>
  </si>
  <si>
    <t>3056B</t>
  </si>
  <si>
    <t>IMNAHW</t>
  </si>
  <si>
    <t>Imnaha</t>
  </si>
  <si>
    <t>IMW-IMR</t>
  </si>
  <si>
    <t>imr</t>
  </si>
  <si>
    <t>3058A</t>
  </si>
  <si>
    <t>3061A</t>
  </si>
  <si>
    <t>ELK-MFS</t>
  </si>
  <si>
    <t>3063A</t>
  </si>
  <si>
    <t>3069A</t>
  </si>
  <si>
    <t>3072A</t>
  </si>
  <si>
    <t>3083A</t>
  </si>
  <si>
    <t>KFH-CWR</t>
  </si>
  <si>
    <t>kfh</t>
  </si>
  <si>
    <t>3088A</t>
  </si>
  <si>
    <t>3111A</t>
  </si>
  <si>
    <t>SAW-SAL</t>
  </si>
  <si>
    <t>saw</t>
  </si>
  <si>
    <t>3254A</t>
  </si>
  <si>
    <t>3536A</t>
  </si>
  <si>
    <t>IMNTRP</t>
  </si>
  <si>
    <t>3563A</t>
  </si>
  <si>
    <t>3577A</t>
  </si>
  <si>
    <t>3610A</t>
  </si>
  <si>
    <t>3711A</t>
  </si>
  <si>
    <t>3758A</t>
  </si>
  <si>
    <t>3761A</t>
  </si>
  <si>
    <t>3769A</t>
  </si>
  <si>
    <t>3787A</t>
  </si>
  <si>
    <t>2597A</t>
  </si>
  <si>
    <t>SAL-1383.1</t>
  </si>
  <si>
    <t>sal</t>
  </si>
  <si>
    <t>2642A</t>
  </si>
  <si>
    <t>2762A</t>
  </si>
  <si>
    <t>2781A</t>
  </si>
  <si>
    <t>MARW-MFS</t>
  </si>
  <si>
    <t>2787A</t>
  </si>
  <si>
    <t>KNP-MFS</t>
  </si>
  <si>
    <t>2806A</t>
  </si>
  <si>
    <t>KOOS</t>
  </si>
  <si>
    <t>2974A</t>
  </si>
  <si>
    <t>2987A</t>
  </si>
  <si>
    <t>2992A</t>
  </si>
  <si>
    <t>2995A</t>
  </si>
  <si>
    <t>WAL</t>
  </si>
  <si>
    <t>wal</t>
  </si>
  <si>
    <t>3005A</t>
  </si>
  <si>
    <t>3016A</t>
  </si>
  <si>
    <t>3076A</t>
  </si>
  <si>
    <t>3078A</t>
  </si>
  <si>
    <t>3092A</t>
  </si>
  <si>
    <t>LOOKGC</t>
  </si>
  <si>
    <t>LGH-GRR</t>
  </si>
  <si>
    <t>lok</t>
  </si>
  <si>
    <t>3109A</t>
  </si>
  <si>
    <t>BVC-MFS</t>
  </si>
  <si>
    <t>3114A</t>
  </si>
  <si>
    <t>3118A</t>
  </si>
  <si>
    <t>3271A</t>
  </si>
  <si>
    <t>3284A</t>
  </si>
  <si>
    <t>GR-dam</t>
  </si>
  <si>
    <t>GRT-H</t>
  </si>
  <si>
    <t>grt</t>
  </si>
  <si>
    <t>3535A</t>
  </si>
  <si>
    <t>3551A</t>
  </si>
  <si>
    <t>CAP-MFS</t>
  </si>
  <si>
    <t>3589A</t>
  </si>
  <si>
    <t>MEADOC</t>
  </si>
  <si>
    <t>3705A</t>
  </si>
  <si>
    <t>3710A</t>
  </si>
  <si>
    <t>3718A</t>
  </si>
  <si>
    <t>LLC-CWR</t>
  </si>
  <si>
    <t>llc</t>
  </si>
  <si>
    <t>3725A</t>
  </si>
  <si>
    <t>3726A</t>
  </si>
  <si>
    <t>3733A</t>
  </si>
  <si>
    <t>3771A</t>
  </si>
  <si>
    <t>3777A</t>
  </si>
  <si>
    <t>3781A</t>
  </si>
  <si>
    <t>3789A</t>
  </si>
  <si>
    <t>3798A</t>
  </si>
  <si>
    <t>3816A</t>
  </si>
  <si>
    <t>SAL-911</t>
  </si>
  <si>
    <t>3820A</t>
  </si>
  <si>
    <t>3828A</t>
  </si>
  <si>
    <t>3832A</t>
  </si>
  <si>
    <t>3860A</t>
  </si>
  <si>
    <t>3870A</t>
  </si>
  <si>
    <t>SAWTRP</t>
  </si>
  <si>
    <t>4734A</t>
  </si>
  <si>
    <t>4870A</t>
  </si>
  <si>
    <t>4877A</t>
  </si>
  <si>
    <t>4879A</t>
  </si>
  <si>
    <t>CLC-CWR</t>
  </si>
  <si>
    <t>clc</t>
  </si>
  <si>
    <t>4880A</t>
  </si>
  <si>
    <t>SALSFW</t>
  </si>
  <si>
    <t>4885A</t>
  </si>
  <si>
    <t>4886A</t>
  </si>
  <si>
    <t>LEMHIW</t>
  </si>
  <si>
    <t>LEM-SAL</t>
  </si>
  <si>
    <t>lem</t>
  </si>
  <si>
    <t>4887A</t>
  </si>
  <si>
    <t>LOSTIP</t>
  </si>
  <si>
    <t>LOSW-LOS</t>
  </si>
  <si>
    <t>los</t>
  </si>
  <si>
    <t>4888A</t>
  </si>
  <si>
    <t>USR-SAL</t>
  </si>
  <si>
    <t>4891A</t>
  </si>
  <si>
    <t>4893A</t>
  </si>
  <si>
    <t>LOLOC</t>
  </si>
  <si>
    <t>4894A</t>
  </si>
  <si>
    <t>4896A</t>
  </si>
  <si>
    <t>SALTRP</t>
  </si>
  <si>
    <t>CAM-MFS</t>
  </si>
  <si>
    <t>4897A</t>
  </si>
  <si>
    <t>4900A</t>
  </si>
  <si>
    <t>4903A</t>
  </si>
  <si>
    <t>4909A</t>
  </si>
  <si>
    <t>4912A</t>
  </si>
  <si>
    <t>GRANDP</t>
  </si>
  <si>
    <t>LOK-GRR</t>
  </si>
  <si>
    <t>4915A</t>
  </si>
  <si>
    <t>SAL-963.2</t>
  </si>
  <si>
    <t>4916A</t>
  </si>
  <si>
    <t>SAL-1424.7</t>
  </si>
  <si>
    <t>4918A</t>
  </si>
  <si>
    <t>4920A</t>
  </si>
  <si>
    <t>4923A</t>
  </si>
  <si>
    <t>SU</t>
  </si>
  <si>
    <t>2985A</t>
  </si>
  <si>
    <t>3011A</t>
  </si>
  <si>
    <t>3113A</t>
  </si>
  <si>
    <t>3714A</t>
  </si>
  <si>
    <t>3724A</t>
  </si>
  <si>
    <t>3740A</t>
  </si>
  <si>
    <t>SFSWSFS</t>
  </si>
  <si>
    <t>3742A</t>
  </si>
  <si>
    <t>3768A</t>
  </si>
  <si>
    <t>4728A</t>
  </si>
  <si>
    <t>4730A</t>
  </si>
  <si>
    <t>4732A</t>
  </si>
  <si>
    <t>4742A</t>
  </si>
  <si>
    <t>4749A</t>
  </si>
  <si>
    <t>4750A</t>
  </si>
  <si>
    <t>4752A</t>
  </si>
  <si>
    <t>4758A</t>
  </si>
  <si>
    <t>LOSTIR</t>
  </si>
  <si>
    <t>4759A</t>
  </si>
  <si>
    <t>4761A</t>
  </si>
  <si>
    <t>4762A</t>
  </si>
  <si>
    <t>LOS-GRR</t>
  </si>
  <si>
    <t>4813A</t>
  </si>
  <si>
    <t>4829A</t>
  </si>
  <si>
    <t>4837A</t>
  </si>
  <si>
    <t>PAHTRP</t>
  </si>
  <si>
    <t>4869A</t>
  </si>
  <si>
    <t>4878A</t>
  </si>
  <si>
    <t>4882A</t>
  </si>
  <si>
    <t>4922A</t>
  </si>
  <si>
    <t>4934A</t>
  </si>
  <si>
    <t>4958A</t>
  </si>
  <si>
    <t>4819A</t>
  </si>
  <si>
    <t>3773A</t>
  </si>
  <si>
    <t>3596A</t>
  </si>
  <si>
    <t>3091A</t>
  </si>
  <si>
    <t>4786A</t>
  </si>
  <si>
    <t>KNOXB</t>
  </si>
  <si>
    <t>4610A</t>
  </si>
  <si>
    <t>REDWSFC</t>
  </si>
  <si>
    <t>4814A</t>
  </si>
  <si>
    <t>3081A</t>
  </si>
  <si>
    <t>3814A</t>
  </si>
  <si>
    <t>HCD</t>
  </si>
  <si>
    <t>3829A</t>
  </si>
  <si>
    <t>GR-top</t>
  </si>
  <si>
    <t>8GR</t>
  </si>
  <si>
    <t>4612A</t>
  </si>
  <si>
    <t>3535B</t>
  </si>
  <si>
    <t>2642B</t>
  </si>
  <si>
    <t>4924A</t>
  </si>
  <si>
    <t>MFS</t>
  </si>
  <si>
    <t>3047C</t>
  </si>
  <si>
    <t>2676B</t>
  </si>
  <si>
    <t>4640A</t>
  </si>
  <si>
    <t>2518A</t>
  </si>
  <si>
    <t>4931A</t>
  </si>
  <si>
    <t>3718B</t>
  </si>
  <si>
    <t>2602B</t>
  </si>
  <si>
    <t>3033B</t>
  </si>
  <si>
    <t>2759B</t>
  </si>
  <si>
    <t>4658A</t>
  </si>
  <si>
    <t>4608A</t>
  </si>
  <si>
    <t>3072B</t>
  </si>
  <si>
    <t>2645B</t>
  </si>
  <si>
    <t>4885B</t>
  </si>
  <si>
    <t>4879C</t>
  </si>
  <si>
    <t>4787A</t>
  </si>
  <si>
    <t>4928A</t>
  </si>
  <si>
    <t>4942A</t>
  </si>
  <si>
    <t>4944A</t>
  </si>
  <si>
    <t>4870B</t>
  </si>
  <si>
    <t>Grtop</t>
  </si>
  <si>
    <t>4751B</t>
  </si>
  <si>
    <t>3845A</t>
  </si>
  <si>
    <t>SNR-782.3</t>
  </si>
  <si>
    <t>4739A</t>
  </si>
  <si>
    <t>4690A</t>
  </si>
  <si>
    <t>4656A</t>
  </si>
  <si>
    <t>4653A</t>
  </si>
  <si>
    <t>4834A</t>
  </si>
  <si>
    <t>4833A</t>
  </si>
  <si>
    <t>2797A</t>
  </si>
  <si>
    <t>4730B</t>
  </si>
  <si>
    <t>Jdpool</t>
  </si>
  <si>
    <t>4922B</t>
  </si>
  <si>
    <t>4886C</t>
  </si>
  <si>
    <t>4613A</t>
  </si>
  <si>
    <t>2660A</t>
  </si>
  <si>
    <t>TD-tailrace</t>
  </si>
  <si>
    <t>COL-308</t>
  </si>
  <si>
    <t>2710B</t>
  </si>
  <si>
    <t>4844A</t>
  </si>
  <si>
    <t>4869B</t>
  </si>
  <si>
    <t>JDpool</t>
  </si>
  <si>
    <t>4879B</t>
  </si>
  <si>
    <t>4972B</t>
  </si>
  <si>
    <t>3845B</t>
  </si>
  <si>
    <t>4837B</t>
  </si>
  <si>
    <t>POWP</t>
  </si>
  <si>
    <t>JD-reservoir</t>
  </si>
  <si>
    <t>COL-367.7</t>
  </si>
  <si>
    <t>YANKWF</t>
  </si>
  <si>
    <t>COL-423.5</t>
  </si>
  <si>
    <t>4664A</t>
  </si>
  <si>
    <t>SAWT</t>
  </si>
  <si>
    <t>Tdpool</t>
  </si>
  <si>
    <t>3577B</t>
  </si>
  <si>
    <t>atJD</t>
  </si>
  <si>
    <t>3271B</t>
  </si>
  <si>
    <t>2806B</t>
  </si>
  <si>
    <t>2762B</t>
  </si>
  <si>
    <t>4657A</t>
  </si>
  <si>
    <t>4960A</t>
  </si>
  <si>
    <t>Asotin</t>
  </si>
  <si>
    <t>4638A</t>
  </si>
  <si>
    <t>4795B</t>
  </si>
  <si>
    <t>3800A</t>
  </si>
  <si>
    <t>3570A</t>
  </si>
  <si>
    <t>4791A</t>
  </si>
  <si>
    <t>4775A</t>
  </si>
  <si>
    <t>ELKC</t>
  </si>
  <si>
    <t>TD-reservoir</t>
  </si>
  <si>
    <t>COL-337.9</t>
  </si>
  <si>
    <t>4891B</t>
  </si>
  <si>
    <t>4882B</t>
  </si>
  <si>
    <t>LSHEEF</t>
  </si>
  <si>
    <t>4906B</t>
  </si>
  <si>
    <t>4916B</t>
  </si>
  <si>
    <t>4897C</t>
  </si>
  <si>
    <t>4838A</t>
  </si>
  <si>
    <t>4734B</t>
  </si>
  <si>
    <t>4630A</t>
  </si>
  <si>
    <t>4969A</t>
  </si>
  <si>
    <t>3002A</t>
  </si>
  <si>
    <t>4639B</t>
  </si>
  <si>
    <t>4622A</t>
  </si>
  <si>
    <t>4647A</t>
  </si>
  <si>
    <t>4947A</t>
  </si>
  <si>
    <t>4778A</t>
  </si>
  <si>
    <t>3705B</t>
  </si>
  <si>
    <t>3773B</t>
  </si>
  <si>
    <t>4966A</t>
  </si>
  <si>
    <t>3765B</t>
  </si>
  <si>
    <t>4701A</t>
  </si>
  <si>
    <t>4880B</t>
  </si>
  <si>
    <t>4918B</t>
  </si>
  <si>
    <t>4625A</t>
  </si>
  <si>
    <t>HORSEC</t>
  </si>
  <si>
    <t>4590A</t>
  </si>
  <si>
    <t>Bopool</t>
  </si>
  <si>
    <t>4968A</t>
  </si>
  <si>
    <t>2617B</t>
  </si>
  <si>
    <t>3551B</t>
  </si>
  <si>
    <t>2621B</t>
  </si>
  <si>
    <t>4692A</t>
  </si>
  <si>
    <t>4931B</t>
  </si>
  <si>
    <t>4786B</t>
  </si>
  <si>
    <t>2758B</t>
  </si>
  <si>
    <t>4650A</t>
  </si>
  <si>
    <t>4663A</t>
  </si>
  <si>
    <t>COTP</t>
  </si>
  <si>
    <t>2518B</t>
  </si>
  <si>
    <t>3830A</t>
  </si>
  <si>
    <t>4629A</t>
  </si>
  <si>
    <t>4607A</t>
  </si>
  <si>
    <t>4777B</t>
  </si>
  <si>
    <t>4821A</t>
  </si>
  <si>
    <t>3078C</t>
  </si>
  <si>
    <t>4958B</t>
  </si>
  <si>
    <t>CLWRSF</t>
  </si>
  <si>
    <t>4761B</t>
  </si>
  <si>
    <t>4661A</t>
  </si>
  <si>
    <t>4817A</t>
  </si>
  <si>
    <t>COL-304.5</t>
  </si>
  <si>
    <t>4915B</t>
  </si>
  <si>
    <t>3831A</t>
  </si>
  <si>
    <t>RRTLIT</t>
  </si>
  <si>
    <t>4659A</t>
  </si>
  <si>
    <t>EGL</t>
  </si>
  <si>
    <t>4757A</t>
  </si>
  <si>
    <t>BO-reservoir</t>
  </si>
  <si>
    <t>COL-290.5</t>
  </si>
  <si>
    <t>4777A</t>
  </si>
  <si>
    <t>4906A</t>
  </si>
  <si>
    <t>3078B</t>
  </si>
  <si>
    <t>4886B</t>
  </si>
  <si>
    <t>4602A</t>
  </si>
  <si>
    <t>3002C</t>
  </si>
  <si>
    <t>4623A</t>
  </si>
  <si>
    <t>4594A</t>
  </si>
  <si>
    <t>dsBO</t>
  </si>
  <si>
    <t>4634A</t>
  </si>
  <si>
    <t>CATHEC</t>
  </si>
  <si>
    <t>CATWGRR</t>
  </si>
  <si>
    <t>4962A</t>
  </si>
  <si>
    <t>4626A</t>
  </si>
  <si>
    <t>4927A</t>
  </si>
  <si>
    <t>4940A</t>
  </si>
  <si>
    <t>3858B</t>
  </si>
  <si>
    <t>3118B</t>
  </si>
  <si>
    <t>4637A</t>
  </si>
  <si>
    <t>4830A</t>
  </si>
  <si>
    <t>4909B</t>
  </si>
  <si>
    <t>4887B</t>
  </si>
  <si>
    <t>3858A</t>
  </si>
  <si>
    <t>3836A</t>
  </si>
  <si>
    <t>COL-239.1</t>
  </si>
  <si>
    <t>2976A</t>
  </si>
  <si>
    <t>COL-260</t>
  </si>
  <si>
    <t>MINAMR</t>
  </si>
  <si>
    <t>COL-275.3</t>
  </si>
  <si>
    <t>COL-300</t>
  </si>
  <si>
    <t>3729A</t>
  </si>
  <si>
    <t>4943A</t>
  </si>
  <si>
    <t>3765A</t>
  </si>
  <si>
    <t>COL-239</t>
  </si>
  <si>
    <t>4768A</t>
  </si>
  <si>
    <t>atTD</t>
  </si>
  <si>
    <t>4631A</t>
  </si>
  <si>
    <t>4627A</t>
  </si>
  <si>
    <t>WQM T</t>
  </si>
  <si>
    <t>on tagdate</t>
  </si>
  <si>
    <t>RDST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</si>
</sst>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2" fontId="0" fillId="0" borderId="0" xfId="0" applyNumberFormat="1"/>
    <xf numFmtId="1" fontId="0" fillId="0" borderId="0" xfId="0" applyNumberFormat="1"/>
    <xf numFmtId="14" fontId="0" fillId="0" borderId="0" xfId="0" applyNumberFormat="1"/>
    <xf numFmtId="0" fontId="2" fillId="0" borderId="0" xfId="0" applyFont="1"/>
    <xf numFmtId="0" fontId="0" fillId="0" borderId="0" xfId="0" applyFont="1"/>
    <xf numFmtId="0" fontId="0" fillId="0" borderId="0" xfId="0" quotePrefix="1" applyNumberFormat="1"/>
    <xf numFmtId="2" fontId="0" fillId="0" borderId="0" xfId="0" quotePrefix="1" applyNumberFormat="1"/>
    <xf numFmtId="0" fontId="0" fillId="2" borderId="1" xfId="0" quotePrefix="1" applyNumberFormat="1" applyFill="1" applyBorder="1"/>
    <xf numFmtId="0" fontId="0" fillId="2" borderId="1" xfId="0" applyNumberFormat="1" applyFill="1" applyBorder="1"/>
    <xf numFmtId="14" fontId="0" fillId="2" borderId="1" xfId="0" quotePrefix="1" applyNumberFormat="1" applyFill="1" applyBorder="1"/>
    <xf numFmtId="0" fontId="0" fillId="2" borderId="1" xfId="0" applyFill="1" applyBorder="1" applyAlignment="1">
      <alignment horizontal="right"/>
    </xf>
    <xf numFmtId="0" fontId="0" fillId="3" borderId="1" xfId="0" quotePrefix="1" applyNumberFormat="1" applyFill="1" applyBorder="1"/>
    <xf numFmtId="0" fontId="0" fillId="4" borderId="1" xfId="0" quotePrefix="1" applyNumberFormat="1" applyFill="1" applyBorder="1"/>
    <xf numFmtId="2" fontId="0" fillId="4" borderId="1" xfId="0" quotePrefix="1" applyNumberFormat="1" applyFill="1" applyBorder="1"/>
    <xf numFmtId="1" fontId="0" fillId="4" borderId="1" xfId="0" applyNumberFormat="1" applyFill="1" applyBorder="1"/>
    <xf numFmtId="2" fontId="0" fillId="4" borderId="1" xfId="0" applyNumberFormat="1" applyFill="1" applyBorder="1"/>
    <xf numFmtId="164" fontId="0" fillId="4" borderId="1" xfId="0" applyNumberFormat="1" applyFill="1" applyBorder="1"/>
    <xf numFmtId="0" fontId="0" fillId="5" borderId="1" xfId="0" quotePrefix="1" applyNumberFormat="1" applyFill="1" applyBorder="1"/>
    <xf numFmtId="2" fontId="0" fillId="5" borderId="1" xfId="0" quotePrefix="1" applyNumberFormat="1" applyFill="1" applyBorder="1"/>
    <xf numFmtId="1" fontId="0" fillId="5" borderId="1" xfId="0" applyNumberFormat="1" applyFill="1" applyBorder="1"/>
    <xf numFmtId="0" fontId="0" fillId="6" borderId="1" xfId="0" quotePrefix="1" applyNumberFormat="1" applyFill="1" applyBorder="1"/>
    <xf numFmtId="2" fontId="0" fillId="6" borderId="1" xfId="0" quotePrefix="1" applyNumberFormat="1" applyFill="1" applyBorder="1"/>
    <xf numFmtId="1" fontId="0" fillId="6" borderId="1" xfId="0" applyNumberFormat="1" applyFill="1" applyBorder="1"/>
    <xf numFmtId="0" fontId="0" fillId="7" borderId="1" xfId="0" quotePrefix="1" applyNumberFormat="1" applyFill="1" applyBorder="1"/>
    <xf numFmtId="2" fontId="0" fillId="7" borderId="1" xfId="0" quotePrefix="1" applyNumberFormat="1" applyFill="1" applyBorder="1"/>
    <xf numFmtId="1" fontId="0" fillId="7" borderId="1" xfId="0" applyNumberFormat="1" applyFill="1" applyBorder="1"/>
    <xf numFmtId="0" fontId="0" fillId="8" borderId="1" xfId="0" quotePrefix="1" applyNumberFormat="1" applyFill="1" applyBorder="1"/>
    <xf numFmtId="2" fontId="0" fillId="8" borderId="1" xfId="0" quotePrefix="1" applyNumberFormat="1" applyFill="1" applyBorder="1"/>
    <xf numFmtId="1" fontId="0" fillId="8" borderId="1" xfId="0" applyNumberFormat="1" applyFill="1" applyBorder="1"/>
    <xf numFmtId="0" fontId="0" fillId="9" borderId="1" xfId="0" quotePrefix="1" applyNumberFormat="1" applyFill="1" applyBorder="1"/>
    <xf numFmtId="2" fontId="0" fillId="9" borderId="1" xfId="0" quotePrefix="1" applyNumberFormat="1" applyFill="1" applyBorder="1"/>
    <xf numFmtId="1" fontId="0" fillId="9" borderId="1" xfId="0" applyNumberFormat="1" applyFill="1" applyBorder="1"/>
    <xf numFmtId="0" fontId="0" fillId="10" borderId="1" xfId="0" quotePrefix="1" applyNumberFormat="1" applyFill="1" applyBorder="1"/>
    <xf numFmtId="2" fontId="0" fillId="10" borderId="1" xfId="0" quotePrefix="1" applyNumberFormat="1" applyFill="1" applyBorder="1"/>
    <xf numFmtId="1" fontId="0" fillId="10" borderId="1" xfId="0" applyNumberFormat="1" applyFill="1" applyBorder="1"/>
    <xf numFmtId="2" fontId="0" fillId="2" borderId="1" xfId="0" quotePrefix="1" applyNumberFormat="1" applyFill="1" applyBorder="1"/>
    <xf numFmtId="1" fontId="0" fillId="2" borderId="1" xfId="0" applyNumberFormat="1" applyFill="1" applyBorder="1"/>
    <xf numFmtId="2" fontId="0" fillId="11" borderId="0" xfId="0" applyNumberFormat="1" applyFill="1"/>
    <xf numFmtId="1" fontId="0" fillId="11" borderId="0" xfId="0" applyNumberFormat="1" applyFill="1"/>
    <xf numFmtId="2" fontId="0" fillId="12" borderId="0" xfId="0" applyNumberFormat="1" applyFill="1"/>
    <xf numFmtId="0" fontId="0" fillId="12" borderId="0" xfId="0" applyFill="1"/>
    <xf numFmtId="0" fontId="2" fillId="3" borderId="1" xfId="0" quotePrefix="1" applyNumberFormat="1" applyFont="1" applyFill="1" applyBorder="1"/>
    <xf numFmtId="0" fontId="0" fillId="5" borderId="1" xfId="0" applyFill="1" applyBorder="1"/>
    <xf numFmtId="2" fontId="0" fillId="5" borderId="1" xfId="0" applyNumberFormat="1" applyFill="1" applyBorder="1"/>
    <xf numFmtId="0" fontId="0" fillId="2" borderId="1" xfId="0" applyFill="1" applyBorder="1"/>
    <xf numFmtId="0" fontId="0" fillId="5" borderId="0" xfId="0" quotePrefix="1" applyNumberFormat="1" applyFill="1" applyBorder="1"/>
    <xf numFmtId="2" fontId="0" fillId="5" borderId="0" xfId="0" quotePrefix="1" applyNumberFormat="1" applyFill="1" applyBorder="1"/>
    <xf numFmtId="0" fontId="0" fillId="6" borderId="0" xfId="0" quotePrefix="1" applyNumberFormat="1" applyFill="1" applyBorder="1"/>
    <xf numFmtId="2" fontId="0" fillId="6" borderId="0" xfId="0" quotePrefix="1" applyNumberFormat="1" applyFill="1" applyBorder="1"/>
    <xf numFmtId="0" fontId="0" fillId="7" borderId="0" xfId="0" quotePrefix="1" applyNumberFormat="1" applyFill="1" applyBorder="1"/>
    <xf numFmtId="2" fontId="0" fillId="7" borderId="0" xfId="0" quotePrefix="1" applyNumberFormat="1" applyFill="1" applyBorder="1"/>
    <xf numFmtId="0" fontId="0" fillId="8" borderId="0" xfId="0" quotePrefix="1" applyNumberFormat="1" applyFill="1" applyBorder="1"/>
    <xf numFmtId="2" fontId="0" fillId="8" borderId="0" xfId="0" quotePrefix="1" applyNumberFormat="1" applyFill="1" applyBorder="1"/>
    <xf numFmtId="0" fontId="0" fillId="9" borderId="0" xfId="0" quotePrefix="1" applyNumberFormat="1" applyFill="1" applyBorder="1"/>
    <xf numFmtId="2" fontId="0" fillId="9" borderId="0" xfId="0" quotePrefix="1" applyNumberFormat="1" applyFill="1" applyBorder="1"/>
    <xf numFmtId="0" fontId="0" fillId="10" borderId="0" xfId="0" quotePrefix="1" applyNumberFormat="1" applyFill="1" applyBorder="1"/>
    <xf numFmtId="2" fontId="0" fillId="10" borderId="0" xfId="0" quotePrefix="1" applyNumberFormat="1" applyFill="1" applyBorder="1"/>
    <xf numFmtId="0" fontId="0" fillId="2" borderId="0" xfId="0" quotePrefix="1" applyNumberFormat="1" applyFill="1" applyBorder="1"/>
    <xf numFmtId="2" fontId="0" fillId="2" borderId="0" xfId="0" quotePrefix="1" applyNumberFormat="1" applyFill="1" applyBorder="1"/>
    <xf numFmtId="0" fontId="1" fillId="9" borderId="0" xfId="0" quotePrefix="1" applyNumberFormat="1" applyFont="1" applyFill="1" applyBorder="1"/>
    <xf numFmtId="1" fontId="0" fillId="4" borderId="0" xfId="0" applyNumberFormat="1" applyFill="1" applyBorder="1"/>
    <xf numFmtId="0" fontId="0" fillId="5" borderId="0" xfId="0" quotePrefix="1" applyNumberFormat="1" applyFill="1"/>
    <xf numFmtId="2" fontId="0" fillId="5" borderId="0" xfId="0" quotePrefix="1" applyNumberFormat="1" applyFill="1"/>
    <xf numFmtId="0" fontId="0" fillId="6" borderId="0" xfId="0" quotePrefix="1" applyNumberFormat="1" applyFill="1"/>
    <xf numFmtId="2" fontId="0" fillId="6" borderId="0" xfId="0" quotePrefix="1" applyNumberFormat="1" applyFill="1"/>
    <xf numFmtId="0" fontId="0" fillId="7" borderId="0" xfId="0" quotePrefix="1" applyNumberFormat="1" applyFill="1"/>
    <xf numFmtId="2" fontId="0" fillId="7" borderId="0" xfId="0" quotePrefix="1" applyNumberFormat="1" applyFill="1"/>
    <xf numFmtId="0" fontId="0" fillId="6" borderId="1" xfId="0" applyFill="1" applyBorder="1"/>
    <xf numFmtId="0" fontId="0" fillId="11" borderId="0" xfId="0" applyFill="1"/>
    <xf numFmtId="2" fontId="0" fillId="6" borderId="0" xfId="0" applyNumberFormat="1" applyFill="1" applyBorder="1"/>
    <xf numFmtId="0" fontId="0" fillId="6" borderId="0" xfId="0" applyFill="1" applyBorder="1"/>
    <xf numFmtId="0" fontId="0" fillId="10" borderId="1" xfId="0" applyFill="1" applyBorder="1"/>
    <xf numFmtId="0" fontId="0" fillId="2" borderId="0" xfId="0" applyFill="1" applyBorder="1"/>
    <xf numFmtId="2" fontId="0" fillId="2" borderId="0" xfId="0" applyNumberFormat="1" applyFill="1" applyBorder="1"/>
    <xf numFmtId="0" fontId="0" fillId="9" borderId="1" xfId="0" applyFill="1" applyBorder="1"/>
    <xf numFmtId="0" fontId="0" fillId="10" borderId="0" xfId="0" applyFill="1" applyBorder="1"/>
    <xf numFmtId="2" fontId="0" fillId="10" borderId="0" xfId="0" applyNumberFormat="1" applyFill="1" applyBorder="1"/>
    <xf numFmtId="0" fontId="1" fillId="8" borderId="0" xfId="0" quotePrefix="1" applyNumberFormat="1" applyFont="1" applyFill="1" applyBorder="1"/>
    <xf numFmtId="2" fontId="1" fillId="8" borderId="0" xfId="0" quotePrefix="1" applyNumberFormat="1" applyFont="1" applyFill="1" applyBorder="1"/>
    <xf numFmtId="2" fontId="1" fillId="8" borderId="0" xfId="0" applyNumberFormat="1" applyFont="1" applyFill="1" applyBorder="1"/>
    <xf numFmtId="2" fontId="0" fillId="2" borderId="1" xfId="0" applyNumberFormat="1" applyFill="1" applyBorder="1"/>
    <xf numFmtId="2" fontId="0" fillId="6" borderId="1" xfId="0" applyNumberFormat="1" applyFill="1" applyBorder="1"/>
    <xf numFmtId="2" fontId="0" fillId="10" borderId="1" xfId="0" applyNumberFormat="1" applyFill="1" applyBorder="1"/>
    <xf numFmtId="0" fontId="0" fillId="8" borderId="1" xfId="0" applyFill="1" applyBorder="1"/>
    <xf numFmtId="0" fontId="0" fillId="9" borderId="0" xfId="0" applyFill="1" applyBorder="1"/>
    <xf numFmtId="2" fontId="0" fillId="9" borderId="0" xfId="0" applyNumberFormat="1" applyFill="1" applyBorder="1"/>
    <xf numFmtId="2" fontId="0" fillId="9" borderId="1" xfId="0" applyNumberFormat="1" applyFill="1" applyBorder="1"/>
    <xf numFmtId="0" fontId="0" fillId="7" borderId="1" xfId="0" applyFill="1" applyBorder="1"/>
    <xf numFmtId="0" fontId="0" fillId="8" borderId="0" xfId="0" applyFill="1" applyBorder="1"/>
    <xf numFmtId="2" fontId="0" fillId="8" borderId="0" xfId="0" applyNumberFormat="1" applyFill="1" applyBorder="1"/>
    <xf numFmtId="2" fontId="0" fillId="8" borderId="1" xfId="0" applyNumberFormat="1" applyFill="1" applyBorder="1"/>
    <xf numFmtId="1" fontId="2" fillId="0" borderId="0" xfId="0" applyNumberFormat="1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417"/>
  <sheetViews>
    <sheetView tabSelected="1" topLeftCell="BB1" workbookViewId="0">
      <selection activeCell="BX3" sqref="BX3:CB3"/>
    </sheetView>
  </sheetViews>
  <sheetFormatPr defaultRowHeight="14.4" x14ac:dyDescent="0.3"/>
  <cols>
    <col min="1" max="1" width="4.21875" bestFit="1" customWidth="1"/>
    <col min="2" max="2" width="5" bestFit="1" customWidth="1"/>
    <col min="3" max="3" width="6.21875" bestFit="1" customWidth="1"/>
    <col min="4" max="4" width="4.88671875" bestFit="1" customWidth="1"/>
    <col min="5" max="5" width="5" bestFit="1" customWidth="1"/>
    <col min="6" max="6" width="10.5546875" bestFit="1" customWidth="1"/>
    <col min="7" max="7" width="5.33203125" bestFit="1" customWidth="1"/>
    <col min="8" max="8" width="9.77734375" bestFit="1" customWidth="1"/>
    <col min="9" max="9" width="9" bestFit="1" customWidth="1"/>
    <col min="10" max="10" width="12.21875" bestFit="1" customWidth="1"/>
    <col min="11" max="11" width="10.77734375" bestFit="1" customWidth="1"/>
    <col min="12" max="12" width="4.21875" bestFit="1" customWidth="1"/>
    <col min="14" max="14" width="7.21875" bestFit="1" customWidth="1"/>
    <col min="15" max="15" width="7.33203125" bestFit="1" customWidth="1"/>
    <col min="16" max="16" width="12" bestFit="1" customWidth="1"/>
    <col min="17" max="17" width="11" bestFit="1" customWidth="1"/>
    <col min="18" max="18" width="12" bestFit="1" customWidth="1"/>
    <col min="19" max="19" width="7" bestFit="1" customWidth="1"/>
    <col min="20" max="20" width="4.88671875" bestFit="1" customWidth="1"/>
    <col min="21" max="21" width="5.88671875" bestFit="1" customWidth="1"/>
    <col min="22" max="22" width="5.5546875" bestFit="1" customWidth="1"/>
    <col min="23" max="23" width="8.109375" bestFit="1" customWidth="1"/>
    <col min="24" max="24" width="4" bestFit="1" customWidth="1"/>
    <col min="25" max="25" width="6.44140625" bestFit="1" customWidth="1"/>
    <col min="26" max="27" width="6.88671875" bestFit="1" customWidth="1"/>
    <col min="28" max="28" width="7.5546875" bestFit="1" customWidth="1"/>
    <col min="29" max="29" width="7" bestFit="1" customWidth="1"/>
    <col min="30" max="30" width="4.88671875" bestFit="1" customWidth="1"/>
    <col min="31" max="31" width="5.88671875" bestFit="1" customWidth="1"/>
    <col min="32" max="32" width="5.5546875" bestFit="1" customWidth="1"/>
    <col min="33" max="33" width="4" bestFit="1" customWidth="1"/>
    <col min="34" max="34" width="7.5546875" bestFit="1" customWidth="1"/>
    <col min="35" max="35" width="7" bestFit="1" customWidth="1"/>
    <col min="36" max="36" width="4.88671875" bestFit="1" customWidth="1"/>
    <col min="37" max="37" width="5.88671875" bestFit="1" customWidth="1"/>
    <col min="38" max="38" width="5.5546875" bestFit="1" customWidth="1"/>
    <col min="39" max="39" width="4" bestFit="1" customWidth="1"/>
    <col min="40" max="40" width="7.5546875" bestFit="1" customWidth="1"/>
    <col min="41" max="41" width="7" bestFit="1" customWidth="1"/>
    <col min="42" max="42" width="4.88671875" bestFit="1" customWidth="1"/>
    <col min="43" max="43" width="5.88671875" bestFit="1" customWidth="1"/>
    <col min="44" max="44" width="5.5546875" bestFit="1" customWidth="1"/>
    <col min="45" max="45" width="4" bestFit="1" customWidth="1"/>
    <col min="46" max="46" width="7.5546875" bestFit="1" customWidth="1"/>
    <col min="47" max="47" width="7" bestFit="1" customWidth="1"/>
    <col min="48" max="48" width="4.88671875" bestFit="1" customWidth="1"/>
    <col min="49" max="49" width="5.88671875" bestFit="1" customWidth="1"/>
    <col min="50" max="50" width="5.5546875" bestFit="1" customWidth="1"/>
    <col min="51" max="51" width="4" bestFit="1" customWidth="1"/>
    <col min="52" max="52" width="7.5546875" bestFit="1" customWidth="1"/>
    <col min="53" max="53" width="7" bestFit="1" customWidth="1"/>
    <col min="54" max="54" width="4.88671875" bestFit="1" customWidth="1"/>
    <col min="55" max="55" width="5.88671875" bestFit="1" customWidth="1"/>
    <col min="56" max="56" width="5.5546875" bestFit="1" customWidth="1"/>
    <col min="57" max="57" width="4" bestFit="1" customWidth="1"/>
    <col min="58" max="58" width="7.5546875" bestFit="1" customWidth="1"/>
    <col min="59" max="59" width="7" bestFit="1" customWidth="1"/>
    <col min="60" max="60" width="4.88671875" bestFit="1" customWidth="1"/>
    <col min="61" max="61" width="5.88671875" bestFit="1" customWidth="1"/>
    <col min="62" max="62" width="5.5546875" bestFit="1" customWidth="1"/>
    <col min="63" max="63" width="4" bestFit="1" customWidth="1"/>
    <col min="64" max="64" width="7.5546875" bestFit="1" customWidth="1"/>
    <col min="65" max="65" width="7" bestFit="1" customWidth="1"/>
    <col min="66" max="66" width="4.88671875" bestFit="1" customWidth="1"/>
    <col min="67" max="67" width="5.88671875" bestFit="1" customWidth="1"/>
    <col min="68" max="68" width="5.5546875" bestFit="1" customWidth="1"/>
    <col min="69" max="69" width="4" bestFit="1" customWidth="1"/>
    <col min="70" max="70" width="7.5546875" bestFit="1" customWidth="1"/>
    <col min="71" max="71" width="7" bestFit="1" customWidth="1"/>
    <col min="72" max="72" width="4.88671875" bestFit="1" customWidth="1"/>
    <col min="73" max="73" width="5.88671875" bestFit="1" customWidth="1"/>
    <col min="74" max="74" width="5.5546875" bestFit="1" customWidth="1"/>
    <col min="75" max="75" width="4" bestFit="1" customWidth="1"/>
    <col min="76" max="76" width="8.109375" bestFit="1" customWidth="1"/>
    <col min="77" max="77" width="5.5546875" bestFit="1" customWidth="1"/>
    <col min="78" max="78" width="8.109375" bestFit="1" customWidth="1"/>
    <col min="79" max="79" width="5.5546875" bestFit="1" customWidth="1"/>
    <col min="80" max="81" width="6.88671875" bestFit="1" customWidth="1"/>
    <col min="82" max="82" width="7" bestFit="1" customWidth="1"/>
    <col min="83" max="83" width="5.5546875" bestFit="1" customWidth="1"/>
  </cols>
  <sheetData>
    <row r="1" spans="1:83" x14ac:dyDescent="0.3">
      <c r="S1" s="1"/>
      <c r="T1" s="1"/>
      <c r="U1" s="1"/>
      <c r="V1" s="1"/>
      <c r="W1" s="1"/>
      <c r="X1" s="2"/>
      <c r="Y1" s="2"/>
      <c r="Z1" s="2"/>
      <c r="AA1" s="2"/>
      <c r="AC1" s="1"/>
      <c r="AD1" s="1"/>
      <c r="AE1" s="1"/>
      <c r="AF1" s="1"/>
      <c r="AH1">
        <f>COUNT(AH378:AH417)</f>
        <v>38</v>
      </c>
      <c r="AI1" s="1"/>
      <c r="AJ1" s="1"/>
      <c r="AK1" s="1"/>
      <c r="AL1" s="1"/>
      <c r="AN1">
        <f>COUNT(AN378:AN417)</f>
        <v>0</v>
      </c>
      <c r="AO1" s="1"/>
      <c r="AP1" s="1"/>
      <c r="AQ1" s="1"/>
      <c r="AR1" s="1"/>
      <c r="AT1">
        <f>COUNT(AT378:AT417)</f>
        <v>0</v>
      </c>
      <c r="AU1" s="1"/>
      <c r="AV1" s="1"/>
      <c r="AW1" s="1"/>
      <c r="AX1" s="1"/>
      <c r="AZ1">
        <f>COUNT(AZ378:AZ417)</f>
        <v>0</v>
      </c>
      <c r="BA1" s="1"/>
      <c r="BB1" s="1"/>
      <c r="BC1" s="1"/>
      <c r="BD1" s="1"/>
      <c r="BF1">
        <f>COUNT(BF378:BF417)</f>
        <v>0</v>
      </c>
      <c r="BG1" s="1"/>
      <c r="BH1" s="1"/>
      <c r="BI1" s="1"/>
      <c r="BJ1" s="1"/>
      <c r="BM1" s="1"/>
      <c r="BN1" s="1"/>
      <c r="BO1" s="1"/>
      <c r="BP1" s="1"/>
      <c r="BS1" s="1"/>
      <c r="BT1" s="1"/>
      <c r="BU1" s="1"/>
      <c r="BV1" s="1"/>
      <c r="BY1" s="2"/>
      <c r="BZ1" s="1"/>
      <c r="CA1" s="2"/>
    </row>
    <row r="2" spans="1:83" x14ac:dyDescent="0.3">
      <c r="F2" s="3"/>
      <c r="R2" s="1"/>
      <c r="S2" s="1"/>
      <c r="T2" s="1"/>
      <c r="U2" s="1"/>
      <c r="V2" s="1"/>
      <c r="W2" s="1"/>
      <c r="X2" s="2"/>
      <c r="Y2" s="2"/>
      <c r="Z2" s="2"/>
      <c r="AA2" s="2"/>
      <c r="AC2" s="1"/>
      <c r="AD2" s="1"/>
      <c r="AE2" s="1"/>
      <c r="AF2" s="1"/>
      <c r="AG2" s="2"/>
      <c r="AI2" s="1"/>
      <c r="AJ2" s="1"/>
      <c r="AK2" s="1"/>
      <c r="AL2" s="1"/>
      <c r="AM2" s="2"/>
      <c r="AO2" s="1"/>
      <c r="AP2" s="1"/>
      <c r="AQ2" s="1"/>
      <c r="AR2" s="1"/>
      <c r="AS2" s="2"/>
      <c r="AU2" s="1"/>
      <c r="AV2" s="1"/>
      <c r="AW2" s="1"/>
      <c r="AX2" s="1"/>
      <c r="AY2" s="2"/>
      <c r="BA2" s="1"/>
      <c r="BB2" s="1"/>
      <c r="BC2" s="1"/>
      <c r="BD2" s="1"/>
      <c r="BE2" s="2"/>
      <c r="BG2" s="1"/>
      <c r="BH2" s="1"/>
      <c r="BI2" s="1"/>
      <c r="BJ2" s="1"/>
      <c r="BK2" s="2"/>
      <c r="BM2" s="1"/>
      <c r="BN2" s="1"/>
      <c r="BO2" s="1"/>
      <c r="BP2" s="1"/>
      <c r="BQ2" s="2"/>
      <c r="BS2" s="1"/>
      <c r="BT2" s="1"/>
      <c r="BU2" s="1"/>
      <c r="BV2" s="1"/>
      <c r="BW2" s="2"/>
      <c r="BY2" s="2"/>
      <c r="BZ2" s="1"/>
      <c r="CA2" s="2"/>
    </row>
    <row r="3" spans="1:83" x14ac:dyDescent="0.3">
      <c r="A3" s="4"/>
      <c r="B3" s="5"/>
      <c r="Q3" s="4" t="s">
        <v>0</v>
      </c>
      <c r="R3" s="4"/>
      <c r="S3" s="1"/>
      <c r="T3" s="1"/>
      <c r="U3" s="1"/>
      <c r="V3" s="1"/>
      <c r="W3" s="1"/>
      <c r="X3" s="2"/>
      <c r="Z3" s="1"/>
      <c r="AA3" s="1"/>
      <c r="AB3" s="4" t="s">
        <v>1</v>
      </c>
      <c r="AC3" s="1"/>
      <c r="AD3" s="1"/>
      <c r="AE3" s="1"/>
      <c r="AF3" s="1"/>
      <c r="AH3" s="4" t="s">
        <v>2</v>
      </c>
      <c r="AI3" s="1"/>
      <c r="AJ3" s="1"/>
      <c r="AK3" s="1"/>
      <c r="AL3" s="1"/>
      <c r="AN3" s="4" t="s">
        <v>3</v>
      </c>
      <c r="AO3" s="1"/>
      <c r="AP3" s="1"/>
      <c r="AQ3" s="1"/>
      <c r="AR3" s="1"/>
      <c r="AT3" s="4" t="s">
        <v>4</v>
      </c>
      <c r="AU3" s="1"/>
      <c r="AV3" s="1"/>
      <c r="AW3" s="1"/>
      <c r="AX3" s="1"/>
      <c r="AZ3" s="4" t="s">
        <v>5</v>
      </c>
      <c r="BA3" s="1"/>
      <c r="BB3" s="1"/>
      <c r="BC3" s="1"/>
      <c r="BD3" s="1"/>
      <c r="BF3" s="4" t="s">
        <v>6</v>
      </c>
      <c r="BG3" s="1"/>
      <c r="BH3" s="1"/>
      <c r="BI3" s="1"/>
      <c r="BJ3" s="1"/>
      <c r="BL3" s="4" t="s">
        <v>7</v>
      </c>
      <c r="BM3" s="1"/>
      <c r="BN3" s="1"/>
      <c r="BO3" s="1"/>
      <c r="BP3" s="1"/>
      <c r="BR3" s="4" t="s">
        <v>8</v>
      </c>
      <c r="BS3" s="1"/>
      <c r="BT3" s="1"/>
      <c r="BU3" s="1"/>
      <c r="BV3" s="1"/>
      <c r="BX3" s="4" t="s">
        <v>10</v>
      </c>
      <c r="BY3" s="92"/>
      <c r="BZ3" s="93"/>
      <c r="CA3" s="92"/>
      <c r="CB3" s="4" t="s">
        <v>11</v>
      </c>
    </row>
    <row r="4" spans="1:83" x14ac:dyDescent="0.3">
      <c r="H4" s="6" t="s">
        <v>599</v>
      </c>
      <c r="S4" s="1"/>
      <c r="T4" s="1"/>
      <c r="U4" s="1"/>
      <c r="V4" s="1"/>
      <c r="W4" s="1"/>
      <c r="X4" s="2"/>
      <c r="Y4" s="2"/>
      <c r="Z4" s="2"/>
      <c r="AA4" s="2"/>
      <c r="AC4" s="1"/>
      <c r="AD4" s="1"/>
      <c r="AE4" s="1"/>
      <c r="AF4" s="1"/>
      <c r="AI4" s="1"/>
      <c r="AJ4" s="1"/>
      <c r="AK4" s="1"/>
      <c r="AL4" s="1"/>
      <c r="AO4" s="1"/>
      <c r="AP4" s="1"/>
      <c r="AQ4" s="1"/>
      <c r="AR4" s="1"/>
      <c r="AU4" s="1"/>
      <c r="AV4" s="1"/>
      <c r="AW4" s="1"/>
      <c r="AX4" s="1"/>
      <c r="BA4" s="1"/>
      <c r="BB4" s="1"/>
      <c r="BC4" s="1"/>
      <c r="BD4" s="1"/>
      <c r="BG4" s="1"/>
      <c r="BH4" s="1"/>
      <c r="BI4" s="1"/>
      <c r="BJ4" s="1"/>
      <c r="BM4" s="1"/>
      <c r="BN4" s="1"/>
      <c r="BO4" s="1"/>
      <c r="BP4" s="1"/>
      <c r="BS4" s="1"/>
      <c r="BT4" s="1"/>
      <c r="BU4" s="1"/>
      <c r="BV4" s="1"/>
    </row>
    <row r="5" spans="1:83" x14ac:dyDescent="0.3">
      <c r="A5" s="6" t="s">
        <v>12</v>
      </c>
      <c r="B5" s="6" t="s">
        <v>13</v>
      </c>
      <c r="C5" s="6" t="s">
        <v>601</v>
      </c>
      <c r="D5" s="6" t="s">
        <v>14</v>
      </c>
      <c r="E5" s="6" t="s">
        <v>15</v>
      </c>
      <c r="F5" s="6" t="s">
        <v>9</v>
      </c>
      <c r="G5" s="6" t="s">
        <v>16</v>
      </c>
      <c r="H5" s="6" t="s">
        <v>600</v>
      </c>
      <c r="I5" s="6" t="s">
        <v>17</v>
      </c>
      <c r="J5" s="6" t="s">
        <v>18</v>
      </c>
      <c r="K5" s="6"/>
      <c r="L5" s="6"/>
      <c r="M5" s="6" t="s">
        <v>19</v>
      </c>
      <c r="N5" s="6" t="s">
        <v>20</v>
      </c>
      <c r="O5" s="6" t="s">
        <v>21</v>
      </c>
      <c r="P5" s="6" t="s">
        <v>22</v>
      </c>
      <c r="Q5" s="6" t="s">
        <v>23</v>
      </c>
      <c r="R5" s="6" t="s">
        <v>24</v>
      </c>
      <c r="S5" s="7" t="s">
        <v>25</v>
      </c>
      <c r="T5" s="7" t="s">
        <v>26</v>
      </c>
      <c r="U5" s="7" t="s">
        <v>27</v>
      </c>
      <c r="V5" s="7" t="s">
        <v>28</v>
      </c>
      <c r="W5" s="7" t="s">
        <v>29</v>
      </c>
      <c r="X5" s="2" t="s">
        <v>30</v>
      </c>
      <c r="Y5" s="2" t="s">
        <v>31</v>
      </c>
      <c r="Z5" s="2" t="s">
        <v>32</v>
      </c>
      <c r="AA5" s="2" t="s">
        <v>33</v>
      </c>
      <c r="AB5" s="6" t="s">
        <v>23</v>
      </c>
      <c r="AC5" s="7" t="s">
        <v>25</v>
      </c>
      <c r="AD5" s="7" t="s">
        <v>26</v>
      </c>
      <c r="AE5" s="7" t="s">
        <v>27</v>
      </c>
      <c r="AF5" s="7" t="s">
        <v>28</v>
      </c>
      <c r="AG5" s="2" t="s">
        <v>30</v>
      </c>
      <c r="AH5" s="6" t="s">
        <v>23</v>
      </c>
      <c r="AI5" s="7" t="s">
        <v>25</v>
      </c>
      <c r="AJ5" s="7" t="s">
        <v>26</v>
      </c>
      <c r="AK5" s="7" t="s">
        <v>27</v>
      </c>
      <c r="AL5" s="7" t="s">
        <v>28</v>
      </c>
      <c r="AM5" s="2" t="s">
        <v>30</v>
      </c>
      <c r="AN5" s="6" t="s">
        <v>23</v>
      </c>
      <c r="AO5" s="7" t="s">
        <v>25</v>
      </c>
      <c r="AP5" s="7" t="s">
        <v>26</v>
      </c>
      <c r="AQ5" s="7" t="s">
        <v>27</v>
      </c>
      <c r="AR5" s="7" t="s">
        <v>28</v>
      </c>
      <c r="AS5" s="6" t="s">
        <v>30</v>
      </c>
      <c r="AT5" s="6" t="s">
        <v>23</v>
      </c>
      <c r="AU5" s="7" t="s">
        <v>25</v>
      </c>
      <c r="AV5" s="7" t="s">
        <v>26</v>
      </c>
      <c r="AW5" s="7" t="s">
        <v>27</v>
      </c>
      <c r="AX5" s="7" t="s">
        <v>28</v>
      </c>
      <c r="AY5" s="2" t="s">
        <v>30</v>
      </c>
      <c r="AZ5" s="6" t="s">
        <v>23</v>
      </c>
      <c r="BA5" s="7" t="s">
        <v>25</v>
      </c>
      <c r="BB5" s="7" t="s">
        <v>26</v>
      </c>
      <c r="BC5" s="7" t="s">
        <v>27</v>
      </c>
      <c r="BD5" s="7" t="s">
        <v>28</v>
      </c>
      <c r="BE5" s="2" t="s">
        <v>30</v>
      </c>
      <c r="BF5" s="6" t="s">
        <v>23</v>
      </c>
      <c r="BG5" s="7" t="s">
        <v>25</v>
      </c>
      <c r="BH5" s="7" t="s">
        <v>26</v>
      </c>
      <c r="BI5" s="7" t="s">
        <v>27</v>
      </c>
      <c r="BJ5" s="7" t="s">
        <v>28</v>
      </c>
      <c r="BK5" s="2" t="s">
        <v>30</v>
      </c>
      <c r="BL5" s="6" t="s">
        <v>23</v>
      </c>
      <c r="BM5" s="7" t="s">
        <v>25</v>
      </c>
      <c r="BN5" s="7" t="s">
        <v>26</v>
      </c>
      <c r="BO5" s="7" t="s">
        <v>27</v>
      </c>
      <c r="BP5" s="7" t="s">
        <v>28</v>
      </c>
      <c r="BQ5" s="2" t="s">
        <v>30</v>
      </c>
      <c r="BR5" s="6" t="s">
        <v>23</v>
      </c>
      <c r="BS5" s="7" t="s">
        <v>25</v>
      </c>
      <c r="BT5" s="7" t="s">
        <v>26</v>
      </c>
      <c r="BU5" s="7" t="s">
        <v>27</v>
      </c>
      <c r="BV5" s="7" t="s">
        <v>28</v>
      </c>
      <c r="BW5" s="2" t="s">
        <v>30</v>
      </c>
      <c r="BX5" s="1" t="s">
        <v>27</v>
      </c>
      <c r="BY5" s="2" t="s">
        <v>34</v>
      </c>
      <c r="BZ5" s="1" t="s">
        <v>25</v>
      </c>
      <c r="CA5" s="2" t="s">
        <v>34</v>
      </c>
      <c r="CB5" s="1" t="s">
        <v>28</v>
      </c>
      <c r="CC5" s="2" t="s">
        <v>34</v>
      </c>
      <c r="CD5" s="1" t="s">
        <v>25</v>
      </c>
      <c r="CE5" s="2" t="s">
        <v>34</v>
      </c>
    </row>
    <row r="6" spans="1:83" x14ac:dyDescent="0.3">
      <c r="A6" s="8" t="s">
        <v>35</v>
      </c>
      <c r="B6" s="9">
        <v>2000</v>
      </c>
      <c r="C6" s="8" t="s">
        <v>36</v>
      </c>
      <c r="D6" s="8">
        <v>24</v>
      </c>
      <c r="E6" s="8">
        <v>67</v>
      </c>
      <c r="F6" s="10">
        <v>36800</v>
      </c>
      <c r="G6" s="11">
        <f t="shared" ref="G6:G69" si="0">+(F6-DATE(YEAR(F6),1,0))</f>
        <v>275</v>
      </c>
      <c r="H6" s="11">
        <v>18.100000000000001</v>
      </c>
      <c r="I6" s="8" t="s">
        <v>37</v>
      </c>
      <c r="J6" s="8" t="s">
        <v>38</v>
      </c>
      <c r="K6" s="8"/>
      <c r="L6" s="8"/>
      <c r="M6" s="8">
        <v>8</v>
      </c>
      <c r="N6" s="8" t="s">
        <v>39</v>
      </c>
      <c r="O6" s="12">
        <f t="shared" ref="O6:O69" si="1">COUNT(AB6,AH6,AN6,AT6,AZ6,BF6,BL6,BR6)</f>
        <v>8</v>
      </c>
      <c r="P6" s="12">
        <v>0.88382681541392272</v>
      </c>
      <c r="Q6" s="13">
        <v>917</v>
      </c>
      <c r="R6" s="13">
        <f t="shared" ref="R6:R69" si="2">Q6/48</f>
        <v>19.104166666666668</v>
      </c>
      <c r="S6" s="14">
        <v>16.332988004362008</v>
      </c>
      <c r="T6" s="14">
        <v>1.026133526422387</v>
      </c>
      <c r="U6" s="14">
        <v>18.510000000000002</v>
      </c>
      <c r="V6" s="14">
        <v>12.22</v>
      </c>
      <c r="W6" s="14">
        <f t="shared" ref="W6:W69" si="3">U6-V6</f>
        <v>6.2900000000000009</v>
      </c>
      <c r="X6" s="15">
        <f t="shared" ref="X6:X69" si="4">(Q6/48)*S6</f>
        <v>312.02812499999919</v>
      </c>
      <c r="Y6" s="15">
        <v>0</v>
      </c>
      <c r="Z6" s="16">
        <f t="shared" ref="Z6:Z69" si="5">Y6/48</f>
        <v>0</v>
      </c>
      <c r="AA6" s="17">
        <f t="shared" ref="AA6:AA69" si="6">Y6/Q6*100</f>
        <v>0</v>
      </c>
      <c r="AB6" s="18">
        <v>42</v>
      </c>
      <c r="AC6" s="19">
        <v>18.255952380952376</v>
      </c>
      <c r="AD6" s="19">
        <v>9.5638024987246578E-2</v>
      </c>
      <c r="AE6" s="19">
        <v>18.510000000000002</v>
      </c>
      <c r="AF6" s="19">
        <v>18.12</v>
      </c>
      <c r="AG6" s="20">
        <f t="shared" ref="AG6:AG38" si="7">(AB6/48)*AC6</f>
        <v>15.973958333333329</v>
      </c>
      <c r="AH6" s="21">
        <v>143</v>
      </c>
      <c r="AI6" s="22">
        <v>17.468811188811198</v>
      </c>
      <c r="AJ6" s="22">
        <v>0.25613731327983041</v>
      </c>
      <c r="AK6" s="22">
        <v>18.12</v>
      </c>
      <c r="AL6" s="22">
        <v>16.600000000000001</v>
      </c>
      <c r="AM6" s="23">
        <f t="shared" ref="AM6:AM69" si="8">(AH6/48)*AI6</f>
        <v>52.042500000000025</v>
      </c>
      <c r="AN6" s="24">
        <v>64</v>
      </c>
      <c r="AO6" s="25">
        <v>17.20265625</v>
      </c>
      <c r="AP6" s="25">
        <v>0.19965241373327777</v>
      </c>
      <c r="AQ6" s="25">
        <v>17.510000000000002</v>
      </c>
      <c r="AR6" s="25">
        <v>16.149999999999999</v>
      </c>
      <c r="AS6" s="26">
        <f t="shared" ref="AS6:AS69" si="9">(AN6/48)*AO6</f>
        <v>22.936875000000001</v>
      </c>
      <c r="AT6" s="27">
        <v>189</v>
      </c>
      <c r="AU6" s="28">
        <v>16.550423280423292</v>
      </c>
      <c r="AV6" s="28">
        <v>0.40344240893525218</v>
      </c>
      <c r="AW6" s="28">
        <v>17.309999999999999</v>
      </c>
      <c r="AX6" s="28">
        <v>15.39</v>
      </c>
      <c r="AY6" s="29">
        <f t="shared" ref="AY6:AY69" si="10">(AT6/48)*AU6</f>
        <v>65.167291666666713</v>
      </c>
      <c r="AZ6" s="30">
        <v>230</v>
      </c>
      <c r="BA6" s="31">
        <v>15.755956521739138</v>
      </c>
      <c r="BB6" s="31">
        <v>0.73121105372408646</v>
      </c>
      <c r="BC6" s="31">
        <v>16.670000000000002</v>
      </c>
      <c r="BD6" s="31">
        <v>12.22</v>
      </c>
      <c r="BE6" s="32">
        <f t="shared" ref="BE6:BE69" si="11">(AZ6/48)*BA6</f>
        <v>75.497291666666712</v>
      </c>
      <c r="BF6" s="33">
        <v>98</v>
      </c>
      <c r="BG6" s="34">
        <v>16.243979591836727</v>
      </c>
      <c r="BH6" s="34">
        <v>0.23881036688508669</v>
      </c>
      <c r="BI6" s="34">
        <v>16.84</v>
      </c>
      <c r="BJ6" s="34">
        <v>15.79</v>
      </c>
      <c r="BK6" s="35">
        <f t="shared" ref="BK6:BK69" si="12">(BF6/48)*BG6</f>
        <v>33.164791666666645</v>
      </c>
      <c r="BL6" s="8">
        <v>69</v>
      </c>
      <c r="BM6" s="36">
        <v>15.568695652173906</v>
      </c>
      <c r="BN6" s="36">
        <v>0.40603141374948354</v>
      </c>
      <c r="BO6" s="36">
        <v>16.3</v>
      </c>
      <c r="BP6" s="36">
        <v>14.9</v>
      </c>
      <c r="BQ6" s="37">
        <f t="shared" ref="BQ6:BQ69" si="13">(BL6/48)*BM6</f>
        <v>22.379999999999988</v>
      </c>
      <c r="BR6" s="21">
        <v>82</v>
      </c>
      <c r="BS6" s="22">
        <v>14.555365853658541</v>
      </c>
      <c r="BT6" s="22">
        <v>0.32598642371924169</v>
      </c>
      <c r="BU6" s="22">
        <v>15.2</v>
      </c>
      <c r="BV6" s="22">
        <v>14.04</v>
      </c>
      <c r="BW6" s="23">
        <f t="shared" ref="BW6:BW69" si="14">(BR6/48)*BS6</f>
        <v>24.865416666666675</v>
      </c>
      <c r="BX6" s="38">
        <f t="shared" ref="BX6:BX69" si="15">MAX(BU6,BO6,BI6,BC6,AW6,AQ6,AK6,AE6)</f>
        <v>18.510000000000002</v>
      </c>
      <c r="BY6" s="39">
        <v>0</v>
      </c>
      <c r="BZ6" s="38">
        <f t="shared" ref="BZ6:BZ69" si="16">MAX(AC6,AI6,AO6,AU6,BA6,BG6,BM6,BS6)</f>
        <v>18.255952380952376</v>
      </c>
      <c r="CA6" s="39">
        <v>0</v>
      </c>
      <c r="CB6" s="40">
        <f t="shared" ref="CB6:CB69" si="17">MIN(AF6,AL6,AR6,AX6,BD6,BJ6,BP6,BV6)</f>
        <v>12.22</v>
      </c>
      <c r="CC6" s="41">
        <v>4</v>
      </c>
      <c r="CD6" s="40">
        <f t="shared" ref="CD6:CD69" si="18">MIN(AC6,AI6,AO6,AU6,BA6,BG6,BM6,BS6)</f>
        <v>14.555365853658541</v>
      </c>
      <c r="CE6" s="41">
        <v>7</v>
      </c>
    </row>
    <row r="7" spans="1:83" x14ac:dyDescent="0.3">
      <c r="A7" s="8" t="s">
        <v>35</v>
      </c>
      <c r="B7" s="9">
        <v>2000</v>
      </c>
      <c r="C7" s="8" t="s">
        <v>40</v>
      </c>
      <c r="D7" s="8">
        <v>24</v>
      </c>
      <c r="E7" s="8">
        <v>91</v>
      </c>
      <c r="F7" s="10">
        <v>36808</v>
      </c>
      <c r="G7" s="11">
        <f t="shared" si="0"/>
        <v>283</v>
      </c>
      <c r="H7" s="11">
        <v>16.600000000000001</v>
      </c>
      <c r="I7" s="8" t="s">
        <v>37</v>
      </c>
      <c r="J7" s="8" t="s">
        <v>41</v>
      </c>
      <c r="K7" s="8"/>
      <c r="L7" s="8"/>
      <c r="M7" s="8">
        <v>8</v>
      </c>
      <c r="N7" s="8" t="s">
        <v>39</v>
      </c>
      <c r="O7" s="12">
        <f t="shared" si="1"/>
        <v>8</v>
      </c>
      <c r="P7" s="12">
        <v>0.56572177000454704</v>
      </c>
      <c r="Q7" s="13">
        <v>1490</v>
      </c>
      <c r="R7" s="13">
        <f t="shared" si="2"/>
        <v>31.041666666666668</v>
      </c>
      <c r="S7" s="14">
        <v>14.116073825503376</v>
      </c>
      <c r="T7" s="14">
        <v>1.6638021810607777</v>
      </c>
      <c r="U7" s="14">
        <v>16.59</v>
      </c>
      <c r="V7" s="14">
        <v>10.210000000000001</v>
      </c>
      <c r="W7" s="14">
        <f t="shared" si="3"/>
        <v>6.379999999999999</v>
      </c>
      <c r="X7" s="15">
        <f t="shared" si="4"/>
        <v>438.18645833333397</v>
      </c>
      <c r="Y7" s="15">
        <v>0</v>
      </c>
      <c r="Z7" s="16">
        <f t="shared" si="5"/>
        <v>0</v>
      </c>
      <c r="AA7" s="17">
        <f t="shared" si="6"/>
        <v>0</v>
      </c>
      <c r="AB7" s="18">
        <v>37</v>
      </c>
      <c r="AC7" s="19">
        <v>16.402702702702697</v>
      </c>
      <c r="AD7" s="19">
        <v>7.7447066103552828E-2</v>
      </c>
      <c r="AE7" s="19">
        <v>16.57</v>
      </c>
      <c r="AF7" s="19">
        <v>16.25</v>
      </c>
      <c r="AG7" s="20">
        <f t="shared" si="7"/>
        <v>12.643749999999997</v>
      </c>
      <c r="AH7" s="21">
        <v>76</v>
      </c>
      <c r="AI7" s="22">
        <v>16.064473684210533</v>
      </c>
      <c r="AJ7" s="22">
        <v>0.14223356131698228</v>
      </c>
      <c r="AK7" s="22">
        <v>16.38</v>
      </c>
      <c r="AL7" s="22">
        <v>15.51</v>
      </c>
      <c r="AM7" s="23">
        <f t="shared" si="8"/>
        <v>25.435416666666676</v>
      </c>
      <c r="AN7" s="24">
        <v>72</v>
      </c>
      <c r="AO7" s="25">
        <v>16.332083333333337</v>
      </c>
      <c r="AP7" s="25">
        <v>0.20541224437906599</v>
      </c>
      <c r="AQ7" s="25">
        <v>16.59</v>
      </c>
      <c r="AR7" s="25">
        <v>15.68</v>
      </c>
      <c r="AS7" s="26">
        <f t="shared" si="9"/>
        <v>24.498125000000005</v>
      </c>
      <c r="AT7" s="27">
        <v>100</v>
      </c>
      <c r="AU7" s="28">
        <v>15.729599999999991</v>
      </c>
      <c r="AV7" s="28">
        <v>0.31697407726274079</v>
      </c>
      <c r="AW7" s="28">
        <v>16.38</v>
      </c>
      <c r="AX7" s="28">
        <v>15.23</v>
      </c>
      <c r="AY7" s="29">
        <f t="shared" si="10"/>
        <v>32.769999999999982</v>
      </c>
      <c r="AZ7" s="30">
        <v>822</v>
      </c>
      <c r="BA7" s="31">
        <v>14.400669099756726</v>
      </c>
      <c r="BB7" s="31">
        <v>0.9503492094855186</v>
      </c>
      <c r="BC7" s="31">
        <v>15.93</v>
      </c>
      <c r="BD7" s="31">
        <v>11.74</v>
      </c>
      <c r="BE7" s="32">
        <f t="shared" si="11"/>
        <v>246.61145833333393</v>
      </c>
      <c r="BF7" s="33">
        <v>136</v>
      </c>
      <c r="BG7" s="34">
        <v>13.428161764705877</v>
      </c>
      <c r="BH7" s="34">
        <v>0.35861503594901589</v>
      </c>
      <c r="BI7" s="34">
        <v>14.08</v>
      </c>
      <c r="BJ7" s="34">
        <v>12.77</v>
      </c>
      <c r="BK7" s="35">
        <f t="shared" si="12"/>
        <v>38.04645833333332</v>
      </c>
      <c r="BL7" s="8">
        <v>90</v>
      </c>
      <c r="BM7" s="36">
        <v>12.218777777777783</v>
      </c>
      <c r="BN7" s="36">
        <v>0.28210615492522101</v>
      </c>
      <c r="BO7" s="36">
        <v>13.25</v>
      </c>
      <c r="BP7" s="36">
        <v>11.91</v>
      </c>
      <c r="BQ7" s="37">
        <f t="shared" si="13"/>
        <v>22.910208333333344</v>
      </c>
      <c r="BR7" s="21">
        <v>157</v>
      </c>
      <c r="BS7" s="22">
        <v>10.783503184713378</v>
      </c>
      <c r="BT7" s="22">
        <v>0.54793653272988974</v>
      </c>
      <c r="BU7" s="22">
        <v>12.18</v>
      </c>
      <c r="BV7" s="22">
        <v>10.210000000000001</v>
      </c>
      <c r="BW7" s="23">
        <f t="shared" si="14"/>
        <v>35.271041666666676</v>
      </c>
      <c r="BX7" s="38">
        <f t="shared" si="15"/>
        <v>16.59</v>
      </c>
      <c r="BY7" s="39">
        <v>2</v>
      </c>
      <c r="BZ7" s="38">
        <f t="shared" si="16"/>
        <v>16.402702702702697</v>
      </c>
      <c r="CA7" s="39">
        <v>0</v>
      </c>
      <c r="CB7" s="40">
        <f t="shared" si="17"/>
        <v>10.210000000000001</v>
      </c>
      <c r="CC7" s="41">
        <v>7</v>
      </c>
      <c r="CD7" s="40">
        <f t="shared" si="18"/>
        <v>10.783503184713378</v>
      </c>
      <c r="CE7" s="41">
        <v>7</v>
      </c>
    </row>
    <row r="8" spans="1:83" x14ac:dyDescent="0.3">
      <c r="A8" s="8" t="s">
        <v>35</v>
      </c>
      <c r="B8" s="9">
        <v>2000</v>
      </c>
      <c r="C8" s="8" t="s">
        <v>42</v>
      </c>
      <c r="D8" s="8">
        <v>25</v>
      </c>
      <c r="E8" s="8">
        <v>151</v>
      </c>
      <c r="F8" s="10">
        <v>36802</v>
      </c>
      <c r="G8" s="11">
        <f t="shared" si="0"/>
        <v>277</v>
      </c>
      <c r="H8" s="11">
        <v>17.399999999999999</v>
      </c>
      <c r="I8" s="8" t="s">
        <v>37</v>
      </c>
      <c r="J8" s="8" t="s">
        <v>43</v>
      </c>
      <c r="K8" s="8"/>
      <c r="L8" s="8"/>
      <c r="M8" s="8">
        <v>8</v>
      </c>
      <c r="N8" s="8" t="s">
        <v>39</v>
      </c>
      <c r="O8" s="12">
        <f t="shared" si="1"/>
        <v>8</v>
      </c>
      <c r="P8" s="12">
        <v>0.74701851457591073</v>
      </c>
      <c r="Q8" s="13">
        <v>857</v>
      </c>
      <c r="R8" s="13">
        <f t="shared" si="2"/>
        <v>17.854166666666668</v>
      </c>
      <c r="S8" s="14">
        <v>16.089171528588089</v>
      </c>
      <c r="T8" s="14">
        <v>0.99022566092898634</v>
      </c>
      <c r="U8" s="14">
        <v>17.690000000000001</v>
      </c>
      <c r="V8" s="14">
        <v>12.63</v>
      </c>
      <c r="W8" s="14">
        <f t="shared" si="3"/>
        <v>5.0600000000000005</v>
      </c>
      <c r="X8" s="15">
        <f t="shared" si="4"/>
        <v>287.25874999999985</v>
      </c>
      <c r="Y8" s="15">
        <v>0</v>
      </c>
      <c r="Z8" s="16">
        <f t="shared" si="5"/>
        <v>0</v>
      </c>
      <c r="AA8" s="17">
        <f t="shared" si="6"/>
        <v>0</v>
      </c>
      <c r="AB8" s="18">
        <v>57</v>
      </c>
      <c r="AC8" s="19">
        <v>17.41947368421053</v>
      </c>
      <c r="AD8" s="19">
        <v>0.11414935474180658</v>
      </c>
      <c r="AE8" s="19">
        <v>17.690000000000001</v>
      </c>
      <c r="AF8" s="19">
        <v>17.260000000000002</v>
      </c>
      <c r="AG8" s="20">
        <f t="shared" si="7"/>
        <v>20.685625000000005</v>
      </c>
      <c r="AH8" s="21">
        <v>131</v>
      </c>
      <c r="AI8" s="22">
        <v>16.982900763358785</v>
      </c>
      <c r="AJ8" s="22">
        <v>0.24936377057691408</v>
      </c>
      <c r="AK8" s="22">
        <v>17.28</v>
      </c>
      <c r="AL8" s="22">
        <v>15.86</v>
      </c>
      <c r="AM8" s="23">
        <f t="shared" si="8"/>
        <v>46.349166666666683</v>
      </c>
      <c r="AN8" s="24">
        <v>239</v>
      </c>
      <c r="AO8" s="25">
        <v>16.280041841004191</v>
      </c>
      <c r="AP8" s="25">
        <v>0.95121704347020142</v>
      </c>
      <c r="AQ8" s="25">
        <v>17.079999999999998</v>
      </c>
      <c r="AR8" s="25">
        <v>12.63</v>
      </c>
      <c r="AS8" s="26">
        <f t="shared" si="9"/>
        <v>81.061041666666711</v>
      </c>
      <c r="AT8" s="27">
        <v>94</v>
      </c>
      <c r="AU8" s="28">
        <v>15.928829787234053</v>
      </c>
      <c r="AV8" s="28">
        <v>0.41771487003884311</v>
      </c>
      <c r="AW8" s="28">
        <v>16.72</v>
      </c>
      <c r="AX8" s="28">
        <v>14.95</v>
      </c>
      <c r="AY8" s="29">
        <f t="shared" si="10"/>
        <v>31.193958333333352</v>
      </c>
      <c r="AZ8" s="30">
        <v>81</v>
      </c>
      <c r="BA8" s="31">
        <v>16.07567901234567</v>
      </c>
      <c r="BB8" s="31">
        <v>0.56210527988893055</v>
      </c>
      <c r="BC8" s="31">
        <v>16.89</v>
      </c>
      <c r="BD8" s="31">
        <v>14.29</v>
      </c>
      <c r="BE8" s="32">
        <f t="shared" si="11"/>
        <v>27.12770833333332</v>
      </c>
      <c r="BF8" s="33">
        <v>63</v>
      </c>
      <c r="BG8" s="34">
        <v>16.222063492063491</v>
      </c>
      <c r="BH8" s="34">
        <v>0.11145892821094056</v>
      </c>
      <c r="BI8" s="34">
        <v>16.52</v>
      </c>
      <c r="BJ8" s="34">
        <v>16.03</v>
      </c>
      <c r="BK8" s="35">
        <f t="shared" si="12"/>
        <v>21.291458333333331</v>
      </c>
      <c r="BL8" s="8">
        <v>102</v>
      </c>
      <c r="BM8" s="36">
        <v>15.323921568627448</v>
      </c>
      <c r="BN8" s="36">
        <v>0.46960306993519912</v>
      </c>
      <c r="BO8" s="36">
        <v>16.309999999999999</v>
      </c>
      <c r="BP8" s="36">
        <v>14.34</v>
      </c>
      <c r="BQ8" s="37">
        <f t="shared" si="13"/>
        <v>32.563333333333325</v>
      </c>
      <c r="BR8" s="21">
        <v>90</v>
      </c>
      <c r="BS8" s="22">
        <v>14.392777777777782</v>
      </c>
      <c r="BT8" s="22">
        <v>0.39874811901997942</v>
      </c>
      <c r="BU8" s="22">
        <v>15.29</v>
      </c>
      <c r="BV8" s="22">
        <v>13.9</v>
      </c>
      <c r="BW8" s="23">
        <f t="shared" si="14"/>
        <v>26.986458333333342</v>
      </c>
      <c r="BX8" s="38">
        <f t="shared" si="15"/>
        <v>17.690000000000001</v>
      </c>
      <c r="BY8" s="39">
        <v>0</v>
      </c>
      <c r="BZ8" s="38">
        <f t="shared" si="16"/>
        <v>17.41947368421053</v>
      </c>
      <c r="CA8" s="39">
        <v>0</v>
      </c>
      <c r="CB8" s="40">
        <f t="shared" si="17"/>
        <v>12.63</v>
      </c>
      <c r="CC8" s="41">
        <v>2</v>
      </c>
      <c r="CD8" s="40">
        <f t="shared" si="18"/>
        <v>14.392777777777782</v>
      </c>
      <c r="CE8" s="41">
        <v>7</v>
      </c>
    </row>
    <row r="9" spans="1:83" x14ac:dyDescent="0.3">
      <c r="A9" s="8" t="s">
        <v>35</v>
      </c>
      <c r="B9" s="9">
        <v>2000</v>
      </c>
      <c r="C9" s="8" t="s">
        <v>44</v>
      </c>
      <c r="D9" s="8">
        <v>24</v>
      </c>
      <c r="E9" s="8">
        <v>76</v>
      </c>
      <c r="F9" s="10">
        <v>36804</v>
      </c>
      <c r="G9" s="11">
        <f t="shared" si="0"/>
        <v>279</v>
      </c>
      <c r="H9" s="11">
        <v>16.8</v>
      </c>
      <c r="I9" s="8" t="s">
        <v>37</v>
      </c>
      <c r="J9" s="8" t="s">
        <v>45</v>
      </c>
      <c r="K9" s="8"/>
      <c r="L9" s="8"/>
      <c r="M9" s="8">
        <v>8</v>
      </c>
      <c r="N9" s="8" t="s">
        <v>39</v>
      </c>
      <c r="O9" s="12">
        <f t="shared" si="1"/>
        <v>8</v>
      </c>
      <c r="P9" s="12">
        <v>0.47633616797827949</v>
      </c>
      <c r="Q9" s="13">
        <v>1685</v>
      </c>
      <c r="R9" s="13">
        <f t="shared" si="2"/>
        <v>35.104166666666664</v>
      </c>
      <c r="S9" s="14">
        <v>14.197216617210655</v>
      </c>
      <c r="T9" s="14">
        <v>1.9985302268559932</v>
      </c>
      <c r="U9" s="14">
        <v>16.989999999999998</v>
      </c>
      <c r="V9" s="14">
        <v>9.92</v>
      </c>
      <c r="W9" s="14">
        <f t="shared" si="3"/>
        <v>7.0699999999999985</v>
      </c>
      <c r="X9" s="15">
        <f t="shared" si="4"/>
        <v>498.38145833333232</v>
      </c>
      <c r="Y9" s="15">
        <v>0</v>
      </c>
      <c r="Z9" s="16">
        <f t="shared" si="5"/>
        <v>0</v>
      </c>
      <c r="AA9" s="17">
        <f t="shared" si="6"/>
        <v>0</v>
      </c>
      <c r="AB9" s="18">
        <v>40</v>
      </c>
      <c r="AC9" s="19">
        <v>16.659750000000003</v>
      </c>
      <c r="AD9" s="19">
        <v>0.21734396112130178</v>
      </c>
      <c r="AE9" s="19">
        <v>16.95</v>
      </c>
      <c r="AF9" s="19">
        <v>16.309999999999999</v>
      </c>
      <c r="AG9" s="20">
        <f t="shared" si="7"/>
        <v>13.883125000000003</v>
      </c>
      <c r="AH9" s="21">
        <v>107</v>
      </c>
      <c r="AI9" s="22">
        <v>16.508224299065429</v>
      </c>
      <c r="AJ9" s="22">
        <v>0.44218115702775024</v>
      </c>
      <c r="AK9" s="22">
        <v>16.989999999999998</v>
      </c>
      <c r="AL9" s="22">
        <v>13.48</v>
      </c>
      <c r="AM9" s="23">
        <f t="shared" si="8"/>
        <v>36.799583333333352</v>
      </c>
      <c r="AN9" s="24">
        <v>362</v>
      </c>
      <c r="AO9" s="25">
        <v>16.067928176795565</v>
      </c>
      <c r="AP9" s="25">
        <v>0.69286219591486364</v>
      </c>
      <c r="AQ9" s="25">
        <v>16.86</v>
      </c>
      <c r="AR9" s="25">
        <v>13.15</v>
      </c>
      <c r="AS9" s="26">
        <f t="shared" si="9"/>
        <v>121.17895833333323</v>
      </c>
      <c r="AT9" s="27">
        <v>224</v>
      </c>
      <c r="AU9" s="28">
        <v>15.491205357142849</v>
      </c>
      <c r="AV9" s="28">
        <v>0.15867690829726414</v>
      </c>
      <c r="AW9" s="28">
        <v>16.07</v>
      </c>
      <c r="AX9" s="28">
        <v>15.2</v>
      </c>
      <c r="AY9" s="29">
        <f t="shared" si="10"/>
        <v>72.292291666666628</v>
      </c>
      <c r="AZ9" s="30">
        <v>386</v>
      </c>
      <c r="BA9" s="31">
        <v>14.10435233160624</v>
      </c>
      <c r="BB9" s="31">
        <v>0.58589456097406389</v>
      </c>
      <c r="BC9" s="31">
        <v>15.35</v>
      </c>
      <c r="BD9" s="31">
        <v>13.19</v>
      </c>
      <c r="BE9" s="32">
        <f t="shared" si="11"/>
        <v>113.42250000000017</v>
      </c>
      <c r="BF9" s="33">
        <v>95</v>
      </c>
      <c r="BG9" s="34">
        <v>13.856736842105263</v>
      </c>
      <c r="BH9" s="34">
        <v>0.35309103794209634</v>
      </c>
      <c r="BI9" s="34">
        <v>14.4</v>
      </c>
      <c r="BJ9" s="34">
        <v>13.34</v>
      </c>
      <c r="BK9" s="35">
        <f t="shared" si="12"/>
        <v>27.424791666666668</v>
      </c>
      <c r="BL9" s="8">
        <v>141</v>
      </c>
      <c r="BM9" s="36">
        <v>12.969574468085105</v>
      </c>
      <c r="BN9" s="36">
        <v>0.32735055988610967</v>
      </c>
      <c r="BO9" s="36">
        <v>13.67</v>
      </c>
      <c r="BP9" s="36">
        <v>12.47</v>
      </c>
      <c r="BQ9" s="37">
        <f t="shared" si="13"/>
        <v>38.098124999999996</v>
      </c>
      <c r="BR9" s="21">
        <v>330</v>
      </c>
      <c r="BS9" s="22">
        <v>10.950121212121189</v>
      </c>
      <c r="BT9" s="22">
        <v>0.7865993815702188</v>
      </c>
      <c r="BU9" s="22">
        <v>12.68</v>
      </c>
      <c r="BV9" s="22">
        <v>9.92</v>
      </c>
      <c r="BW9" s="23">
        <f t="shared" si="14"/>
        <v>75.282083333333176</v>
      </c>
      <c r="BX9" s="38">
        <f t="shared" si="15"/>
        <v>16.989999999999998</v>
      </c>
      <c r="BY9" s="39">
        <v>1</v>
      </c>
      <c r="BZ9" s="38">
        <f t="shared" si="16"/>
        <v>16.659750000000003</v>
      </c>
      <c r="CA9" s="39">
        <v>0</v>
      </c>
      <c r="CB9" s="40">
        <f t="shared" si="17"/>
        <v>9.92</v>
      </c>
      <c r="CC9" s="41">
        <v>7</v>
      </c>
      <c r="CD9" s="40">
        <f t="shared" si="18"/>
        <v>10.950121212121189</v>
      </c>
      <c r="CE9" s="41">
        <v>7</v>
      </c>
    </row>
    <row r="10" spans="1:83" x14ac:dyDescent="0.3">
      <c r="A10" s="8" t="s">
        <v>35</v>
      </c>
      <c r="B10" s="9">
        <v>2000</v>
      </c>
      <c r="C10" s="8" t="s">
        <v>46</v>
      </c>
      <c r="D10" s="8">
        <v>24</v>
      </c>
      <c r="E10" s="8">
        <v>63</v>
      </c>
      <c r="F10" s="10">
        <v>36807</v>
      </c>
      <c r="G10" s="11">
        <f t="shared" si="0"/>
        <v>282</v>
      </c>
      <c r="H10" s="11">
        <v>16.3</v>
      </c>
      <c r="I10" s="8" t="s">
        <v>37</v>
      </c>
      <c r="J10" s="8" t="s">
        <v>41</v>
      </c>
      <c r="K10" s="8"/>
      <c r="L10" s="8"/>
      <c r="M10" s="8">
        <v>8</v>
      </c>
      <c r="N10" s="8" t="s">
        <v>39</v>
      </c>
      <c r="O10" s="12">
        <f t="shared" si="1"/>
        <v>8</v>
      </c>
      <c r="P10" s="12">
        <v>0.14890150772680044</v>
      </c>
      <c r="Q10" s="13">
        <v>850</v>
      </c>
      <c r="R10" s="13">
        <f t="shared" si="2"/>
        <v>17.708333333333332</v>
      </c>
      <c r="S10" s="14">
        <v>15.378517647058809</v>
      </c>
      <c r="T10" s="14">
        <v>1.1211767817847813</v>
      </c>
      <c r="U10" s="14">
        <v>16.739999999999998</v>
      </c>
      <c r="V10" s="14">
        <v>12.95</v>
      </c>
      <c r="W10" s="14">
        <f t="shared" si="3"/>
        <v>3.7899999999999991</v>
      </c>
      <c r="X10" s="15">
        <f t="shared" si="4"/>
        <v>272.3279166666664</v>
      </c>
      <c r="Y10" s="15">
        <v>0</v>
      </c>
      <c r="Z10" s="16">
        <f t="shared" si="5"/>
        <v>0</v>
      </c>
      <c r="AA10" s="17">
        <f t="shared" si="6"/>
        <v>0</v>
      </c>
      <c r="AB10" s="18">
        <v>54</v>
      </c>
      <c r="AC10" s="19">
        <v>16.535740740740746</v>
      </c>
      <c r="AD10" s="19">
        <v>0.10794131619929785</v>
      </c>
      <c r="AE10" s="19">
        <v>16.739999999999998</v>
      </c>
      <c r="AF10" s="19">
        <v>16.350000000000001</v>
      </c>
      <c r="AG10" s="20">
        <f t="shared" si="7"/>
        <v>18.602708333333339</v>
      </c>
      <c r="AH10" s="21">
        <v>138</v>
      </c>
      <c r="AI10" s="22">
        <v>16.194202898550724</v>
      </c>
      <c r="AJ10" s="22">
        <v>0.20093144995937806</v>
      </c>
      <c r="AK10" s="22">
        <v>16.54</v>
      </c>
      <c r="AL10" s="22">
        <v>15.4</v>
      </c>
      <c r="AM10" s="23">
        <f t="shared" si="8"/>
        <v>46.55833333333333</v>
      </c>
      <c r="AN10" s="24">
        <v>44</v>
      </c>
      <c r="AO10" s="25">
        <v>16.361590909090907</v>
      </c>
      <c r="AP10" s="25">
        <v>0.12239743084813456</v>
      </c>
      <c r="AQ10" s="25">
        <v>16.54</v>
      </c>
      <c r="AR10" s="25">
        <v>16.010000000000002</v>
      </c>
      <c r="AS10" s="26">
        <f t="shared" si="9"/>
        <v>14.998124999999998</v>
      </c>
      <c r="AT10" s="27">
        <v>136</v>
      </c>
      <c r="AU10" s="28">
        <v>15.698529411764703</v>
      </c>
      <c r="AV10" s="28">
        <v>0.36760592711089524</v>
      </c>
      <c r="AW10" s="28">
        <v>16.670000000000002</v>
      </c>
      <c r="AX10" s="28">
        <v>14.83</v>
      </c>
      <c r="AY10" s="29">
        <f t="shared" si="10"/>
        <v>44.479166666666657</v>
      </c>
      <c r="AZ10" s="30">
        <v>100</v>
      </c>
      <c r="BA10" s="31">
        <v>15.88489999999998</v>
      </c>
      <c r="BB10" s="31">
        <v>0.43630564534695343</v>
      </c>
      <c r="BC10" s="31">
        <v>16.649999999999999</v>
      </c>
      <c r="BD10" s="31">
        <v>14.78</v>
      </c>
      <c r="BE10" s="32">
        <f t="shared" si="11"/>
        <v>33.093541666666631</v>
      </c>
      <c r="BF10" s="33">
        <v>107</v>
      </c>
      <c r="BG10" s="34">
        <v>15.991682242990658</v>
      </c>
      <c r="BH10" s="34">
        <v>0.14381910795784641</v>
      </c>
      <c r="BI10" s="34">
        <v>16.37</v>
      </c>
      <c r="BJ10" s="34">
        <v>15.78</v>
      </c>
      <c r="BK10" s="35">
        <f t="shared" si="12"/>
        <v>35.648125000000007</v>
      </c>
      <c r="BL10" s="8">
        <v>92</v>
      </c>
      <c r="BM10" s="36">
        <v>15.03271739130434</v>
      </c>
      <c r="BN10" s="36">
        <v>0.3321726787160964</v>
      </c>
      <c r="BO10" s="36">
        <v>15.86</v>
      </c>
      <c r="BP10" s="36">
        <v>14.66</v>
      </c>
      <c r="BQ10" s="37">
        <f t="shared" si="13"/>
        <v>28.812708333333319</v>
      </c>
      <c r="BR10" s="21">
        <v>179</v>
      </c>
      <c r="BS10" s="22">
        <v>13.444078212290512</v>
      </c>
      <c r="BT10" s="22">
        <v>0.49620199598022952</v>
      </c>
      <c r="BU10" s="22">
        <v>15.23</v>
      </c>
      <c r="BV10" s="22">
        <v>12.95</v>
      </c>
      <c r="BW10" s="23">
        <f t="shared" si="14"/>
        <v>50.135208333333367</v>
      </c>
      <c r="BX10" s="38">
        <f t="shared" si="15"/>
        <v>16.739999999999998</v>
      </c>
      <c r="BY10" s="39">
        <v>0</v>
      </c>
      <c r="BZ10" s="38">
        <f t="shared" si="16"/>
        <v>16.535740740740746</v>
      </c>
      <c r="CA10" s="39">
        <v>0</v>
      </c>
      <c r="CB10" s="40">
        <f t="shared" si="17"/>
        <v>12.95</v>
      </c>
      <c r="CC10" s="41">
        <v>7</v>
      </c>
      <c r="CD10" s="40">
        <f t="shared" si="18"/>
        <v>13.444078212290512</v>
      </c>
      <c r="CE10" s="41">
        <v>7</v>
      </c>
    </row>
    <row r="11" spans="1:83" x14ac:dyDescent="0.3">
      <c r="A11" s="8" t="s">
        <v>35</v>
      </c>
      <c r="B11" s="9">
        <v>2000</v>
      </c>
      <c r="C11" s="8" t="s">
        <v>47</v>
      </c>
      <c r="D11" s="8">
        <v>10</v>
      </c>
      <c r="E11" s="8">
        <v>141</v>
      </c>
      <c r="F11" s="10">
        <v>36799</v>
      </c>
      <c r="G11" s="11">
        <f t="shared" si="0"/>
        <v>274</v>
      </c>
      <c r="H11" s="11">
        <v>17.899999999999999</v>
      </c>
      <c r="I11" s="8" t="s">
        <v>37</v>
      </c>
      <c r="J11" s="8" t="s">
        <v>48</v>
      </c>
      <c r="K11" s="8"/>
      <c r="L11" s="8"/>
      <c r="M11" s="8">
        <v>8</v>
      </c>
      <c r="N11" s="8" t="s">
        <v>39</v>
      </c>
      <c r="O11" s="12">
        <f t="shared" si="1"/>
        <v>8</v>
      </c>
      <c r="P11" s="12">
        <v>0.45949800391862405</v>
      </c>
      <c r="Q11" s="13">
        <v>1429</v>
      </c>
      <c r="R11" s="13">
        <f t="shared" si="2"/>
        <v>29.770833333333332</v>
      </c>
      <c r="S11" s="14">
        <v>15.673310006997868</v>
      </c>
      <c r="T11" s="14">
        <v>1.4495832598432157</v>
      </c>
      <c r="U11" s="14">
        <v>18.5</v>
      </c>
      <c r="V11" s="14">
        <v>13.05</v>
      </c>
      <c r="W11" s="14">
        <f t="shared" si="3"/>
        <v>5.4499999999999993</v>
      </c>
      <c r="X11" s="15">
        <f t="shared" si="4"/>
        <v>466.60749999999899</v>
      </c>
      <c r="Y11" s="15">
        <v>0</v>
      </c>
      <c r="Z11" s="16">
        <f t="shared" si="5"/>
        <v>0</v>
      </c>
      <c r="AA11" s="17">
        <f t="shared" si="6"/>
        <v>0</v>
      </c>
      <c r="AB11" s="18">
        <v>58</v>
      </c>
      <c r="AC11" s="19">
        <v>18.290172413793105</v>
      </c>
      <c r="AD11" s="19">
        <v>0.12456931247949964</v>
      </c>
      <c r="AE11" s="19">
        <v>18.5</v>
      </c>
      <c r="AF11" s="19">
        <v>18.09</v>
      </c>
      <c r="AG11" s="20">
        <f t="shared" si="7"/>
        <v>22.100625000000001</v>
      </c>
      <c r="AH11" s="21">
        <v>233</v>
      </c>
      <c r="AI11" s="22">
        <v>17.403648068669487</v>
      </c>
      <c r="AJ11" s="22">
        <v>0.34080532883479719</v>
      </c>
      <c r="AK11" s="22">
        <v>18.329999999999998</v>
      </c>
      <c r="AL11" s="22">
        <v>16.75</v>
      </c>
      <c r="AM11" s="23">
        <f t="shared" si="8"/>
        <v>84.480208333333138</v>
      </c>
      <c r="AN11" s="24">
        <v>392</v>
      </c>
      <c r="AO11" s="25">
        <v>15.14428571428572</v>
      </c>
      <c r="AP11" s="25">
        <v>1.1302476925644727</v>
      </c>
      <c r="AQ11" s="25">
        <v>17.2</v>
      </c>
      <c r="AR11" s="25">
        <v>13.24</v>
      </c>
      <c r="AS11" s="26">
        <f t="shared" si="9"/>
        <v>123.67833333333337</v>
      </c>
      <c r="AT11" s="27">
        <v>153</v>
      </c>
      <c r="AU11" s="28">
        <v>16.17300653594771</v>
      </c>
      <c r="AV11" s="28">
        <v>0.27388070051556374</v>
      </c>
      <c r="AW11" s="28">
        <v>16.77</v>
      </c>
      <c r="AX11" s="28">
        <v>15.69</v>
      </c>
      <c r="AY11" s="29">
        <f t="shared" si="10"/>
        <v>51.551458333333329</v>
      </c>
      <c r="AZ11" s="30">
        <v>165</v>
      </c>
      <c r="BA11" s="31">
        <v>16.286909090909095</v>
      </c>
      <c r="BB11" s="31">
        <v>0.26529003498200426</v>
      </c>
      <c r="BC11" s="31">
        <v>16.75</v>
      </c>
      <c r="BD11" s="31">
        <v>15.6</v>
      </c>
      <c r="BE11" s="32">
        <f t="shared" si="11"/>
        <v>55.986250000000013</v>
      </c>
      <c r="BF11" s="33">
        <v>98</v>
      </c>
      <c r="BG11" s="34">
        <v>15.902857142857139</v>
      </c>
      <c r="BH11" s="34">
        <v>0.28109139284940787</v>
      </c>
      <c r="BI11" s="34">
        <v>16.600000000000001</v>
      </c>
      <c r="BJ11" s="34">
        <v>15.43</v>
      </c>
      <c r="BK11" s="35">
        <f t="shared" si="12"/>
        <v>32.46833333333332</v>
      </c>
      <c r="BL11" s="8">
        <v>104</v>
      </c>
      <c r="BM11" s="36">
        <v>15.011826923076926</v>
      </c>
      <c r="BN11" s="36">
        <v>0.29346859186928653</v>
      </c>
      <c r="BO11" s="36">
        <v>15.94</v>
      </c>
      <c r="BP11" s="36">
        <v>14.76</v>
      </c>
      <c r="BQ11" s="37">
        <f t="shared" si="13"/>
        <v>32.525625000000005</v>
      </c>
      <c r="BR11" s="21">
        <v>226</v>
      </c>
      <c r="BS11" s="22">
        <v>13.553982300884925</v>
      </c>
      <c r="BT11" s="22">
        <v>0.53021092628501243</v>
      </c>
      <c r="BU11" s="22">
        <v>14.89</v>
      </c>
      <c r="BV11" s="22">
        <v>13.05</v>
      </c>
      <c r="BW11" s="23">
        <f t="shared" si="14"/>
        <v>63.816666666666521</v>
      </c>
      <c r="BX11" s="38">
        <f t="shared" si="15"/>
        <v>18.5</v>
      </c>
      <c r="BY11" s="39">
        <v>0</v>
      </c>
      <c r="BZ11" s="38">
        <f t="shared" si="16"/>
        <v>18.290172413793105</v>
      </c>
      <c r="CA11" s="39">
        <v>0</v>
      </c>
      <c r="CB11" s="40">
        <f t="shared" si="17"/>
        <v>13.05</v>
      </c>
      <c r="CC11" s="41">
        <v>7</v>
      </c>
      <c r="CD11" s="40">
        <f t="shared" si="18"/>
        <v>13.553982300884925</v>
      </c>
      <c r="CE11" s="41">
        <v>7</v>
      </c>
    </row>
    <row r="12" spans="1:83" x14ac:dyDescent="0.3">
      <c r="A12" s="8" t="s">
        <v>35</v>
      </c>
      <c r="B12" s="9">
        <v>2000</v>
      </c>
      <c r="C12" s="8" t="s">
        <v>49</v>
      </c>
      <c r="D12" s="8">
        <v>25</v>
      </c>
      <c r="E12" s="8">
        <v>86</v>
      </c>
      <c r="F12" s="10">
        <v>36809</v>
      </c>
      <c r="G12" s="11">
        <f t="shared" si="0"/>
        <v>284</v>
      </c>
      <c r="H12" s="11">
        <v>16.2</v>
      </c>
      <c r="I12" s="8" t="s">
        <v>37</v>
      </c>
      <c r="J12" s="8" t="s">
        <v>50</v>
      </c>
      <c r="K12" s="8"/>
      <c r="L12" s="8"/>
      <c r="M12" s="8">
        <v>8</v>
      </c>
      <c r="N12" s="8" t="s">
        <v>39</v>
      </c>
      <c r="O12" s="12">
        <f t="shared" si="1"/>
        <v>8</v>
      </c>
      <c r="P12" s="12">
        <v>0.81980801156866978</v>
      </c>
      <c r="Q12" s="13">
        <v>765</v>
      </c>
      <c r="R12" s="13">
        <f t="shared" si="2"/>
        <v>15.9375</v>
      </c>
      <c r="S12" s="14">
        <v>15.384026143790868</v>
      </c>
      <c r="T12" s="14">
        <v>0.94545454280432462</v>
      </c>
      <c r="U12" s="14">
        <v>16.45</v>
      </c>
      <c r="V12" s="14">
        <v>12.87</v>
      </c>
      <c r="W12" s="14">
        <f t="shared" si="3"/>
        <v>3.58</v>
      </c>
      <c r="X12" s="15">
        <f t="shared" si="4"/>
        <v>245.18291666666696</v>
      </c>
      <c r="Y12" s="15">
        <v>0</v>
      </c>
      <c r="Z12" s="16">
        <f t="shared" si="5"/>
        <v>0</v>
      </c>
      <c r="AA12" s="17">
        <f t="shared" si="6"/>
        <v>0</v>
      </c>
      <c r="AB12" s="18">
        <v>45</v>
      </c>
      <c r="AC12" s="19">
        <v>16.166</v>
      </c>
      <c r="AD12" s="19">
        <v>4.5246797978118446E-2</v>
      </c>
      <c r="AE12" s="19">
        <v>16.3</v>
      </c>
      <c r="AF12" s="19">
        <v>16.100000000000001</v>
      </c>
      <c r="AG12" s="20">
        <f t="shared" si="7"/>
        <v>15.155625000000001</v>
      </c>
      <c r="AH12" s="21">
        <v>96</v>
      </c>
      <c r="AI12" s="22">
        <v>16.182395833333327</v>
      </c>
      <c r="AJ12" s="22">
        <v>0.17812913583995332</v>
      </c>
      <c r="AK12" s="22">
        <v>16.45</v>
      </c>
      <c r="AL12" s="22">
        <v>15.74</v>
      </c>
      <c r="AM12" s="23">
        <f t="shared" si="8"/>
        <v>32.364791666666655</v>
      </c>
      <c r="AN12" s="24">
        <v>85</v>
      </c>
      <c r="AO12" s="25">
        <v>16.052588235294117</v>
      </c>
      <c r="AP12" s="25">
        <v>0.48557073179324889</v>
      </c>
      <c r="AQ12" s="25">
        <v>16.420000000000002</v>
      </c>
      <c r="AR12" s="25">
        <v>13.83</v>
      </c>
      <c r="AS12" s="26">
        <f t="shared" si="9"/>
        <v>28.426458333333329</v>
      </c>
      <c r="AT12" s="27">
        <v>192</v>
      </c>
      <c r="AU12" s="28">
        <v>15.59999999999998</v>
      </c>
      <c r="AV12" s="28">
        <v>0.23243306754860055</v>
      </c>
      <c r="AW12" s="28">
        <v>16.21</v>
      </c>
      <c r="AX12" s="28">
        <v>15.09</v>
      </c>
      <c r="AY12" s="29">
        <f t="shared" si="10"/>
        <v>62.39999999999992</v>
      </c>
      <c r="AZ12" s="30">
        <v>107</v>
      </c>
      <c r="BA12" s="31">
        <v>15.72691588785047</v>
      </c>
      <c r="BB12" s="31">
        <v>0.21703147852263799</v>
      </c>
      <c r="BC12" s="31">
        <v>16.149999999999999</v>
      </c>
      <c r="BD12" s="31">
        <v>15.17</v>
      </c>
      <c r="BE12" s="32">
        <f t="shared" si="11"/>
        <v>35.057916666666671</v>
      </c>
      <c r="BF12" s="33">
        <v>62</v>
      </c>
      <c r="BG12" s="34">
        <v>15.524193548387094</v>
      </c>
      <c r="BH12" s="34">
        <v>0.3974985241217962</v>
      </c>
      <c r="BI12" s="34">
        <v>16.13</v>
      </c>
      <c r="BJ12" s="34">
        <v>14.58</v>
      </c>
      <c r="BK12" s="35">
        <f t="shared" si="12"/>
        <v>20.052083333333332</v>
      </c>
      <c r="BL12" s="8">
        <v>76</v>
      </c>
      <c r="BM12" s="36">
        <v>14.68960526315789</v>
      </c>
      <c r="BN12" s="36">
        <v>0.41908930087186003</v>
      </c>
      <c r="BO12" s="36">
        <v>15.62</v>
      </c>
      <c r="BP12" s="36">
        <v>14.27</v>
      </c>
      <c r="BQ12" s="37">
        <f t="shared" si="13"/>
        <v>23.258541666666659</v>
      </c>
      <c r="BR12" s="21">
        <v>102</v>
      </c>
      <c r="BS12" s="22">
        <v>13.396470588235303</v>
      </c>
      <c r="BT12" s="22">
        <v>0.57034060877468107</v>
      </c>
      <c r="BU12" s="22">
        <v>14.85</v>
      </c>
      <c r="BV12" s="22">
        <v>12.87</v>
      </c>
      <c r="BW12" s="23">
        <f t="shared" si="14"/>
        <v>28.467500000000019</v>
      </c>
      <c r="BX12" s="38">
        <f t="shared" si="15"/>
        <v>16.45</v>
      </c>
      <c r="BY12" s="39">
        <v>1</v>
      </c>
      <c r="BZ12" s="38">
        <f t="shared" si="16"/>
        <v>16.182395833333327</v>
      </c>
      <c r="CA12" s="39">
        <v>1</v>
      </c>
      <c r="CB12" s="40">
        <f t="shared" si="17"/>
        <v>12.87</v>
      </c>
      <c r="CC12" s="41">
        <v>7</v>
      </c>
      <c r="CD12" s="40">
        <f t="shared" si="18"/>
        <v>13.396470588235303</v>
      </c>
      <c r="CE12" s="41">
        <v>7</v>
      </c>
    </row>
    <row r="13" spans="1:83" x14ac:dyDescent="0.3">
      <c r="A13" s="8" t="s">
        <v>35</v>
      </c>
      <c r="B13" s="9">
        <v>2000</v>
      </c>
      <c r="C13" s="8" t="s">
        <v>51</v>
      </c>
      <c r="D13" s="8">
        <v>10</v>
      </c>
      <c r="E13" s="8">
        <v>133</v>
      </c>
      <c r="F13" s="10">
        <v>36786</v>
      </c>
      <c r="G13" s="11">
        <f t="shared" si="0"/>
        <v>261</v>
      </c>
      <c r="H13" s="11">
        <v>19.399999999999999</v>
      </c>
      <c r="I13" s="8" t="s">
        <v>37</v>
      </c>
      <c r="J13" s="8" t="s">
        <v>52</v>
      </c>
      <c r="K13" s="8"/>
      <c r="L13" s="8"/>
      <c r="M13" s="8">
        <v>8</v>
      </c>
      <c r="N13" s="8" t="s">
        <v>39</v>
      </c>
      <c r="O13" s="12">
        <f t="shared" si="1"/>
        <v>8</v>
      </c>
      <c r="P13" s="12">
        <v>0.69780108814943487</v>
      </c>
      <c r="Q13" s="13">
        <v>1402</v>
      </c>
      <c r="R13" s="13">
        <f t="shared" si="2"/>
        <v>29.208333333333332</v>
      </c>
      <c r="S13" s="14">
        <v>18.418052781740357</v>
      </c>
      <c r="T13" s="14">
        <v>0.97997282664702157</v>
      </c>
      <c r="U13" s="14">
        <v>19.739999999999998</v>
      </c>
      <c r="V13" s="14">
        <v>15.39</v>
      </c>
      <c r="W13" s="14">
        <f t="shared" si="3"/>
        <v>4.3499999999999979</v>
      </c>
      <c r="X13" s="15">
        <f t="shared" si="4"/>
        <v>537.9606249999996</v>
      </c>
      <c r="Y13" s="15">
        <v>0</v>
      </c>
      <c r="Z13" s="16">
        <f t="shared" si="5"/>
        <v>0</v>
      </c>
      <c r="AA13" s="17">
        <f t="shared" si="6"/>
        <v>0</v>
      </c>
      <c r="AB13" s="18">
        <v>96</v>
      </c>
      <c r="AC13" s="19">
        <v>19.537604166666643</v>
      </c>
      <c r="AD13" s="19">
        <v>9.8437741923961375E-2</v>
      </c>
      <c r="AE13" s="19">
        <v>19.690000000000001</v>
      </c>
      <c r="AF13" s="19">
        <v>19.309999999999999</v>
      </c>
      <c r="AG13" s="20">
        <f t="shared" si="7"/>
        <v>39.075208333333286</v>
      </c>
      <c r="AH13" s="21">
        <v>673</v>
      </c>
      <c r="AI13" s="22">
        <v>19.076196136701334</v>
      </c>
      <c r="AJ13" s="22">
        <v>0.30961059958907922</v>
      </c>
      <c r="AK13" s="22">
        <v>19.739999999999998</v>
      </c>
      <c r="AL13" s="22">
        <v>17.41</v>
      </c>
      <c r="AM13" s="23">
        <f t="shared" si="8"/>
        <v>267.46416666666664</v>
      </c>
      <c r="AN13" s="24">
        <v>62</v>
      </c>
      <c r="AO13" s="25">
        <v>18.586129032258064</v>
      </c>
      <c r="AP13" s="25">
        <v>0.22723105045493086</v>
      </c>
      <c r="AQ13" s="25">
        <v>19</v>
      </c>
      <c r="AR13" s="25">
        <v>18.100000000000001</v>
      </c>
      <c r="AS13" s="26">
        <f t="shared" si="9"/>
        <v>24.007083333333334</v>
      </c>
      <c r="AT13" s="27">
        <v>184</v>
      </c>
      <c r="AU13" s="28">
        <v>17.928152173913038</v>
      </c>
      <c r="AV13" s="28">
        <v>0.55620578286405919</v>
      </c>
      <c r="AW13" s="28">
        <v>19.09</v>
      </c>
      <c r="AX13" s="28">
        <v>16.57</v>
      </c>
      <c r="AY13" s="29">
        <f t="shared" si="10"/>
        <v>68.724583333333314</v>
      </c>
      <c r="AZ13" s="30">
        <v>127</v>
      </c>
      <c r="BA13" s="31">
        <v>17.426377952755896</v>
      </c>
      <c r="BB13" s="31">
        <v>0.30530408804457893</v>
      </c>
      <c r="BC13" s="31">
        <v>17.93</v>
      </c>
      <c r="BD13" s="31">
        <v>16.8</v>
      </c>
      <c r="BE13" s="32">
        <f t="shared" si="11"/>
        <v>46.107291666666647</v>
      </c>
      <c r="BF13" s="33">
        <v>129</v>
      </c>
      <c r="BG13" s="34">
        <v>17.70186046511628</v>
      </c>
      <c r="BH13" s="34">
        <v>0.12486096919336524</v>
      </c>
      <c r="BI13" s="34">
        <v>17.95</v>
      </c>
      <c r="BJ13" s="34">
        <v>17.41</v>
      </c>
      <c r="BK13" s="35">
        <f t="shared" si="12"/>
        <v>47.573750000000004</v>
      </c>
      <c r="BL13" s="8">
        <v>91</v>
      </c>
      <c r="BM13" s="36">
        <v>16.773516483516481</v>
      </c>
      <c r="BN13" s="36">
        <v>0.68463676277825947</v>
      </c>
      <c r="BO13" s="36">
        <v>17.64</v>
      </c>
      <c r="BP13" s="36">
        <v>15.39</v>
      </c>
      <c r="BQ13" s="37">
        <f t="shared" si="13"/>
        <v>31.79979166666666</v>
      </c>
      <c r="BR13" s="21">
        <v>40</v>
      </c>
      <c r="BS13" s="22">
        <v>15.850500000000006</v>
      </c>
      <c r="BT13" s="22">
        <v>0.38579222520113193</v>
      </c>
      <c r="BU13" s="22">
        <v>16.78</v>
      </c>
      <c r="BV13" s="22">
        <v>15.41</v>
      </c>
      <c r="BW13" s="23">
        <f t="shared" si="14"/>
        <v>13.208750000000006</v>
      </c>
      <c r="BX13" s="38">
        <f t="shared" si="15"/>
        <v>19.739999999999998</v>
      </c>
      <c r="BY13" s="39">
        <v>1</v>
      </c>
      <c r="BZ13" s="38">
        <f t="shared" si="16"/>
        <v>19.537604166666643</v>
      </c>
      <c r="CA13" s="39">
        <v>0</v>
      </c>
      <c r="CB13" s="40">
        <f t="shared" si="17"/>
        <v>15.39</v>
      </c>
      <c r="CC13" s="41">
        <v>6</v>
      </c>
      <c r="CD13" s="40">
        <f t="shared" si="18"/>
        <v>15.850500000000006</v>
      </c>
      <c r="CE13" s="41">
        <v>7</v>
      </c>
    </row>
    <row r="14" spans="1:83" x14ac:dyDescent="0.3">
      <c r="A14" s="8" t="s">
        <v>35</v>
      </c>
      <c r="B14" s="9">
        <v>2000</v>
      </c>
      <c r="C14" s="8" t="s">
        <v>53</v>
      </c>
      <c r="D14" s="8">
        <v>25</v>
      </c>
      <c r="E14" s="8">
        <v>28</v>
      </c>
      <c r="F14" s="10">
        <v>36803</v>
      </c>
      <c r="G14" s="11">
        <f t="shared" si="0"/>
        <v>278</v>
      </c>
      <c r="H14" s="11">
        <v>17.100000000000001</v>
      </c>
      <c r="I14" s="8" t="s">
        <v>37</v>
      </c>
      <c r="J14" s="8" t="s">
        <v>41</v>
      </c>
      <c r="K14" s="8"/>
      <c r="L14" s="8"/>
      <c r="M14" s="8">
        <v>8</v>
      </c>
      <c r="N14" s="8" t="s">
        <v>39</v>
      </c>
      <c r="O14" s="12">
        <f t="shared" si="1"/>
        <v>8</v>
      </c>
      <c r="P14" s="12">
        <v>0.51002273378388696</v>
      </c>
      <c r="Q14" s="13">
        <v>1863</v>
      </c>
      <c r="R14" s="13">
        <f t="shared" si="2"/>
        <v>38.8125</v>
      </c>
      <c r="S14" s="14">
        <v>14.067981749865847</v>
      </c>
      <c r="T14" s="14">
        <v>2.3454022957214167</v>
      </c>
      <c r="U14" s="14">
        <v>17.39</v>
      </c>
      <c r="V14" s="14">
        <v>9.75</v>
      </c>
      <c r="W14" s="14">
        <f t="shared" si="3"/>
        <v>7.6400000000000006</v>
      </c>
      <c r="X14" s="15">
        <f t="shared" si="4"/>
        <v>546.01354166666817</v>
      </c>
      <c r="Y14" s="15">
        <v>0</v>
      </c>
      <c r="Z14" s="16">
        <f t="shared" si="5"/>
        <v>0</v>
      </c>
      <c r="AA14" s="17">
        <f t="shared" si="6"/>
        <v>0</v>
      </c>
      <c r="AB14" s="18">
        <v>102</v>
      </c>
      <c r="AC14" s="19">
        <v>16.812843137254912</v>
      </c>
      <c r="AD14" s="19">
        <v>0.39933205977274261</v>
      </c>
      <c r="AE14" s="19">
        <v>17.39</v>
      </c>
      <c r="AF14" s="19">
        <v>16.100000000000001</v>
      </c>
      <c r="AG14" s="20">
        <f t="shared" si="7"/>
        <v>35.727291666666687</v>
      </c>
      <c r="AH14" s="21">
        <v>375</v>
      </c>
      <c r="AI14" s="22">
        <v>16.352400000000028</v>
      </c>
      <c r="AJ14" s="22">
        <v>0.23603362399827188</v>
      </c>
      <c r="AK14" s="22">
        <v>16.91</v>
      </c>
      <c r="AL14" s="22">
        <v>15.89</v>
      </c>
      <c r="AM14" s="23">
        <f t="shared" si="8"/>
        <v>127.75312500000021</v>
      </c>
      <c r="AN14" s="24">
        <v>98</v>
      </c>
      <c r="AO14" s="25">
        <v>15.995102040816313</v>
      </c>
      <c r="AP14" s="25">
        <v>0.4031966210839632</v>
      </c>
      <c r="AQ14" s="25">
        <v>16.23</v>
      </c>
      <c r="AR14" s="25">
        <v>14.11</v>
      </c>
      <c r="AS14" s="26">
        <f t="shared" si="9"/>
        <v>32.656666666666638</v>
      </c>
      <c r="AT14" s="27">
        <v>247</v>
      </c>
      <c r="AU14" s="28">
        <v>15.676315789473712</v>
      </c>
      <c r="AV14" s="28">
        <v>0.18625259717097289</v>
      </c>
      <c r="AW14" s="28">
        <v>16.329999999999998</v>
      </c>
      <c r="AX14" s="28">
        <v>15.36</v>
      </c>
      <c r="AY14" s="29">
        <f t="shared" si="10"/>
        <v>80.667708333333465</v>
      </c>
      <c r="AZ14" s="30">
        <v>95</v>
      </c>
      <c r="BA14" s="31">
        <v>15.411157894736842</v>
      </c>
      <c r="BB14" s="31">
        <v>0.34668909107132523</v>
      </c>
      <c r="BC14" s="31">
        <v>16.079999999999998</v>
      </c>
      <c r="BD14" s="31">
        <v>14.22</v>
      </c>
      <c r="BE14" s="32">
        <f t="shared" si="11"/>
        <v>30.501250000000002</v>
      </c>
      <c r="BF14" s="33">
        <v>90</v>
      </c>
      <c r="BG14" s="34">
        <v>15.071555555555559</v>
      </c>
      <c r="BH14" s="34">
        <v>0.29734749130733762</v>
      </c>
      <c r="BI14" s="34">
        <v>16.010000000000002</v>
      </c>
      <c r="BJ14" s="34">
        <v>14.68</v>
      </c>
      <c r="BK14" s="35">
        <f t="shared" si="12"/>
        <v>28.259166666666673</v>
      </c>
      <c r="BL14" s="8">
        <v>151</v>
      </c>
      <c r="BM14" s="36">
        <v>14.182317880794713</v>
      </c>
      <c r="BN14" s="36">
        <v>0.1928192373134632</v>
      </c>
      <c r="BO14" s="36">
        <v>14.83</v>
      </c>
      <c r="BP14" s="36">
        <v>13.95</v>
      </c>
      <c r="BQ14" s="37">
        <f t="shared" si="13"/>
        <v>44.615208333333371</v>
      </c>
      <c r="BR14" s="21">
        <v>705</v>
      </c>
      <c r="BS14" s="22">
        <v>11.290765957446824</v>
      </c>
      <c r="BT14" s="22">
        <v>1.0160301718960476</v>
      </c>
      <c r="BU14" s="22">
        <v>14.05</v>
      </c>
      <c r="BV14" s="22">
        <v>9.75</v>
      </c>
      <c r="BW14" s="23">
        <f t="shared" si="14"/>
        <v>165.83312500000022</v>
      </c>
      <c r="BX14" s="38">
        <f t="shared" si="15"/>
        <v>17.39</v>
      </c>
      <c r="BY14" s="39">
        <v>0</v>
      </c>
      <c r="BZ14" s="38">
        <f t="shared" si="16"/>
        <v>16.812843137254912</v>
      </c>
      <c r="CA14" s="39">
        <v>0</v>
      </c>
      <c r="CB14" s="40">
        <f t="shared" si="17"/>
        <v>9.75</v>
      </c>
      <c r="CC14" s="41">
        <v>7</v>
      </c>
      <c r="CD14" s="40">
        <f t="shared" si="18"/>
        <v>11.290765957446824</v>
      </c>
      <c r="CE14" s="41">
        <v>7</v>
      </c>
    </row>
    <row r="15" spans="1:83" x14ac:dyDescent="0.3">
      <c r="A15" s="8" t="s">
        <v>35</v>
      </c>
      <c r="B15" s="9">
        <v>2000</v>
      </c>
      <c r="C15" s="8" t="s">
        <v>54</v>
      </c>
      <c r="D15" s="8">
        <v>24</v>
      </c>
      <c r="E15" s="8">
        <v>155</v>
      </c>
      <c r="F15" s="10">
        <v>36808</v>
      </c>
      <c r="G15" s="11">
        <f t="shared" si="0"/>
        <v>283</v>
      </c>
      <c r="H15" s="11">
        <v>16.600000000000001</v>
      </c>
      <c r="I15" s="8" t="s">
        <v>37</v>
      </c>
      <c r="J15" s="8" t="s">
        <v>55</v>
      </c>
      <c r="K15" s="8"/>
      <c r="L15" s="8"/>
      <c r="M15" s="8">
        <v>8</v>
      </c>
      <c r="N15" s="8" t="s">
        <v>39</v>
      </c>
      <c r="O15" s="12">
        <f t="shared" si="1"/>
        <v>8</v>
      </c>
      <c r="P15" s="12">
        <v>0.83757398188873156</v>
      </c>
      <c r="Q15" s="13">
        <v>1283</v>
      </c>
      <c r="R15" s="13">
        <f t="shared" si="2"/>
        <v>26.729166666666668</v>
      </c>
      <c r="S15" s="14">
        <v>14.425385814497309</v>
      </c>
      <c r="T15" s="14">
        <v>1.6811668752445585</v>
      </c>
      <c r="U15" s="14">
        <v>16.559999999999999</v>
      </c>
      <c r="V15" s="14">
        <v>10.84</v>
      </c>
      <c r="W15" s="14">
        <f t="shared" si="3"/>
        <v>5.7199999999999989</v>
      </c>
      <c r="X15" s="15">
        <f t="shared" si="4"/>
        <v>385.57854166666766</v>
      </c>
      <c r="Y15" s="15">
        <v>0</v>
      </c>
      <c r="Z15" s="16">
        <f t="shared" si="5"/>
        <v>0</v>
      </c>
      <c r="AA15" s="17">
        <f t="shared" si="6"/>
        <v>0</v>
      </c>
      <c r="AB15" s="18">
        <v>55</v>
      </c>
      <c r="AC15" s="19">
        <v>16.359090909090906</v>
      </c>
      <c r="AD15" s="19">
        <v>9.4266618090364948E-2</v>
      </c>
      <c r="AE15" s="19">
        <v>16.559999999999999</v>
      </c>
      <c r="AF15" s="19">
        <v>16.170000000000002</v>
      </c>
      <c r="AG15" s="20">
        <f t="shared" si="7"/>
        <v>18.744791666666661</v>
      </c>
      <c r="AH15" s="21">
        <v>187</v>
      </c>
      <c r="AI15" s="22">
        <v>16.089732620320888</v>
      </c>
      <c r="AJ15" s="22">
        <v>0.13060419214352642</v>
      </c>
      <c r="AK15" s="22">
        <v>16.37</v>
      </c>
      <c r="AL15" s="22">
        <v>15.58</v>
      </c>
      <c r="AM15" s="23">
        <f t="shared" si="8"/>
        <v>62.682916666666792</v>
      </c>
      <c r="AN15" s="24">
        <v>135</v>
      </c>
      <c r="AO15" s="25">
        <v>15.837851851851866</v>
      </c>
      <c r="AP15" s="25">
        <v>0.23072690190237655</v>
      </c>
      <c r="AQ15" s="25">
        <v>16.02</v>
      </c>
      <c r="AR15" s="25">
        <v>14.42</v>
      </c>
      <c r="AS15" s="26">
        <f t="shared" si="9"/>
        <v>44.543958333333372</v>
      </c>
      <c r="AT15" s="27">
        <v>187</v>
      </c>
      <c r="AU15" s="28">
        <v>15.414705882352925</v>
      </c>
      <c r="AV15" s="28">
        <v>0.14386109682699114</v>
      </c>
      <c r="AW15" s="28">
        <v>15.98</v>
      </c>
      <c r="AX15" s="28">
        <v>14.97</v>
      </c>
      <c r="AY15" s="29">
        <f t="shared" si="10"/>
        <v>60.053124999999937</v>
      </c>
      <c r="AZ15" s="30">
        <v>195</v>
      </c>
      <c r="BA15" s="31">
        <v>14.762461538461517</v>
      </c>
      <c r="BB15" s="31">
        <v>0.61948107008487718</v>
      </c>
      <c r="BC15" s="31">
        <v>15.49</v>
      </c>
      <c r="BD15" s="31">
        <v>12.64</v>
      </c>
      <c r="BE15" s="32">
        <f t="shared" si="11"/>
        <v>59.972499999999911</v>
      </c>
      <c r="BF15" s="33">
        <v>148</v>
      </c>
      <c r="BG15" s="34">
        <v>14.33824324324326</v>
      </c>
      <c r="BH15" s="34">
        <v>0.27269807434222593</v>
      </c>
      <c r="BI15" s="34">
        <v>15.24</v>
      </c>
      <c r="BJ15" s="34">
        <v>14.05</v>
      </c>
      <c r="BK15" s="35">
        <f t="shared" si="12"/>
        <v>44.209583333333391</v>
      </c>
      <c r="BL15" s="8">
        <v>93</v>
      </c>
      <c r="BM15" s="36">
        <v>13.692580645161289</v>
      </c>
      <c r="BN15" s="36">
        <v>0.17762872384375669</v>
      </c>
      <c r="BO15" s="36">
        <v>14.07</v>
      </c>
      <c r="BP15" s="36">
        <v>13.42</v>
      </c>
      <c r="BQ15" s="37">
        <f t="shared" si="13"/>
        <v>26.529374999999998</v>
      </c>
      <c r="BR15" s="21">
        <v>283</v>
      </c>
      <c r="BS15" s="22">
        <v>11.676431095406347</v>
      </c>
      <c r="BT15" s="22">
        <v>0.68579274262574608</v>
      </c>
      <c r="BU15" s="22">
        <v>13.49</v>
      </c>
      <c r="BV15" s="22">
        <v>10.84</v>
      </c>
      <c r="BW15" s="23">
        <f t="shared" si="14"/>
        <v>68.842291666666583</v>
      </c>
      <c r="BX15" s="38">
        <f t="shared" si="15"/>
        <v>16.559999999999999</v>
      </c>
      <c r="BY15" s="39">
        <v>0</v>
      </c>
      <c r="BZ15" s="38">
        <f t="shared" si="16"/>
        <v>16.359090909090906</v>
      </c>
      <c r="CA15" s="39">
        <v>0</v>
      </c>
      <c r="CB15" s="40">
        <f t="shared" si="17"/>
        <v>10.84</v>
      </c>
      <c r="CC15" s="41">
        <v>7</v>
      </c>
      <c r="CD15" s="40">
        <f t="shared" si="18"/>
        <v>11.676431095406347</v>
      </c>
      <c r="CE15" s="41">
        <v>7</v>
      </c>
    </row>
    <row r="16" spans="1:83" x14ac:dyDescent="0.3">
      <c r="A16" s="8" t="s">
        <v>35</v>
      </c>
      <c r="B16" s="8">
        <v>2002</v>
      </c>
      <c r="C16" s="8" t="s">
        <v>56</v>
      </c>
      <c r="D16" s="8">
        <v>25</v>
      </c>
      <c r="E16" s="8">
        <v>144</v>
      </c>
      <c r="F16" s="10">
        <v>37517</v>
      </c>
      <c r="G16" s="11">
        <f t="shared" si="0"/>
        <v>261</v>
      </c>
      <c r="H16" s="11">
        <v>19.399999999999999</v>
      </c>
      <c r="I16" s="8" t="s">
        <v>57</v>
      </c>
      <c r="J16" s="8" t="s">
        <v>58</v>
      </c>
      <c r="K16" s="8"/>
      <c r="L16" s="8"/>
      <c r="M16" s="8">
        <v>8</v>
      </c>
      <c r="N16" s="8" t="s">
        <v>39</v>
      </c>
      <c r="O16" s="12">
        <f t="shared" si="1"/>
        <v>8</v>
      </c>
      <c r="P16" s="12">
        <v>0.10332595651601462</v>
      </c>
      <c r="Q16" s="13">
        <v>550</v>
      </c>
      <c r="R16" s="13">
        <f t="shared" si="2"/>
        <v>11.458333333333334</v>
      </c>
      <c r="S16" s="14">
        <v>18.378945454545402</v>
      </c>
      <c r="T16" s="14">
        <v>1.1414406168964466</v>
      </c>
      <c r="U16" s="14">
        <v>19.79</v>
      </c>
      <c r="V16" s="14">
        <v>13.97</v>
      </c>
      <c r="W16" s="14">
        <f t="shared" si="3"/>
        <v>5.8199999999999985</v>
      </c>
      <c r="X16" s="15">
        <f t="shared" si="4"/>
        <v>210.59208333333274</v>
      </c>
      <c r="Y16" s="15">
        <v>0</v>
      </c>
      <c r="Z16" s="16">
        <f t="shared" si="5"/>
        <v>0</v>
      </c>
      <c r="AA16" s="17">
        <f t="shared" si="6"/>
        <v>0</v>
      </c>
      <c r="AB16" s="18">
        <v>63</v>
      </c>
      <c r="AC16" s="19">
        <v>19.38761904761904</v>
      </c>
      <c r="AD16" s="19">
        <v>0.15835560519240074</v>
      </c>
      <c r="AE16" s="19">
        <v>19.760000000000002</v>
      </c>
      <c r="AF16" s="19">
        <v>19.12</v>
      </c>
      <c r="AG16" s="20">
        <f t="shared" si="7"/>
        <v>25.446249999999992</v>
      </c>
      <c r="AH16" s="21">
        <v>79</v>
      </c>
      <c r="AI16" s="22">
        <v>19.524050632911401</v>
      </c>
      <c r="AJ16" s="22">
        <v>0.23856149552480174</v>
      </c>
      <c r="AK16" s="22">
        <v>19.739999999999998</v>
      </c>
      <c r="AL16" s="22">
        <v>18.57</v>
      </c>
      <c r="AM16" s="23">
        <f t="shared" si="8"/>
        <v>32.133333333333347</v>
      </c>
      <c r="AN16" s="24">
        <v>47</v>
      </c>
      <c r="AO16" s="25">
        <v>19.512553191489349</v>
      </c>
      <c r="AP16" s="25">
        <v>0.10063857167685908</v>
      </c>
      <c r="AQ16" s="25">
        <v>19.79</v>
      </c>
      <c r="AR16" s="25">
        <v>19.23</v>
      </c>
      <c r="AS16" s="26">
        <f t="shared" si="9"/>
        <v>19.106041666666655</v>
      </c>
      <c r="AT16" s="27">
        <v>122</v>
      </c>
      <c r="AU16" s="28">
        <v>18.941639344262306</v>
      </c>
      <c r="AV16" s="28">
        <v>0.40333805654899985</v>
      </c>
      <c r="AW16" s="28">
        <v>19.79</v>
      </c>
      <c r="AX16" s="28">
        <v>18.350000000000001</v>
      </c>
      <c r="AY16" s="29">
        <f t="shared" si="10"/>
        <v>48.143333333333359</v>
      </c>
      <c r="AZ16" s="30">
        <v>71</v>
      </c>
      <c r="BA16" s="31">
        <v>16.964647887323945</v>
      </c>
      <c r="BB16" s="31">
        <v>1.1243497561904288</v>
      </c>
      <c r="BC16" s="31">
        <v>18.440000000000001</v>
      </c>
      <c r="BD16" s="31">
        <v>13.97</v>
      </c>
      <c r="BE16" s="32">
        <f t="shared" si="11"/>
        <v>25.09354166666667</v>
      </c>
      <c r="BF16" s="33">
        <v>71</v>
      </c>
      <c r="BG16" s="34">
        <v>17.259577464788734</v>
      </c>
      <c r="BH16" s="34">
        <v>0.1596553128257272</v>
      </c>
      <c r="BI16" s="34">
        <v>17.760000000000002</v>
      </c>
      <c r="BJ16" s="34">
        <v>17.09</v>
      </c>
      <c r="BK16" s="35">
        <f t="shared" si="12"/>
        <v>25.529791666666672</v>
      </c>
      <c r="BL16" s="8">
        <v>49</v>
      </c>
      <c r="BM16" s="36">
        <v>17.394489795918371</v>
      </c>
      <c r="BN16" s="36">
        <v>0.16812769482957637</v>
      </c>
      <c r="BO16" s="36">
        <v>17.670000000000002</v>
      </c>
      <c r="BP16" s="36">
        <v>17.07</v>
      </c>
      <c r="BQ16" s="37">
        <f t="shared" si="13"/>
        <v>17.756875000000004</v>
      </c>
      <c r="BR16" s="21">
        <v>48</v>
      </c>
      <c r="BS16" s="22">
        <v>17.382916666666667</v>
      </c>
      <c r="BT16" s="22">
        <v>0.31647633324396496</v>
      </c>
      <c r="BU16" s="22">
        <v>18.02</v>
      </c>
      <c r="BV16" s="22">
        <v>16.89</v>
      </c>
      <c r="BW16" s="23">
        <f t="shared" si="14"/>
        <v>17.382916666666667</v>
      </c>
      <c r="BX16" s="38">
        <f t="shared" si="15"/>
        <v>19.79</v>
      </c>
      <c r="BY16" s="39">
        <v>3</v>
      </c>
      <c r="BZ16" s="38">
        <f t="shared" si="16"/>
        <v>19.524050632911401</v>
      </c>
      <c r="CA16" s="39">
        <v>1</v>
      </c>
      <c r="CB16" s="40">
        <f t="shared" si="17"/>
        <v>13.97</v>
      </c>
      <c r="CC16" s="41">
        <v>4</v>
      </c>
      <c r="CD16" s="40">
        <f t="shared" si="18"/>
        <v>16.964647887323945</v>
      </c>
      <c r="CE16" s="41">
        <v>4</v>
      </c>
    </row>
    <row r="17" spans="1:83" x14ac:dyDescent="0.3">
      <c r="A17" s="8" t="s">
        <v>35</v>
      </c>
      <c r="B17" s="8">
        <v>2002</v>
      </c>
      <c r="C17" s="8" t="s">
        <v>59</v>
      </c>
      <c r="D17" s="8">
        <v>25</v>
      </c>
      <c r="E17" s="8">
        <v>143</v>
      </c>
      <c r="F17" s="10">
        <v>37520</v>
      </c>
      <c r="G17" s="11">
        <f t="shared" si="0"/>
        <v>264</v>
      </c>
      <c r="H17" s="11">
        <v>18.899999999999999</v>
      </c>
      <c r="I17" s="8" t="s">
        <v>60</v>
      </c>
      <c r="J17" s="8" t="s">
        <v>58</v>
      </c>
      <c r="K17" s="8"/>
      <c r="L17" s="8"/>
      <c r="M17" s="8">
        <v>8</v>
      </c>
      <c r="N17" s="8" t="s">
        <v>39</v>
      </c>
      <c r="O17" s="12">
        <f t="shared" si="1"/>
        <v>8</v>
      </c>
      <c r="P17" s="12">
        <v>0.25421516481754936</v>
      </c>
      <c r="Q17" s="13">
        <v>864</v>
      </c>
      <c r="R17" s="13">
        <f t="shared" si="2"/>
        <v>18</v>
      </c>
      <c r="S17" s="14">
        <v>17.797800925925905</v>
      </c>
      <c r="T17" s="14">
        <v>1.1657029179359581</v>
      </c>
      <c r="U17" s="14">
        <v>19.72</v>
      </c>
      <c r="V17" s="14">
        <v>12.59</v>
      </c>
      <c r="W17" s="14">
        <f t="shared" si="3"/>
        <v>7.129999999999999</v>
      </c>
      <c r="X17" s="15">
        <f t="shared" si="4"/>
        <v>320.36041666666631</v>
      </c>
      <c r="Y17" s="15">
        <v>0</v>
      </c>
      <c r="Z17" s="16">
        <f t="shared" si="5"/>
        <v>0</v>
      </c>
      <c r="AA17" s="17">
        <f t="shared" si="6"/>
        <v>0</v>
      </c>
      <c r="AB17" s="18">
        <v>55</v>
      </c>
      <c r="AC17" s="19">
        <v>18.842181818181821</v>
      </c>
      <c r="AD17" s="19">
        <v>0.1339387769079442</v>
      </c>
      <c r="AE17" s="19">
        <v>18.97</v>
      </c>
      <c r="AF17" s="19">
        <v>18.2</v>
      </c>
      <c r="AG17" s="20">
        <f t="shared" si="7"/>
        <v>21.590000000000003</v>
      </c>
      <c r="AH17" s="21">
        <v>105</v>
      </c>
      <c r="AI17" s="22">
        <v>18.335047619047611</v>
      </c>
      <c r="AJ17" s="22">
        <v>1.9143311363590403</v>
      </c>
      <c r="AK17" s="22">
        <v>19.72</v>
      </c>
      <c r="AL17" s="22">
        <v>12.59</v>
      </c>
      <c r="AM17" s="23">
        <f t="shared" si="8"/>
        <v>40.107916666666647</v>
      </c>
      <c r="AN17" s="24">
        <v>78</v>
      </c>
      <c r="AO17" s="25">
        <v>19.329615384615369</v>
      </c>
      <c r="AP17" s="25">
        <v>0.17349308386748449</v>
      </c>
      <c r="AQ17" s="25">
        <v>19.7</v>
      </c>
      <c r="AR17" s="25">
        <v>18.309999999999999</v>
      </c>
      <c r="AS17" s="26">
        <f t="shared" si="9"/>
        <v>31.410624999999975</v>
      </c>
      <c r="AT17" s="27">
        <v>201</v>
      </c>
      <c r="AU17" s="28">
        <v>18.336218905472634</v>
      </c>
      <c r="AV17" s="28">
        <v>0.79707943885211019</v>
      </c>
      <c r="AW17" s="28">
        <v>19.61</v>
      </c>
      <c r="AX17" s="28">
        <v>16.28</v>
      </c>
      <c r="AY17" s="29">
        <f t="shared" si="10"/>
        <v>76.782916666666651</v>
      </c>
      <c r="AZ17" s="30">
        <v>109</v>
      </c>
      <c r="BA17" s="31">
        <v>16.979357798165136</v>
      </c>
      <c r="BB17" s="31">
        <v>0.54699223914420658</v>
      </c>
      <c r="BC17" s="31">
        <v>17.850000000000001</v>
      </c>
      <c r="BD17" s="31">
        <v>15.52</v>
      </c>
      <c r="BE17" s="32">
        <f t="shared" si="11"/>
        <v>38.557291666666664</v>
      </c>
      <c r="BF17" s="33">
        <v>131</v>
      </c>
      <c r="BG17" s="34">
        <v>16.993587786259532</v>
      </c>
      <c r="BH17" s="34">
        <v>0.17741333183053909</v>
      </c>
      <c r="BI17" s="34">
        <v>17.37</v>
      </c>
      <c r="BJ17" s="34">
        <v>16.510000000000002</v>
      </c>
      <c r="BK17" s="35">
        <f t="shared" si="12"/>
        <v>46.378333333333302</v>
      </c>
      <c r="BL17" s="8">
        <v>85</v>
      </c>
      <c r="BM17" s="36">
        <v>17.056352941176467</v>
      </c>
      <c r="BN17" s="36">
        <v>0.1629405899533368</v>
      </c>
      <c r="BO17" s="36">
        <v>17.48</v>
      </c>
      <c r="BP17" s="36">
        <v>16.809999999999999</v>
      </c>
      <c r="BQ17" s="37">
        <f t="shared" si="13"/>
        <v>30.203958333333325</v>
      </c>
      <c r="BR17" s="21">
        <v>100</v>
      </c>
      <c r="BS17" s="22">
        <v>16.958100000000012</v>
      </c>
      <c r="BT17" s="22">
        <v>0.40225047475975434</v>
      </c>
      <c r="BU17" s="22">
        <v>17.809999999999999</v>
      </c>
      <c r="BV17" s="22">
        <v>16.37</v>
      </c>
      <c r="BW17" s="23">
        <f t="shared" si="14"/>
        <v>35.329375000000027</v>
      </c>
      <c r="BX17" s="38">
        <f t="shared" si="15"/>
        <v>19.72</v>
      </c>
      <c r="BY17" s="39">
        <v>1</v>
      </c>
      <c r="BZ17" s="38">
        <f t="shared" si="16"/>
        <v>19.329615384615369</v>
      </c>
      <c r="CA17" s="39">
        <v>2</v>
      </c>
      <c r="CB17" s="40">
        <f t="shared" si="17"/>
        <v>12.59</v>
      </c>
      <c r="CC17" s="41">
        <v>1</v>
      </c>
      <c r="CD17" s="40">
        <f t="shared" si="18"/>
        <v>16.958100000000012</v>
      </c>
      <c r="CE17" s="41">
        <v>7</v>
      </c>
    </row>
    <row r="18" spans="1:83" x14ac:dyDescent="0.3">
      <c r="A18" s="8" t="s">
        <v>35</v>
      </c>
      <c r="B18" s="8">
        <v>2002</v>
      </c>
      <c r="C18" s="8" t="s">
        <v>61</v>
      </c>
      <c r="D18" s="8">
        <v>25</v>
      </c>
      <c r="E18" s="8">
        <v>39</v>
      </c>
      <c r="F18" s="10">
        <v>37520</v>
      </c>
      <c r="G18" s="11">
        <f t="shared" si="0"/>
        <v>264</v>
      </c>
      <c r="H18" s="11">
        <v>18.899999999999999</v>
      </c>
      <c r="I18" s="8" t="s">
        <v>57</v>
      </c>
      <c r="J18" s="8" t="s">
        <v>62</v>
      </c>
      <c r="K18" s="8"/>
      <c r="L18" s="8"/>
      <c r="M18" s="8">
        <v>8</v>
      </c>
      <c r="N18" s="8" t="s">
        <v>39</v>
      </c>
      <c r="O18" s="12">
        <f t="shared" si="1"/>
        <v>8</v>
      </c>
      <c r="P18" s="12">
        <v>0.83138826803747035</v>
      </c>
      <c r="Q18" s="13">
        <v>1158</v>
      </c>
      <c r="R18" s="13">
        <f t="shared" si="2"/>
        <v>24.125</v>
      </c>
      <c r="S18" s="14">
        <v>16.066303972366143</v>
      </c>
      <c r="T18" s="14">
        <v>2.456486057755308</v>
      </c>
      <c r="U18" s="14">
        <v>19.64</v>
      </c>
      <c r="V18" s="14">
        <v>8.82</v>
      </c>
      <c r="W18" s="14">
        <f t="shared" si="3"/>
        <v>10.82</v>
      </c>
      <c r="X18" s="15">
        <f t="shared" si="4"/>
        <v>387.59958333333321</v>
      </c>
      <c r="Y18" s="15">
        <v>0</v>
      </c>
      <c r="Z18" s="16">
        <f t="shared" si="5"/>
        <v>0</v>
      </c>
      <c r="AA18" s="17">
        <f t="shared" si="6"/>
        <v>0</v>
      </c>
      <c r="AB18" s="18">
        <v>203</v>
      </c>
      <c r="AC18" s="19">
        <v>19.000689655172426</v>
      </c>
      <c r="AD18" s="19">
        <v>0.27717370834085475</v>
      </c>
      <c r="AE18" s="19">
        <v>19.64</v>
      </c>
      <c r="AF18" s="19">
        <v>18.64</v>
      </c>
      <c r="AG18" s="20">
        <f t="shared" si="7"/>
        <v>80.357083333333392</v>
      </c>
      <c r="AH18" s="21">
        <v>279</v>
      </c>
      <c r="AI18" s="22">
        <v>13.948888888888892</v>
      </c>
      <c r="AJ18" s="22">
        <v>3.1686747766421037</v>
      </c>
      <c r="AK18" s="22">
        <v>19.46</v>
      </c>
      <c r="AL18" s="22">
        <v>8.82</v>
      </c>
      <c r="AM18" s="23">
        <f t="shared" si="8"/>
        <v>81.077916666666681</v>
      </c>
      <c r="AN18" s="24">
        <v>191</v>
      </c>
      <c r="AO18" s="25">
        <v>14.98806282722513</v>
      </c>
      <c r="AP18" s="25">
        <v>1.9680302512197756</v>
      </c>
      <c r="AQ18" s="25">
        <v>18.29</v>
      </c>
      <c r="AR18" s="25">
        <v>12.53</v>
      </c>
      <c r="AS18" s="26">
        <f t="shared" si="9"/>
        <v>59.639999999999993</v>
      </c>
      <c r="AT18" s="27">
        <v>140</v>
      </c>
      <c r="AU18" s="28">
        <v>16.870928571428561</v>
      </c>
      <c r="AV18" s="28">
        <v>0.2638069286062778</v>
      </c>
      <c r="AW18" s="28">
        <v>17.66</v>
      </c>
      <c r="AX18" s="28">
        <v>16.38</v>
      </c>
      <c r="AY18" s="29">
        <f t="shared" si="10"/>
        <v>49.206874999999968</v>
      </c>
      <c r="AZ18" s="30">
        <v>107</v>
      </c>
      <c r="BA18" s="31">
        <v>16.779252336448589</v>
      </c>
      <c r="BB18" s="31">
        <v>0.32589123354729899</v>
      </c>
      <c r="BC18" s="31">
        <v>17.37</v>
      </c>
      <c r="BD18" s="31">
        <v>15.85</v>
      </c>
      <c r="BE18" s="32">
        <f t="shared" si="11"/>
        <v>37.403749999999981</v>
      </c>
      <c r="BF18" s="33">
        <v>98</v>
      </c>
      <c r="BG18" s="34">
        <v>16.46979591836735</v>
      </c>
      <c r="BH18" s="34">
        <v>0.20976658403326062</v>
      </c>
      <c r="BI18" s="34">
        <v>16.940000000000001</v>
      </c>
      <c r="BJ18" s="34">
        <v>15.93</v>
      </c>
      <c r="BK18" s="35">
        <f t="shared" si="12"/>
        <v>33.62583333333334</v>
      </c>
      <c r="BL18" s="8">
        <v>54</v>
      </c>
      <c r="BM18" s="36">
        <v>16.198703703703707</v>
      </c>
      <c r="BN18" s="36">
        <v>0.2793931854242242</v>
      </c>
      <c r="BO18" s="36">
        <v>16.87</v>
      </c>
      <c r="BP18" s="36">
        <v>15.78</v>
      </c>
      <c r="BQ18" s="37">
        <f t="shared" si="13"/>
        <v>18.223541666666669</v>
      </c>
      <c r="BR18" s="21">
        <v>86</v>
      </c>
      <c r="BS18" s="22">
        <v>15.663953488372089</v>
      </c>
      <c r="BT18" s="22">
        <v>0.39041540190739199</v>
      </c>
      <c r="BU18" s="22">
        <v>16.59</v>
      </c>
      <c r="BV18" s="22">
        <v>15.27</v>
      </c>
      <c r="BW18" s="23">
        <f t="shared" si="14"/>
        <v>28.064583333333328</v>
      </c>
      <c r="BX18" s="38">
        <f t="shared" si="15"/>
        <v>19.64</v>
      </c>
      <c r="BY18" s="39">
        <v>0</v>
      </c>
      <c r="BZ18" s="38">
        <f t="shared" si="16"/>
        <v>19.000689655172426</v>
      </c>
      <c r="CA18" s="39">
        <v>0</v>
      </c>
      <c r="CB18" s="40">
        <f t="shared" si="17"/>
        <v>8.82</v>
      </c>
      <c r="CC18" s="41">
        <v>1</v>
      </c>
      <c r="CD18" s="40">
        <f t="shared" si="18"/>
        <v>13.948888888888892</v>
      </c>
      <c r="CE18" s="41">
        <v>1</v>
      </c>
    </row>
    <row r="19" spans="1:83" x14ac:dyDescent="0.3">
      <c r="A19" s="8" t="s">
        <v>35</v>
      </c>
      <c r="B19" s="8">
        <v>2002</v>
      </c>
      <c r="C19" s="8" t="s">
        <v>63</v>
      </c>
      <c r="D19" s="8">
        <v>24</v>
      </c>
      <c r="E19" s="8">
        <v>84</v>
      </c>
      <c r="F19" s="10">
        <v>37518</v>
      </c>
      <c r="G19" s="11">
        <f t="shared" si="0"/>
        <v>262</v>
      </c>
      <c r="H19" s="11">
        <v>19.2</v>
      </c>
      <c r="I19" s="8" t="s">
        <v>57</v>
      </c>
      <c r="J19" s="8" t="s">
        <v>64</v>
      </c>
      <c r="K19" s="8"/>
      <c r="L19" s="8"/>
      <c r="M19" s="8">
        <v>8</v>
      </c>
      <c r="N19" s="8" t="s">
        <v>39</v>
      </c>
      <c r="O19" s="12">
        <f t="shared" si="1"/>
        <v>8</v>
      </c>
      <c r="P19" s="12">
        <v>0.72715648703451163</v>
      </c>
      <c r="Q19" s="13">
        <v>1110</v>
      </c>
      <c r="R19" s="13">
        <f t="shared" si="2"/>
        <v>23.125</v>
      </c>
      <c r="S19" s="14">
        <v>17.783666666666665</v>
      </c>
      <c r="T19" s="14">
        <v>1.237547815533558</v>
      </c>
      <c r="U19" s="14">
        <v>19.920000000000002</v>
      </c>
      <c r="V19" s="14">
        <v>14.83</v>
      </c>
      <c r="W19" s="14">
        <f t="shared" si="3"/>
        <v>5.0900000000000016</v>
      </c>
      <c r="X19" s="15">
        <f t="shared" si="4"/>
        <v>411.24729166666663</v>
      </c>
      <c r="Y19" s="15">
        <v>0</v>
      </c>
      <c r="Z19" s="16">
        <f t="shared" si="5"/>
        <v>0</v>
      </c>
      <c r="AA19" s="17">
        <f t="shared" si="6"/>
        <v>0</v>
      </c>
      <c r="AB19" s="18">
        <v>2</v>
      </c>
      <c r="AC19" s="19">
        <v>19.259999999999998</v>
      </c>
      <c r="AD19" s="19">
        <v>1.4142135623733162E-2</v>
      </c>
      <c r="AE19" s="19">
        <v>19.27</v>
      </c>
      <c r="AF19" s="19">
        <v>19.25</v>
      </c>
      <c r="AG19" s="20">
        <f t="shared" si="7"/>
        <v>0.80249999999999988</v>
      </c>
      <c r="AH19" s="21">
        <v>204</v>
      </c>
      <c r="AI19" s="22">
        <v>19.23044117647057</v>
      </c>
      <c r="AJ19" s="22">
        <v>0.79653578860751517</v>
      </c>
      <c r="AK19" s="22">
        <v>19.899999999999999</v>
      </c>
      <c r="AL19" s="22">
        <v>16.190000000000001</v>
      </c>
      <c r="AM19" s="23">
        <f t="shared" si="8"/>
        <v>81.729374999999919</v>
      </c>
      <c r="AN19" s="24">
        <v>83</v>
      </c>
      <c r="AO19" s="25">
        <v>18.19879518072289</v>
      </c>
      <c r="AP19" s="25">
        <v>1.7303393136793419</v>
      </c>
      <c r="AQ19" s="25">
        <v>19.63</v>
      </c>
      <c r="AR19" s="25">
        <v>14.83</v>
      </c>
      <c r="AS19" s="26">
        <f t="shared" si="9"/>
        <v>31.468749999999996</v>
      </c>
      <c r="AT19" s="27">
        <v>248</v>
      </c>
      <c r="AU19" s="28">
        <v>18.636491935483871</v>
      </c>
      <c r="AV19" s="28">
        <v>0.51248638960448545</v>
      </c>
      <c r="AW19" s="28">
        <v>19.920000000000002</v>
      </c>
      <c r="AX19" s="28">
        <v>17.8</v>
      </c>
      <c r="AY19" s="29">
        <f t="shared" si="10"/>
        <v>96.288541666666674</v>
      </c>
      <c r="AZ19" s="30">
        <v>194</v>
      </c>
      <c r="BA19" s="31">
        <v>17.064948453608253</v>
      </c>
      <c r="BB19" s="31">
        <v>0.41306669024922693</v>
      </c>
      <c r="BC19" s="31">
        <v>17.95</v>
      </c>
      <c r="BD19" s="31">
        <v>15.46</v>
      </c>
      <c r="BE19" s="32">
        <f t="shared" si="11"/>
        <v>68.97083333333336</v>
      </c>
      <c r="BF19" s="33">
        <v>141</v>
      </c>
      <c r="BG19" s="34">
        <v>16.869007092198569</v>
      </c>
      <c r="BH19" s="34">
        <v>0.14692225818214222</v>
      </c>
      <c r="BI19" s="34">
        <v>17.41</v>
      </c>
      <c r="BJ19" s="34">
        <v>16.68</v>
      </c>
      <c r="BK19" s="35">
        <f t="shared" si="12"/>
        <v>49.552708333333293</v>
      </c>
      <c r="BL19" s="8">
        <v>144</v>
      </c>
      <c r="BM19" s="36">
        <v>16.954444444444437</v>
      </c>
      <c r="BN19" s="36">
        <v>0.20913333578545412</v>
      </c>
      <c r="BO19" s="36">
        <v>17.559999999999999</v>
      </c>
      <c r="BP19" s="36">
        <v>16.489999999999998</v>
      </c>
      <c r="BQ19" s="37">
        <f t="shared" si="13"/>
        <v>50.863333333333316</v>
      </c>
      <c r="BR19" s="21">
        <v>94</v>
      </c>
      <c r="BS19" s="22">
        <v>16.121489361702121</v>
      </c>
      <c r="BT19" s="22">
        <v>0.3898606242456667</v>
      </c>
      <c r="BU19" s="22">
        <v>16.91</v>
      </c>
      <c r="BV19" s="22">
        <v>15.59</v>
      </c>
      <c r="BW19" s="23">
        <f t="shared" si="14"/>
        <v>31.571249999999985</v>
      </c>
      <c r="BX19" s="38">
        <f t="shared" si="15"/>
        <v>19.920000000000002</v>
      </c>
      <c r="BY19" s="39">
        <v>3</v>
      </c>
      <c r="BZ19" s="38">
        <f t="shared" si="16"/>
        <v>19.259999999999998</v>
      </c>
      <c r="CA19" s="39">
        <v>0</v>
      </c>
      <c r="CB19" s="40">
        <f t="shared" si="17"/>
        <v>14.83</v>
      </c>
      <c r="CC19" s="41">
        <v>2</v>
      </c>
      <c r="CD19" s="40">
        <f t="shared" si="18"/>
        <v>16.121489361702121</v>
      </c>
      <c r="CE19" s="41">
        <v>7</v>
      </c>
    </row>
    <row r="20" spans="1:83" x14ac:dyDescent="0.3">
      <c r="A20" s="8" t="s">
        <v>35</v>
      </c>
      <c r="B20" s="8">
        <v>2002</v>
      </c>
      <c r="C20" s="8" t="s">
        <v>65</v>
      </c>
      <c r="D20" s="8">
        <v>24</v>
      </c>
      <c r="E20" s="8">
        <v>133</v>
      </c>
      <c r="F20" s="10">
        <v>37520</v>
      </c>
      <c r="G20" s="11">
        <f t="shared" si="0"/>
        <v>264</v>
      </c>
      <c r="H20" s="11">
        <v>18.899999999999999</v>
      </c>
      <c r="I20" s="8" t="s">
        <v>57</v>
      </c>
      <c r="J20" s="8" t="s">
        <v>58</v>
      </c>
      <c r="K20" s="8"/>
      <c r="L20" s="8"/>
      <c r="M20" s="8">
        <v>8</v>
      </c>
      <c r="N20" s="8" t="s">
        <v>39</v>
      </c>
      <c r="O20" s="12">
        <f t="shared" si="1"/>
        <v>8</v>
      </c>
      <c r="P20" s="12">
        <v>0.26997761039334234</v>
      </c>
      <c r="Q20" s="13">
        <v>814</v>
      </c>
      <c r="R20" s="13">
        <f t="shared" si="2"/>
        <v>16.958333333333332</v>
      </c>
      <c r="S20" s="14">
        <v>17.734717444717443</v>
      </c>
      <c r="T20" s="14">
        <v>1.1615931953797893</v>
      </c>
      <c r="U20" s="14">
        <v>19.98</v>
      </c>
      <c r="V20" s="14">
        <v>14.61</v>
      </c>
      <c r="W20" s="14">
        <f t="shared" si="3"/>
        <v>5.370000000000001</v>
      </c>
      <c r="X20" s="15">
        <f t="shared" si="4"/>
        <v>300.75124999999997</v>
      </c>
      <c r="Y20" s="15">
        <v>0</v>
      </c>
      <c r="Z20" s="16">
        <f t="shared" si="5"/>
        <v>0</v>
      </c>
      <c r="AA20" s="17">
        <f t="shared" si="6"/>
        <v>0</v>
      </c>
      <c r="AB20" s="18">
        <v>35</v>
      </c>
      <c r="AC20" s="19">
        <v>18.95542857142858</v>
      </c>
      <c r="AD20" s="19">
        <v>6.8656984441533647E-2</v>
      </c>
      <c r="AE20" s="19">
        <v>19.11</v>
      </c>
      <c r="AF20" s="19">
        <v>18.739999999999998</v>
      </c>
      <c r="AG20" s="20">
        <f t="shared" si="7"/>
        <v>13.821666666666673</v>
      </c>
      <c r="AH20" s="21">
        <v>106</v>
      </c>
      <c r="AI20" s="22">
        <v>18.945849056603766</v>
      </c>
      <c r="AJ20" s="22">
        <v>0.8706263404114013</v>
      </c>
      <c r="AK20" s="22">
        <v>19.600000000000001</v>
      </c>
      <c r="AL20" s="22">
        <v>15.58</v>
      </c>
      <c r="AM20" s="23">
        <f t="shared" si="8"/>
        <v>41.838749999999983</v>
      </c>
      <c r="AN20" s="24">
        <v>163</v>
      </c>
      <c r="AO20" s="25">
        <v>17.837116564417169</v>
      </c>
      <c r="AP20" s="25">
        <v>1.4885690883440081</v>
      </c>
      <c r="AQ20" s="25">
        <v>19.98</v>
      </c>
      <c r="AR20" s="25">
        <v>14.61</v>
      </c>
      <c r="AS20" s="26">
        <f t="shared" si="9"/>
        <v>60.57187499999997</v>
      </c>
      <c r="AT20" s="27">
        <v>187</v>
      </c>
      <c r="AU20" s="28">
        <v>18.049358288770051</v>
      </c>
      <c r="AV20" s="28">
        <v>1.043738944297</v>
      </c>
      <c r="AW20" s="28">
        <v>19.62</v>
      </c>
      <c r="AX20" s="28">
        <v>14.93</v>
      </c>
      <c r="AY20" s="29">
        <f t="shared" si="10"/>
        <v>70.317291666666662</v>
      </c>
      <c r="AZ20" s="30">
        <v>95</v>
      </c>
      <c r="BA20" s="31">
        <v>16.872631578947367</v>
      </c>
      <c r="BB20" s="31">
        <v>0.50439812569529541</v>
      </c>
      <c r="BC20" s="31">
        <v>18.059999999999999</v>
      </c>
      <c r="BD20" s="31">
        <v>15.33</v>
      </c>
      <c r="BE20" s="32">
        <f t="shared" si="11"/>
        <v>33.393749999999997</v>
      </c>
      <c r="BF20" s="33">
        <v>84</v>
      </c>
      <c r="BG20" s="34">
        <v>16.931309523809517</v>
      </c>
      <c r="BH20" s="34">
        <v>0.16582600666517067</v>
      </c>
      <c r="BI20" s="34">
        <v>17.25</v>
      </c>
      <c r="BJ20" s="34">
        <v>16.670000000000002</v>
      </c>
      <c r="BK20" s="35">
        <f t="shared" si="12"/>
        <v>29.629791666666655</v>
      </c>
      <c r="BL20" s="8">
        <v>59</v>
      </c>
      <c r="BM20" s="36">
        <v>17.092881355932203</v>
      </c>
      <c r="BN20" s="36">
        <v>0.17412887466251342</v>
      </c>
      <c r="BO20" s="36">
        <v>17.45</v>
      </c>
      <c r="BP20" s="36">
        <v>16.61</v>
      </c>
      <c r="BQ20" s="37">
        <f t="shared" si="13"/>
        <v>21.01</v>
      </c>
      <c r="BR20" s="21">
        <v>85</v>
      </c>
      <c r="BS20" s="22">
        <v>17.036117647058838</v>
      </c>
      <c r="BT20" s="22">
        <v>0.33110958521759876</v>
      </c>
      <c r="BU20" s="22">
        <v>17.95</v>
      </c>
      <c r="BV20" s="22">
        <v>16.579999999999998</v>
      </c>
      <c r="BW20" s="23">
        <f t="shared" si="14"/>
        <v>30.168125000000025</v>
      </c>
      <c r="BX20" s="38">
        <f t="shared" si="15"/>
        <v>19.98</v>
      </c>
      <c r="BY20" s="39">
        <v>2</v>
      </c>
      <c r="BZ20" s="38">
        <f t="shared" si="16"/>
        <v>18.95542857142858</v>
      </c>
      <c r="CA20" s="39">
        <v>0</v>
      </c>
      <c r="CB20" s="40">
        <f t="shared" si="17"/>
        <v>14.61</v>
      </c>
      <c r="CC20" s="41">
        <v>2</v>
      </c>
      <c r="CD20" s="40">
        <f t="shared" si="18"/>
        <v>16.872631578947367</v>
      </c>
      <c r="CE20" s="41">
        <v>4</v>
      </c>
    </row>
    <row r="21" spans="1:83" x14ac:dyDescent="0.3">
      <c r="A21" s="8" t="s">
        <v>35</v>
      </c>
      <c r="B21" s="8">
        <v>2002</v>
      </c>
      <c r="C21" s="8" t="s">
        <v>66</v>
      </c>
      <c r="D21" s="8">
        <v>25</v>
      </c>
      <c r="E21" s="8">
        <v>192</v>
      </c>
      <c r="F21" s="10">
        <v>37522</v>
      </c>
      <c r="G21" s="11">
        <f t="shared" si="0"/>
        <v>266</v>
      </c>
      <c r="H21" s="11">
        <v>18.7</v>
      </c>
      <c r="I21" s="8" t="s">
        <v>57</v>
      </c>
      <c r="J21" s="8" t="s">
        <v>67</v>
      </c>
      <c r="K21" s="8"/>
      <c r="L21" s="8"/>
      <c r="M21" s="8">
        <v>8</v>
      </c>
      <c r="N21" s="8" t="s">
        <v>39</v>
      </c>
      <c r="O21" s="12">
        <f t="shared" si="1"/>
        <v>8</v>
      </c>
      <c r="P21" s="12">
        <v>0.89480764421724268</v>
      </c>
      <c r="Q21" s="13">
        <v>801</v>
      </c>
      <c r="R21" s="13">
        <f t="shared" si="2"/>
        <v>16.6875</v>
      </c>
      <c r="S21" s="14">
        <v>17.267690387016238</v>
      </c>
      <c r="T21" s="14">
        <v>1.6762165832672005</v>
      </c>
      <c r="U21" s="14">
        <v>19.68</v>
      </c>
      <c r="V21" s="14">
        <v>10.23</v>
      </c>
      <c r="W21" s="14">
        <f t="shared" si="3"/>
        <v>9.4499999999999993</v>
      </c>
      <c r="X21" s="15">
        <f t="shared" si="4"/>
        <v>288.15458333333345</v>
      </c>
      <c r="Y21" s="15">
        <v>0</v>
      </c>
      <c r="Z21" s="16">
        <f t="shared" si="5"/>
        <v>0</v>
      </c>
      <c r="AA21" s="17">
        <f t="shared" si="6"/>
        <v>0</v>
      </c>
      <c r="AB21" s="18">
        <v>42</v>
      </c>
      <c r="AC21" s="19">
        <v>19.092619047619042</v>
      </c>
      <c r="AD21" s="19">
        <v>0.12954064290764108</v>
      </c>
      <c r="AE21" s="19">
        <v>19.399999999999999</v>
      </c>
      <c r="AF21" s="19">
        <v>18.91</v>
      </c>
      <c r="AG21" s="20">
        <f t="shared" si="7"/>
        <v>16.70604166666666</v>
      </c>
      <c r="AH21" s="21">
        <v>153</v>
      </c>
      <c r="AI21" s="22">
        <v>16.793071895424841</v>
      </c>
      <c r="AJ21" s="22">
        <v>3.1534549309251259</v>
      </c>
      <c r="AK21" s="22">
        <v>19.68</v>
      </c>
      <c r="AL21" s="22">
        <v>10.23</v>
      </c>
      <c r="AM21" s="23">
        <f t="shared" si="8"/>
        <v>53.527916666666684</v>
      </c>
      <c r="AN21" s="24">
        <v>97</v>
      </c>
      <c r="AO21" s="25">
        <v>17.955051546391751</v>
      </c>
      <c r="AP21" s="25">
        <v>1.5442441002203262</v>
      </c>
      <c r="AQ21" s="25">
        <v>19.440000000000001</v>
      </c>
      <c r="AR21" s="25">
        <v>15.01</v>
      </c>
      <c r="AS21" s="26">
        <f t="shared" si="9"/>
        <v>36.284166666666664</v>
      </c>
      <c r="AT21" s="27">
        <v>126</v>
      </c>
      <c r="AU21" s="28">
        <v>17.808968253968242</v>
      </c>
      <c r="AV21" s="28">
        <v>0.64616261651702234</v>
      </c>
      <c r="AW21" s="28">
        <v>19.329999999999998</v>
      </c>
      <c r="AX21" s="28">
        <v>16.559999999999999</v>
      </c>
      <c r="AY21" s="29">
        <f t="shared" si="10"/>
        <v>46.748541666666632</v>
      </c>
      <c r="AZ21" s="30">
        <v>153</v>
      </c>
      <c r="BA21" s="31">
        <v>16.656993464052285</v>
      </c>
      <c r="BB21" s="31">
        <v>0.86533085014933009</v>
      </c>
      <c r="BC21" s="31">
        <v>17.7</v>
      </c>
      <c r="BD21" s="31">
        <v>13.61</v>
      </c>
      <c r="BE21" s="32">
        <f t="shared" si="11"/>
        <v>53.094166666666659</v>
      </c>
      <c r="BF21" s="33">
        <v>56</v>
      </c>
      <c r="BG21" s="34">
        <v>16.997142857142858</v>
      </c>
      <c r="BH21" s="34">
        <v>0.13562936509224377</v>
      </c>
      <c r="BI21" s="34">
        <v>17.29</v>
      </c>
      <c r="BJ21" s="34">
        <v>16.78</v>
      </c>
      <c r="BK21" s="35">
        <f t="shared" si="12"/>
        <v>19.830000000000002</v>
      </c>
      <c r="BL21" s="8">
        <v>76</v>
      </c>
      <c r="BM21" s="36">
        <v>17.195657894736843</v>
      </c>
      <c r="BN21" s="36">
        <v>0.17448083391452812</v>
      </c>
      <c r="BO21" s="36">
        <v>17.510000000000002</v>
      </c>
      <c r="BP21" s="36">
        <v>16.18</v>
      </c>
      <c r="BQ21" s="37">
        <f t="shared" si="13"/>
        <v>27.226458333333333</v>
      </c>
      <c r="BR21" s="21">
        <v>98</v>
      </c>
      <c r="BS21" s="22">
        <v>17.014183673469379</v>
      </c>
      <c r="BT21" s="22">
        <v>0.35713615604906024</v>
      </c>
      <c r="BU21" s="22">
        <v>17.809999999999999</v>
      </c>
      <c r="BV21" s="22">
        <v>16.52</v>
      </c>
      <c r="BW21" s="23">
        <f t="shared" si="14"/>
        <v>34.737291666666643</v>
      </c>
      <c r="BX21" s="38">
        <f t="shared" si="15"/>
        <v>19.68</v>
      </c>
      <c r="BY21" s="39">
        <v>1</v>
      </c>
      <c r="BZ21" s="38">
        <f t="shared" si="16"/>
        <v>19.092619047619042</v>
      </c>
      <c r="CA21" s="39">
        <v>0</v>
      </c>
      <c r="CB21" s="40">
        <f t="shared" si="17"/>
        <v>10.23</v>
      </c>
      <c r="CC21" s="41">
        <v>1</v>
      </c>
      <c r="CD21" s="40">
        <f t="shared" si="18"/>
        <v>16.656993464052285</v>
      </c>
      <c r="CE21" s="41">
        <v>4</v>
      </c>
    </row>
    <row r="22" spans="1:83" x14ac:dyDescent="0.3">
      <c r="A22" s="8" t="s">
        <v>35</v>
      </c>
      <c r="B22" s="8">
        <v>2002</v>
      </c>
      <c r="C22" s="8" t="s">
        <v>68</v>
      </c>
      <c r="D22" s="8">
        <v>24</v>
      </c>
      <c r="E22" s="8">
        <v>121</v>
      </c>
      <c r="F22" s="10">
        <v>37522</v>
      </c>
      <c r="G22" s="11">
        <f t="shared" si="0"/>
        <v>266</v>
      </c>
      <c r="H22" s="11">
        <v>18.7</v>
      </c>
      <c r="I22" s="8" t="s">
        <v>69</v>
      </c>
      <c r="J22" s="8" t="s">
        <v>58</v>
      </c>
      <c r="K22" s="8"/>
      <c r="L22" s="8"/>
      <c r="M22" s="8">
        <v>8</v>
      </c>
      <c r="N22" s="8" t="s">
        <v>39</v>
      </c>
      <c r="O22" s="12">
        <f t="shared" si="1"/>
        <v>8</v>
      </c>
      <c r="P22" s="12">
        <v>8.7874200742685038E-2</v>
      </c>
      <c r="Q22" s="13">
        <v>1425</v>
      </c>
      <c r="R22" s="13">
        <f t="shared" si="2"/>
        <v>29.6875</v>
      </c>
      <c r="S22" s="14">
        <v>14.243649122807021</v>
      </c>
      <c r="T22" s="14">
        <v>2.9240252895029291</v>
      </c>
      <c r="U22" s="14">
        <v>19.61</v>
      </c>
      <c r="V22" s="14">
        <v>8.09</v>
      </c>
      <c r="W22" s="14">
        <f t="shared" si="3"/>
        <v>11.52</v>
      </c>
      <c r="X22" s="15">
        <f t="shared" si="4"/>
        <v>422.85833333333346</v>
      </c>
      <c r="Y22" s="15">
        <v>0</v>
      </c>
      <c r="Z22" s="16">
        <f t="shared" si="5"/>
        <v>0</v>
      </c>
      <c r="AA22" s="17">
        <f t="shared" si="6"/>
        <v>0</v>
      </c>
      <c r="AB22" s="18">
        <v>52</v>
      </c>
      <c r="AC22" s="19">
        <v>19.097307692307691</v>
      </c>
      <c r="AD22" s="19">
        <v>0.16313251421641939</v>
      </c>
      <c r="AE22" s="19">
        <v>19.61</v>
      </c>
      <c r="AF22" s="19">
        <v>18.940000000000001</v>
      </c>
      <c r="AG22" s="20">
        <f t="shared" si="7"/>
        <v>20.688749999999999</v>
      </c>
      <c r="AH22" s="21">
        <v>671</v>
      </c>
      <c r="AI22" s="22">
        <v>12.394724292101328</v>
      </c>
      <c r="AJ22" s="22">
        <v>3.1547315622477115</v>
      </c>
      <c r="AK22" s="22">
        <v>19.59</v>
      </c>
      <c r="AL22" s="22">
        <v>8.09</v>
      </c>
      <c r="AM22" s="23">
        <f t="shared" si="8"/>
        <v>173.26791666666648</v>
      </c>
      <c r="AN22" s="24">
        <v>82</v>
      </c>
      <c r="AO22" s="25">
        <v>16.982804878048778</v>
      </c>
      <c r="AP22" s="25">
        <v>0.14877503433072806</v>
      </c>
      <c r="AQ22" s="25">
        <v>17.45</v>
      </c>
      <c r="AR22" s="25">
        <v>16.739999999999998</v>
      </c>
      <c r="AS22" s="26">
        <f t="shared" si="9"/>
        <v>29.012291666666663</v>
      </c>
      <c r="AT22" s="27">
        <v>140</v>
      </c>
      <c r="AU22" s="28">
        <v>16.360428571428574</v>
      </c>
      <c r="AV22" s="28">
        <v>0.2816035057125531</v>
      </c>
      <c r="AW22" s="28">
        <v>16.829999999999998</v>
      </c>
      <c r="AX22" s="28">
        <v>15.53</v>
      </c>
      <c r="AY22" s="29">
        <f t="shared" si="10"/>
        <v>47.717916666666675</v>
      </c>
      <c r="AZ22" s="30">
        <v>113</v>
      </c>
      <c r="BA22" s="31">
        <v>15.45353982300885</v>
      </c>
      <c r="BB22" s="31">
        <v>0.66065297832899295</v>
      </c>
      <c r="BC22" s="31">
        <v>16.34</v>
      </c>
      <c r="BD22" s="31">
        <v>13.64</v>
      </c>
      <c r="BE22" s="32">
        <f t="shared" si="11"/>
        <v>36.380208333333329</v>
      </c>
      <c r="BF22" s="33">
        <v>100</v>
      </c>
      <c r="BG22" s="34">
        <v>15.761400000000005</v>
      </c>
      <c r="BH22" s="34">
        <v>0.27384291006695721</v>
      </c>
      <c r="BI22" s="34">
        <v>16.420000000000002</v>
      </c>
      <c r="BJ22" s="34">
        <v>15.34</v>
      </c>
      <c r="BK22" s="35">
        <f t="shared" si="12"/>
        <v>32.836250000000014</v>
      </c>
      <c r="BL22" s="8">
        <v>78</v>
      </c>
      <c r="BM22" s="36">
        <v>15.680769230769233</v>
      </c>
      <c r="BN22" s="36">
        <v>0.17902165022351854</v>
      </c>
      <c r="BO22" s="36">
        <v>16.14</v>
      </c>
      <c r="BP22" s="36">
        <v>15.06</v>
      </c>
      <c r="BQ22" s="37">
        <f t="shared" si="13"/>
        <v>25.481250000000003</v>
      </c>
      <c r="BR22" s="21">
        <v>189</v>
      </c>
      <c r="BS22" s="22">
        <v>14.596507936507907</v>
      </c>
      <c r="BT22" s="22">
        <v>0.70064444209968324</v>
      </c>
      <c r="BU22" s="22">
        <v>15.8</v>
      </c>
      <c r="BV22" s="22">
        <v>13.5</v>
      </c>
      <c r="BW22" s="23">
        <f t="shared" si="14"/>
        <v>57.473749999999882</v>
      </c>
      <c r="BX22" s="38">
        <f t="shared" si="15"/>
        <v>19.61</v>
      </c>
      <c r="BY22" s="39">
        <v>0</v>
      </c>
      <c r="BZ22" s="38">
        <f t="shared" si="16"/>
        <v>19.097307692307691</v>
      </c>
      <c r="CA22" s="39">
        <v>0</v>
      </c>
      <c r="CB22" s="40">
        <f t="shared" si="17"/>
        <v>8.09</v>
      </c>
      <c r="CC22" s="41">
        <v>1</v>
      </c>
      <c r="CD22" s="40">
        <f t="shared" si="18"/>
        <v>12.394724292101328</v>
      </c>
      <c r="CE22" s="41">
        <v>1</v>
      </c>
    </row>
    <row r="23" spans="1:83" x14ac:dyDescent="0.3">
      <c r="A23" s="8" t="s">
        <v>35</v>
      </c>
      <c r="B23" s="8">
        <v>2002</v>
      </c>
      <c r="C23" s="8" t="s">
        <v>70</v>
      </c>
      <c r="D23" s="8">
        <v>25</v>
      </c>
      <c r="E23" s="8">
        <v>188</v>
      </c>
      <c r="F23" s="10">
        <v>37538</v>
      </c>
      <c r="G23" s="11">
        <f t="shared" si="0"/>
        <v>282</v>
      </c>
      <c r="H23" s="11">
        <v>16.899999999999999</v>
      </c>
      <c r="I23" s="8" t="s">
        <v>57</v>
      </c>
      <c r="J23" s="8" t="s">
        <v>58</v>
      </c>
      <c r="K23" s="8"/>
      <c r="L23" s="8"/>
      <c r="M23" s="8">
        <v>8</v>
      </c>
      <c r="N23" s="8" t="s">
        <v>39</v>
      </c>
      <c r="O23" s="12">
        <f t="shared" si="1"/>
        <v>8</v>
      </c>
      <c r="P23" s="12">
        <v>0.69332074240123098</v>
      </c>
      <c r="Q23" s="13">
        <v>1857</v>
      </c>
      <c r="R23" s="13">
        <f t="shared" si="2"/>
        <v>38.6875</v>
      </c>
      <c r="S23" s="14">
        <v>12.497156704361876</v>
      </c>
      <c r="T23" s="14">
        <v>2.5080824721639825</v>
      </c>
      <c r="U23" s="14">
        <v>16.97</v>
      </c>
      <c r="V23" s="14">
        <v>7.36</v>
      </c>
      <c r="W23" s="14">
        <f t="shared" si="3"/>
        <v>9.61</v>
      </c>
      <c r="X23" s="15">
        <f t="shared" si="4"/>
        <v>483.4837500000001</v>
      </c>
      <c r="Y23" s="15">
        <v>0</v>
      </c>
      <c r="Z23" s="16">
        <f t="shared" si="5"/>
        <v>0</v>
      </c>
      <c r="AA23" s="17">
        <f t="shared" si="6"/>
        <v>0</v>
      </c>
      <c r="AB23" s="18">
        <v>50</v>
      </c>
      <c r="AC23" s="19">
        <v>16.6782</v>
      </c>
      <c r="AD23" s="19">
        <v>0.1364669355184478</v>
      </c>
      <c r="AE23" s="19">
        <v>16.97</v>
      </c>
      <c r="AF23" s="19">
        <v>16.5</v>
      </c>
      <c r="AG23" s="20">
        <f t="shared" si="7"/>
        <v>17.373125000000002</v>
      </c>
      <c r="AH23" s="21">
        <v>192</v>
      </c>
      <c r="AI23" s="22">
        <v>15.626614583333359</v>
      </c>
      <c r="AJ23" s="22">
        <v>0.70364607461439377</v>
      </c>
      <c r="AK23" s="22">
        <v>16.5</v>
      </c>
      <c r="AL23" s="22">
        <v>11.35</v>
      </c>
      <c r="AM23" s="23">
        <f t="shared" si="8"/>
        <v>62.506458333333434</v>
      </c>
      <c r="AN23" s="24">
        <v>386</v>
      </c>
      <c r="AO23" s="25">
        <v>13.910569948186515</v>
      </c>
      <c r="AP23" s="25">
        <v>1.2324500723391734</v>
      </c>
      <c r="AQ23" s="25">
        <v>16.010000000000002</v>
      </c>
      <c r="AR23" s="25">
        <v>11.6</v>
      </c>
      <c r="AS23" s="26">
        <f t="shared" si="9"/>
        <v>111.86416666666655</v>
      </c>
      <c r="AT23" s="27">
        <v>334</v>
      </c>
      <c r="AU23" s="28">
        <v>14.322065868263488</v>
      </c>
      <c r="AV23" s="28">
        <v>0.6676867748293287</v>
      </c>
      <c r="AW23" s="28">
        <v>15.77</v>
      </c>
      <c r="AX23" s="28">
        <v>12.57</v>
      </c>
      <c r="AY23" s="29">
        <f t="shared" si="10"/>
        <v>99.657708333333431</v>
      </c>
      <c r="AZ23" s="30">
        <v>242</v>
      </c>
      <c r="BA23" s="31">
        <v>11.493057851239675</v>
      </c>
      <c r="BB23" s="31">
        <v>1.1296801904693787</v>
      </c>
      <c r="BC23" s="31">
        <v>13.54</v>
      </c>
      <c r="BD23" s="31">
        <v>7.36</v>
      </c>
      <c r="BE23" s="32">
        <f t="shared" si="11"/>
        <v>57.944166666666696</v>
      </c>
      <c r="BF23" s="33">
        <v>96</v>
      </c>
      <c r="BG23" s="34">
        <v>11.442395833333327</v>
      </c>
      <c r="BH23" s="34">
        <v>0.27603868833216161</v>
      </c>
      <c r="BI23" s="34">
        <v>12.11</v>
      </c>
      <c r="BJ23" s="34">
        <v>10.88</v>
      </c>
      <c r="BK23" s="35">
        <f t="shared" si="12"/>
        <v>22.884791666666654</v>
      </c>
      <c r="BL23" s="8">
        <v>194</v>
      </c>
      <c r="BM23" s="36">
        <v>10.96623711340207</v>
      </c>
      <c r="BN23" s="36">
        <v>0.33170897642411024</v>
      </c>
      <c r="BO23" s="36">
        <v>11.91</v>
      </c>
      <c r="BP23" s="36">
        <v>10.49</v>
      </c>
      <c r="BQ23" s="37">
        <f t="shared" si="13"/>
        <v>44.321875000000034</v>
      </c>
      <c r="BR23" s="21">
        <v>363</v>
      </c>
      <c r="BS23" s="22">
        <v>8.8504407713498647</v>
      </c>
      <c r="BT23" s="22">
        <v>0.81369006254907672</v>
      </c>
      <c r="BU23" s="22">
        <v>10.74</v>
      </c>
      <c r="BV23" s="22">
        <v>8.01</v>
      </c>
      <c r="BW23" s="23">
        <f t="shared" si="14"/>
        <v>66.931458333333353</v>
      </c>
      <c r="BX23" s="38">
        <f t="shared" si="15"/>
        <v>16.97</v>
      </c>
      <c r="BY23" s="39">
        <v>0</v>
      </c>
      <c r="BZ23" s="38">
        <f t="shared" si="16"/>
        <v>16.6782</v>
      </c>
      <c r="CA23" s="39">
        <v>0</v>
      </c>
      <c r="CB23" s="40">
        <f t="shared" si="17"/>
        <v>7.36</v>
      </c>
      <c r="CC23" s="41">
        <v>4</v>
      </c>
      <c r="CD23" s="40">
        <f t="shared" si="18"/>
        <v>8.8504407713498647</v>
      </c>
      <c r="CE23" s="41">
        <v>7</v>
      </c>
    </row>
    <row r="24" spans="1:83" x14ac:dyDescent="0.3">
      <c r="A24" s="8" t="s">
        <v>35</v>
      </c>
      <c r="B24" s="8">
        <v>2002</v>
      </c>
      <c r="C24" s="8" t="s">
        <v>71</v>
      </c>
      <c r="D24" s="8">
        <v>24</v>
      </c>
      <c r="E24" s="8">
        <v>163</v>
      </c>
      <c r="F24" s="10">
        <v>37523</v>
      </c>
      <c r="G24" s="11">
        <f t="shared" si="0"/>
        <v>267</v>
      </c>
      <c r="H24" s="11">
        <v>19</v>
      </c>
      <c r="I24" s="8" t="s">
        <v>57</v>
      </c>
      <c r="J24" s="8" t="s">
        <v>72</v>
      </c>
      <c r="K24" s="8"/>
      <c r="L24" s="8"/>
      <c r="M24" s="8">
        <v>8</v>
      </c>
      <c r="N24" s="8" t="s">
        <v>39</v>
      </c>
      <c r="O24" s="12">
        <f t="shared" si="1"/>
        <v>8</v>
      </c>
      <c r="P24" s="12">
        <v>0.61603714367871265</v>
      </c>
      <c r="Q24" s="13">
        <v>1103</v>
      </c>
      <c r="R24" s="13">
        <f t="shared" si="2"/>
        <v>22.979166666666668</v>
      </c>
      <c r="S24" s="14">
        <v>16.225457842248414</v>
      </c>
      <c r="T24" s="14">
        <v>2.2710684789558298</v>
      </c>
      <c r="U24" s="14">
        <v>19.53</v>
      </c>
      <c r="V24" s="14">
        <v>9.3699999999999992</v>
      </c>
      <c r="W24" s="14">
        <f t="shared" si="3"/>
        <v>10.160000000000002</v>
      </c>
      <c r="X24" s="15">
        <f t="shared" si="4"/>
        <v>372.84750000000003</v>
      </c>
      <c r="Y24" s="15">
        <v>0</v>
      </c>
      <c r="Z24" s="16">
        <f t="shared" si="5"/>
        <v>0</v>
      </c>
      <c r="AA24" s="17">
        <f t="shared" si="6"/>
        <v>0</v>
      </c>
      <c r="AB24" s="18">
        <v>102</v>
      </c>
      <c r="AC24" s="19">
        <v>19.380882352941168</v>
      </c>
      <c r="AD24" s="19">
        <v>8.6219877118042215E-2</v>
      </c>
      <c r="AE24" s="19">
        <v>19.53</v>
      </c>
      <c r="AF24" s="19">
        <v>19.170000000000002</v>
      </c>
      <c r="AG24" s="20">
        <f t="shared" si="7"/>
        <v>41.184374999999982</v>
      </c>
      <c r="AH24" s="21">
        <v>267</v>
      </c>
      <c r="AI24" s="22">
        <v>15.21385767790264</v>
      </c>
      <c r="AJ24" s="22">
        <v>3.6149749770823356</v>
      </c>
      <c r="AK24" s="22">
        <v>19.37</v>
      </c>
      <c r="AL24" s="22">
        <v>9.3699999999999992</v>
      </c>
      <c r="AM24" s="23">
        <f t="shared" si="8"/>
        <v>84.627083333333431</v>
      </c>
      <c r="AN24" s="24">
        <v>299</v>
      </c>
      <c r="AO24" s="25">
        <v>16.064983277591963</v>
      </c>
      <c r="AP24" s="25">
        <v>1.4259362577369394</v>
      </c>
      <c r="AQ24" s="25">
        <v>18.36</v>
      </c>
      <c r="AR24" s="25">
        <v>13.41</v>
      </c>
      <c r="AS24" s="26">
        <f t="shared" si="9"/>
        <v>100.07145833333328</v>
      </c>
      <c r="AT24" s="27">
        <v>134</v>
      </c>
      <c r="AU24" s="28">
        <v>16.963880597014924</v>
      </c>
      <c r="AV24" s="28">
        <v>0.22174262140375559</v>
      </c>
      <c r="AW24" s="28">
        <v>17.7</v>
      </c>
      <c r="AX24" s="28">
        <v>16.32</v>
      </c>
      <c r="AY24" s="29">
        <f t="shared" si="10"/>
        <v>47.357499999999995</v>
      </c>
      <c r="AZ24" s="30">
        <v>61</v>
      </c>
      <c r="BA24" s="31">
        <v>16.439508196721309</v>
      </c>
      <c r="BB24" s="31">
        <v>0.25137240785673687</v>
      </c>
      <c r="BC24" s="31">
        <v>16.829999999999998</v>
      </c>
      <c r="BD24" s="31">
        <v>15.48</v>
      </c>
      <c r="BE24" s="32">
        <f t="shared" si="11"/>
        <v>20.891874999999995</v>
      </c>
      <c r="BF24" s="33">
        <v>92</v>
      </c>
      <c r="BG24" s="34">
        <v>16.241086956521734</v>
      </c>
      <c r="BH24" s="34">
        <v>0.33824516929776249</v>
      </c>
      <c r="BI24" s="34">
        <v>16.98</v>
      </c>
      <c r="BJ24" s="34">
        <v>15.51</v>
      </c>
      <c r="BK24" s="35">
        <f t="shared" si="12"/>
        <v>31.128749999999993</v>
      </c>
      <c r="BL24" s="8">
        <v>56</v>
      </c>
      <c r="BM24" s="36">
        <v>15.50303571428571</v>
      </c>
      <c r="BN24" s="36">
        <v>1.3853505229466567</v>
      </c>
      <c r="BO24" s="36">
        <v>16.75</v>
      </c>
      <c r="BP24" s="36">
        <v>12.35</v>
      </c>
      <c r="BQ24" s="37">
        <f t="shared" si="13"/>
        <v>18.086874999999996</v>
      </c>
      <c r="BR24" s="21">
        <v>92</v>
      </c>
      <c r="BS24" s="22">
        <v>15.391086956521747</v>
      </c>
      <c r="BT24" s="22">
        <v>0.31624672702728907</v>
      </c>
      <c r="BU24" s="22">
        <v>16.510000000000002</v>
      </c>
      <c r="BV24" s="22">
        <v>15</v>
      </c>
      <c r="BW24" s="23">
        <f t="shared" si="14"/>
        <v>29.499583333333348</v>
      </c>
      <c r="BX24" s="38">
        <f t="shared" si="15"/>
        <v>19.53</v>
      </c>
      <c r="BY24" s="39">
        <v>0</v>
      </c>
      <c r="BZ24" s="38">
        <f t="shared" si="16"/>
        <v>19.380882352941168</v>
      </c>
      <c r="CA24" s="39">
        <v>0</v>
      </c>
      <c r="CB24" s="40">
        <f t="shared" si="17"/>
        <v>9.3699999999999992</v>
      </c>
      <c r="CC24" s="41">
        <v>1</v>
      </c>
      <c r="CD24" s="40">
        <f t="shared" si="18"/>
        <v>15.21385767790264</v>
      </c>
      <c r="CE24" s="41">
        <v>1</v>
      </c>
    </row>
    <row r="25" spans="1:83" x14ac:dyDescent="0.3">
      <c r="A25" s="8" t="s">
        <v>35</v>
      </c>
      <c r="B25" s="8">
        <v>2002</v>
      </c>
      <c r="C25" s="8" t="s">
        <v>73</v>
      </c>
      <c r="D25" s="8">
        <v>25</v>
      </c>
      <c r="E25" s="8">
        <v>170</v>
      </c>
      <c r="F25" s="10">
        <v>37517</v>
      </c>
      <c r="G25" s="11">
        <f t="shared" si="0"/>
        <v>261</v>
      </c>
      <c r="H25" s="11">
        <v>19.399999999999999</v>
      </c>
      <c r="I25" s="8" t="s">
        <v>74</v>
      </c>
      <c r="J25" s="8" t="s">
        <v>58</v>
      </c>
      <c r="K25" s="8"/>
      <c r="L25" s="8"/>
      <c r="M25" s="8">
        <v>8</v>
      </c>
      <c r="N25" s="8" t="s">
        <v>39</v>
      </c>
      <c r="O25" s="12">
        <f t="shared" si="1"/>
        <v>8</v>
      </c>
      <c r="P25" s="42">
        <v>5.1040310490640062E-2</v>
      </c>
      <c r="Q25" s="13">
        <v>1436</v>
      </c>
      <c r="R25" s="13">
        <f t="shared" si="2"/>
        <v>29.916666666666668</v>
      </c>
      <c r="S25" s="14">
        <v>17.187367688022288</v>
      </c>
      <c r="T25" s="14">
        <v>1.456487409769085</v>
      </c>
      <c r="U25" s="14">
        <v>19.68</v>
      </c>
      <c r="V25" s="14">
        <v>14.08</v>
      </c>
      <c r="W25" s="14">
        <f t="shared" si="3"/>
        <v>5.6</v>
      </c>
      <c r="X25" s="15">
        <f t="shared" si="4"/>
        <v>514.18875000000014</v>
      </c>
      <c r="Y25" s="15">
        <v>0</v>
      </c>
      <c r="Z25" s="16">
        <f t="shared" si="5"/>
        <v>0</v>
      </c>
      <c r="AA25" s="17">
        <f t="shared" si="6"/>
        <v>0</v>
      </c>
      <c r="AB25" s="18">
        <v>92</v>
      </c>
      <c r="AC25" s="19">
        <v>19.218913043478263</v>
      </c>
      <c r="AD25" s="19">
        <v>9.9873068031920434E-2</v>
      </c>
      <c r="AE25" s="19">
        <v>19.48</v>
      </c>
      <c r="AF25" s="19">
        <v>19.05</v>
      </c>
      <c r="AG25" s="20">
        <f t="shared" si="7"/>
        <v>36.836250000000007</v>
      </c>
      <c r="AH25" s="21">
        <v>152</v>
      </c>
      <c r="AI25" s="22">
        <v>19.349934210526314</v>
      </c>
      <c r="AJ25" s="22">
        <v>0.27730132010711406</v>
      </c>
      <c r="AK25" s="22">
        <v>19.68</v>
      </c>
      <c r="AL25" s="22">
        <v>17.84</v>
      </c>
      <c r="AM25" s="23">
        <f t="shared" si="8"/>
        <v>61.274791666666658</v>
      </c>
      <c r="AN25" s="24">
        <v>419</v>
      </c>
      <c r="AO25" s="25">
        <v>17.432315035799526</v>
      </c>
      <c r="AP25" s="25">
        <v>1.5003327018713168</v>
      </c>
      <c r="AQ25" s="25">
        <v>19.66</v>
      </c>
      <c r="AR25" s="25">
        <v>14.08</v>
      </c>
      <c r="AS25" s="26">
        <f t="shared" si="9"/>
        <v>152.16958333333335</v>
      </c>
      <c r="AT25" s="27">
        <v>156</v>
      </c>
      <c r="AU25" s="28">
        <v>17.114615384615384</v>
      </c>
      <c r="AV25" s="28">
        <v>0.50410877553186095</v>
      </c>
      <c r="AW25" s="28">
        <v>18.43</v>
      </c>
      <c r="AX25" s="28">
        <v>16.670000000000002</v>
      </c>
      <c r="AY25" s="29">
        <f t="shared" si="10"/>
        <v>55.622499999999995</v>
      </c>
      <c r="AZ25" s="30">
        <v>151</v>
      </c>
      <c r="BA25" s="31">
        <v>16.874172185430439</v>
      </c>
      <c r="BB25" s="31">
        <v>0.38154485558213547</v>
      </c>
      <c r="BC25" s="31">
        <v>17.82</v>
      </c>
      <c r="BD25" s="31">
        <v>15.64</v>
      </c>
      <c r="BE25" s="32">
        <f t="shared" si="11"/>
        <v>53.083333333333258</v>
      </c>
      <c r="BF25" s="33">
        <v>181</v>
      </c>
      <c r="BG25" s="34">
        <v>16.65149171270718</v>
      </c>
      <c r="BH25" s="34">
        <v>0.23619550797272909</v>
      </c>
      <c r="BI25" s="34">
        <v>17.23</v>
      </c>
      <c r="BJ25" s="34">
        <v>16.239999999999998</v>
      </c>
      <c r="BK25" s="35">
        <f t="shared" si="12"/>
        <v>62.789999999999992</v>
      </c>
      <c r="BL25" s="8">
        <v>89</v>
      </c>
      <c r="BM25" s="36">
        <v>16.237640449438189</v>
      </c>
      <c r="BN25" s="36">
        <v>0.24409863166681908</v>
      </c>
      <c r="BO25" s="36">
        <v>16.78</v>
      </c>
      <c r="BP25" s="36">
        <v>15.67</v>
      </c>
      <c r="BQ25" s="37">
        <f t="shared" si="13"/>
        <v>30.107291666666644</v>
      </c>
      <c r="BR25" s="21">
        <v>196</v>
      </c>
      <c r="BS25" s="22">
        <v>15.258367346938812</v>
      </c>
      <c r="BT25" s="22">
        <v>0.33038964992031811</v>
      </c>
      <c r="BU25" s="22">
        <v>16.41</v>
      </c>
      <c r="BV25" s="22">
        <v>14.8</v>
      </c>
      <c r="BW25" s="23">
        <f t="shared" si="14"/>
        <v>62.305000000000142</v>
      </c>
      <c r="BX25" s="38">
        <f t="shared" si="15"/>
        <v>19.68</v>
      </c>
      <c r="BY25" s="39">
        <v>1</v>
      </c>
      <c r="BZ25" s="38">
        <f t="shared" si="16"/>
        <v>19.349934210526314</v>
      </c>
      <c r="CA25" s="39">
        <v>1</v>
      </c>
      <c r="CB25" s="40">
        <f t="shared" si="17"/>
        <v>14.08</v>
      </c>
      <c r="CC25" s="41">
        <v>2</v>
      </c>
      <c r="CD25" s="40">
        <f t="shared" si="18"/>
        <v>15.258367346938812</v>
      </c>
      <c r="CE25" s="41">
        <v>7</v>
      </c>
    </row>
    <row r="26" spans="1:83" x14ac:dyDescent="0.3">
      <c r="A26" s="8" t="s">
        <v>35</v>
      </c>
      <c r="B26" s="8">
        <v>2002</v>
      </c>
      <c r="C26" s="8" t="s">
        <v>75</v>
      </c>
      <c r="D26" s="8">
        <v>24</v>
      </c>
      <c r="E26" s="8">
        <v>199</v>
      </c>
      <c r="F26" s="10">
        <v>37519</v>
      </c>
      <c r="G26" s="11">
        <f t="shared" si="0"/>
        <v>263</v>
      </c>
      <c r="H26" s="11">
        <v>19</v>
      </c>
      <c r="I26" s="8" t="s">
        <v>57</v>
      </c>
      <c r="J26" s="8" t="s">
        <v>58</v>
      </c>
      <c r="K26" s="8"/>
      <c r="L26" s="8"/>
      <c r="M26" s="8">
        <v>8</v>
      </c>
      <c r="N26" s="8" t="s">
        <v>39</v>
      </c>
      <c r="O26" s="12">
        <f t="shared" si="1"/>
        <v>8</v>
      </c>
      <c r="P26" s="12">
        <v>0.47483011446599466</v>
      </c>
      <c r="Q26" s="13">
        <v>1426</v>
      </c>
      <c r="R26" s="13">
        <f t="shared" si="2"/>
        <v>29.708333333333332</v>
      </c>
      <c r="S26" s="14">
        <v>17.391704067321136</v>
      </c>
      <c r="T26" s="14">
        <v>1.4484081423232631</v>
      </c>
      <c r="U26" s="14">
        <v>19.59</v>
      </c>
      <c r="V26" s="14">
        <v>12.42</v>
      </c>
      <c r="W26" s="14">
        <f t="shared" si="3"/>
        <v>7.17</v>
      </c>
      <c r="X26" s="15">
        <f t="shared" si="4"/>
        <v>516.67854166666541</v>
      </c>
      <c r="Y26" s="15">
        <v>0</v>
      </c>
      <c r="Z26" s="16">
        <f t="shared" si="5"/>
        <v>0</v>
      </c>
      <c r="AA26" s="17">
        <f t="shared" si="6"/>
        <v>0</v>
      </c>
      <c r="AB26" s="18">
        <v>431</v>
      </c>
      <c r="AC26" s="19">
        <v>19.048561484918768</v>
      </c>
      <c r="AD26" s="19">
        <v>0.22333678875370652</v>
      </c>
      <c r="AE26" s="19">
        <v>19.59</v>
      </c>
      <c r="AF26" s="19">
        <v>17.95</v>
      </c>
      <c r="AG26" s="20">
        <f t="shared" si="7"/>
        <v>171.04020833333308</v>
      </c>
      <c r="AH26" s="21">
        <v>102</v>
      </c>
      <c r="AI26" s="22">
        <v>18.232156862745093</v>
      </c>
      <c r="AJ26" s="22">
        <v>0.48352998094967065</v>
      </c>
      <c r="AK26" s="22">
        <v>18.72</v>
      </c>
      <c r="AL26" s="22">
        <v>15.11</v>
      </c>
      <c r="AM26" s="23">
        <f t="shared" si="8"/>
        <v>38.743333333333325</v>
      </c>
      <c r="AN26" s="24">
        <v>144</v>
      </c>
      <c r="AO26" s="25">
        <v>17.811319444444443</v>
      </c>
      <c r="AP26" s="25">
        <v>0.97754383696369551</v>
      </c>
      <c r="AQ26" s="25">
        <v>18.260000000000002</v>
      </c>
      <c r="AR26" s="25">
        <v>13.27</v>
      </c>
      <c r="AS26" s="26">
        <f t="shared" si="9"/>
        <v>53.433958333333329</v>
      </c>
      <c r="AT26" s="27">
        <v>198</v>
      </c>
      <c r="AU26" s="28">
        <v>17.146313131313132</v>
      </c>
      <c r="AV26" s="28">
        <v>0.36112492450082401</v>
      </c>
      <c r="AW26" s="28">
        <v>18</v>
      </c>
      <c r="AX26" s="28">
        <v>16.559999999999999</v>
      </c>
      <c r="AY26" s="29">
        <f t="shared" si="10"/>
        <v>70.728541666666672</v>
      </c>
      <c r="AZ26" s="30">
        <v>185</v>
      </c>
      <c r="BA26" s="31">
        <v>16.253135135135153</v>
      </c>
      <c r="BB26" s="31">
        <v>0.96704834874641366</v>
      </c>
      <c r="BC26" s="31">
        <v>17.41</v>
      </c>
      <c r="BD26" s="31">
        <v>12.42</v>
      </c>
      <c r="BE26" s="32">
        <f t="shared" si="11"/>
        <v>62.642291666666736</v>
      </c>
      <c r="BF26" s="33">
        <v>129</v>
      </c>
      <c r="BG26" s="34">
        <v>16.042093023255809</v>
      </c>
      <c r="BH26" s="34">
        <v>0.305385704935692</v>
      </c>
      <c r="BI26" s="34">
        <v>16.649999999999999</v>
      </c>
      <c r="BJ26" s="34">
        <v>15.47</v>
      </c>
      <c r="BK26" s="35">
        <f t="shared" si="12"/>
        <v>43.113124999999989</v>
      </c>
      <c r="BL26" s="8">
        <v>104</v>
      </c>
      <c r="BM26" s="36">
        <v>15.980096153846148</v>
      </c>
      <c r="BN26" s="36">
        <v>0.17928929376527247</v>
      </c>
      <c r="BO26" s="36">
        <v>16.28</v>
      </c>
      <c r="BP26" s="36">
        <v>15.43</v>
      </c>
      <c r="BQ26" s="37">
        <f t="shared" si="13"/>
        <v>34.623541666666654</v>
      </c>
      <c r="BR26" s="21">
        <v>133</v>
      </c>
      <c r="BS26" s="22">
        <v>15.28548872180451</v>
      </c>
      <c r="BT26" s="22">
        <v>0.47858925605177988</v>
      </c>
      <c r="BU26" s="22">
        <v>16.09</v>
      </c>
      <c r="BV26" s="22">
        <v>14.61</v>
      </c>
      <c r="BW26" s="23">
        <f t="shared" si="14"/>
        <v>42.353541666666665</v>
      </c>
      <c r="BX26" s="38">
        <f t="shared" si="15"/>
        <v>19.59</v>
      </c>
      <c r="BY26" s="39">
        <v>0</v>
      </c>
      <c r="BZ26" s="38">
        <f t="shared" si="16"/>
        <v>19.048561484918768</v>
      </c>
      <c r="CA26" s="39">
        <v>0</v>
      </c>
      <c r="CB26" s="40">
        <f t="shared" si="17"/>
        <v>12.42</v>
      </c>
      <c r="CC26" s="41">
        <v>4</v>
      </c>
      <c r="CD26" s="40">
        <f t="shared" si="18"/>
        <v>15.28548872180451</v>
      </c>
      <c r="CE26" s="41">
        <v>7</v>
      </c>
    </row>
    <row r="27" spans="1:83" x14ac:dyDescent="0.3">
      <c r="A27" s="8" t="s">
        <v>35</v>
      </c>
      <c r="B27" s="8">
        <v>2002</v>
      </c>
      <c r="C27" s="8" t="s">
        <v>76</v>
      </c>
      <c r="D27" s="8">
        <v>24</v>
      </c>
      <c r="E27" s="8">
        <v>200</v>
      </c>
      <c r="F27" s="10">
        <v>37529</v>
      </c>
      <c r="G27" s="11">
        <f t="shared" si="0"/>
        <v>273</v>
      </c>
      <c r="H27" s="11">
        <v>18.2</v>
      </c>
      <c r="I27" s="8" t="s">
        <v>57</v>
      </c>
      <c r="J27" s="8" t="s">
        <v>58</v>
      </c>
      <c r="K27" s="8"/>
      <c r="L27" s="8"/>
      <c r="M27" s="8">
        <v>8</v>
      </c>
      <c r="N27" s="8" t="s">
        <v>39</v>
      </c>
      <c r="O27" s="12">
        <f t="shared" si="1"/>
        <v>8</v>
      </c>
      <c r="P27" s="12">
        <v>0.90749778329025366</v>
      </c>
      <c r="Q27" s="13">
        <v>901</v>
      </c>
      <c r="R27" s="13">
        <f t="shared" si="2"/>
        <v>18.770833333333332</v>
      </c>
      <c r="S27" s="14">
        <v>16.725360710321855</v>
      </c>
      <c r="T27" s="14">
        <v>0.99207314233552513</v>
      </c>
      <c r="U27" s="14">
        <v>18.38</v>
      </c>
      <c r="V27" s="14">
        <v>13.26</v>
      </c>
      <c r="W27" s="14">
        <f t="shared" si="3"/>
        <v>5.1199999999999992</v>
      </c>
      <c r="X27" s="15">
        <f t="shared" si="4"/>
        <v>313.94895833333311</v>
      </c>
      <c r="Y27" s="15">
        <v>0</v>
      </c>
      <c r="Z27" s="16">
        <f t="shared" si="5"/>
        <v>0</v>
      </c>
      <c r="AA27" s="17">
        <f t="shared" si="6"/>
        <v>0</v>
      </c>
      <c r="AB27" s="18">
        <v>91</v>
      </c>
      <c r="AC27" s="19">
        <v>18.10846153846154</v>
      </c>
      <c r="AD27" s="19">
        <v>0.11041259063594135</v>
      </c>
      <c r="AE27" s="19">
        <v>18.38</v>
      </c>
      <c r="AF27" s="19">
        <v>17.899999999999999</v>
      </c>
      <c r="AG27" s="20">
        <f t="shared" si="7"/>
        <v>34.330625000000005</v>
      </c>
      <c r="AH27" s="21">
        <v>94</v>
      </c>
      <c r="AI27" s="22">
        <v>17.385212765957437</v>
      </c>
      <c r="AJ27" s="22">
        <v>1.1689713598995433</v>
      </c>
      <c r="AK27" s="22">
        <v>18</v>
      </c>
      <c r="AL27" s="22">
        <v>13.26</v>
      </c>
      <c r="AM27" s="23">
        <f t="shared" si="8"/>
        <v>34.046041666666646</v>
      </c>
      <c r="AN27" s="24">
        <v>109</v>
      </c>
      <c r="AO27" s="25">
        <v>17.595596330275225</v>
      </c>
      <c r="AP27" s="25">
        <v>0.26064887404699033</v>
      </c>
      <c r="AQ27" s="25">
        <v>17.899999999999999</v>
      </c>
      <c r="AR27" s="25">
        <v>16.11</v>
      </c>
      <c r="AS27" s="26">
        <f t="shared" si="9"/>
        <v>39.956666666666656</v>
      </c>
      <c r="AT27" s="27">
        <v>180</v>
      </c>
      <c r="AU27" s="28">
        <v>17.047222222222246</v>
      </c>
      <c r="AV27" s="28">
        <v>0.30138795421309639</v>
      </c>
      <c r="AW27" s="28">
        <v>18.16</v>
      </c>
      <c r="AX27" s="28">
        <v>16.52</v>
      </c>
      <c r="AY27" s="29">
        <f t="shared" si="10"/>
        <v>63.927083333333421</v>
      </c>
      <c r="AZ27" s="30">
        <v>112</v>
      </c>
      <c r="BA27" s="31">
        <v>16.452321428571416</v>
      </c>
      <c r="BB27" s="31">
        <v>0.33503524661386619</v>
      </c>
      <c r="BC27" s="31">
        <v>17.16</v>
      </c>
      <c r="BD27" s="31">
        <v>15.79</v>
      </c>
      <c r="BE27" s="32">
        <f t="shared" si="11"/>
        <v>38.388749999999973</v>
      </c>
      <c r="BF27" s="33">
        <v>87</v>
      </c>
      <c r="BG27" s="34">
        <v>16.211954022988515</v>
      </c>
      <c r="BH27" s="34">
        <v>0.22693528982622094</v>
      </c>
      <c r="BI27" s="34">
        <v>16.899999999999999</v>
      </c>
      <c r="BJ27" s="34">
        <v>15.77</v>
      </c>
      <c r="BK27" s="35">
        <f t="shared" si="12"/>
        <v>29.384166666666683</v>
      </c>
      <c r="BL27" s="8">
        <v>88</v>
      </c>
      <c r="BM27" s="36">
        <v>16.03102272727272</v>
      </c>
      <c r="BN27" s="36">
        <v>0.23906926699193809</v>
      </c>
      <c r="BO27" s="36">
        <v>16.670000000000002</v>
      </c>
      <c r="BP27" s="36">
        <v>15.58</v>
      </c>
      <c r="BQ27" s="37">
        <f t="shared" si="13"/>
        <v>29.39020833333332</v>
      </c>
      <c r="BR27" s="21">
        <v>140</v>
      </c>
      <c r="BS27" s="22">
        <v>15.265857142857151</v>
      </c>
      <c r="BT27" s="22">
        <v>0.41569389975550225</v>
      </c>
      <c r="BU27" s="22">
        <v>16.52</v>
      </c>
      <c r="BV27" s="22">
        <v>14.61</v>
      </c>
      <c r="BW27" s="23">
        <f t="shared" si="14"/>
        <v>44.525416666666686</v>
      </c>
      <c r="BX27" s="38">
        <f t="shared" si="15"/>
        <v>18.38</v>
      </c>
      <c r="BY27" s="39">
        <v>0</v>
      </c>
      <c r="BZ27" s="38">
        <f t="shared" si="16"/>
        <v>18.10846153846154</v>
      </c>
      <c r="CA27" s="39">
        <v>0</v>
      </c>
      <c r="CB27" s="40">
        <f t="shared" si="17"/>
        <v>13.26</v>
      </c>
      <c r="CC27" s="41">
        <v>1</v>
      </c>
      <c r="CD27" s="40">
        <f t="shared" si="18"/>
        <v>15.265857142857151</v>
      </c>
      <c r="CE27" s="41">
        <v>7</v>
      </c>
    </row>
    <row r="28" spans="1:83" x14ac:dyDescent="0.3">
      <c r="A28" s="8" t="s">
        <v>35</v>
      </c>
      <c r="B28" s="8">
        <v>2002</v>
      </c>
      <c r="C28" s="8" t="s">
        <v>77</v>
      </c>
      <c r="D28" s="8">
        <v>24</v>
      </c>
      <c r="E28" s="8">
        <v>491</v>
      </c>
      <c r="F28" s="10">
        <v>37412</v>
      </c>
      <c r="G28" s="11">
        <f t="shared" si="0"/>
        <v>156</v>
      </c>
      <c r="H28" s="11">
        <v>15</v>
      </c>
      <c r="I28" s="8" t="s">
        <v>37</v>
      </c>
      <c r="J28" s="8" t="s">
        <v>58</v>
      </c>
      <c r="K28" s="8"/>
      <c r="L28" s="8"/>
      <c r="M28" s="8">
        <v>8</v>
      </c>
      <c r="N28" s="8" t="s">
        <v>39</v>
      </c>
      <c r="O28" s="12">
        <f t="shared" si="1"/>
        <v>8</v>
      </c>
      <c r="P28" s="12">
        <v>9.9132999826973656E-2</v>
      </c>
      <c r="Q28" s="13">
        <v>1436</v>
      </c>
      <c r="R28" s="13">
        <f t="shared" si="2"/>
        <v>29.916666666666668</v>
      </c>
      <c r="S28" s="14">
        <v>15.827590529247919</v>
      </c>
      <c r="T28" s="14">
        <v>0.978442146276716</v>
      </c>
      <c r="U28" s="14">
        <v>19.32</v>
      </c>
      <c r="V28" s="14">
        <v>14.2</v>
      </c>
      <c r="W28" s="14">
        <f t="shared" si="3"/>
        <v>5.120000000000001</v>
      </c>
      <c r="X28" s="15">
        <f t="shared" si="4"/>
        <v>473.50875000000025</v>
      </c>
      <c r="Y28" s="15">
        <v>0</v>
      </c>
      <c r="Z28" s="16">
        <f t="shared" si="5"/>
        <v>0</v>
      </c>
      <c r="AA28" s="17">
        <f t="shared" si="6"/>
        <v>0</v>
      </c>
      <c r="AB28" s="18">
        <v>379</v>
      </c>
      <c r="AC28" s="19">
        <v>14.756965699208415</v>
      </c>
      <c r="AD28" s="19">
        <v>0.27922611569850503</v>
      </c>
      <c r="AE28" s="19">
        <v>15.34</v>
      </c>
      <c r="AF28" s="19">
        <v>14.2</v>
      </c>
      <c r="AG28" s="20">
        <f t="shared" si="7"/>
        <v>116.51854166666644</v>
      </c>
      <c r="AH28" s="21">
        <v>102</v>
      </c>
      <c r="AI28" s="22">
        <v>15.121372549019611</v>
      </c>
      <c r="AJ28" s="22">
        <v>0.24878333336812405</v>
      </c>
      <c r="AK28" s="22">
        <v>15.79</v>
      </c>
      <c r="AL28" s="22">
        <v>14.41</v>
      </c>
      <c r="AM28" s="23">
        <f t="shared" si="8"/>
        <v>32.132916666666674</v>
      </c>
      <c r="AN28" s="24">
        <v>92</v>
      </c>
      <c r="AO28" s="25">
        <v>15.521521739130433</v>
      </c>
      <c r="AP28" s="25">
        <v>0.22833335367689811</v>
      </c>
      <c r="AQ28" s="25">
        <v>16.170000000000002</v>
      </c>
      <c r="AR28" s="25">
        <v>15.13</v>
      </c>
      <c r="AS28" s="26">
        <f t="shared" si="9"/>
        <v>29.74958333333333</v>
      </c>
      <c r="AT28" s="27">
        <v>223</v>
      </c>
      <c r="AU28" s="28">
        <v>15.586053811659207</v>
      </c>
      <c r="AV28" s="28">
        <v>0.33585796650941424</v>
      </c>
      <c r="AW28" s="28">
        <v>16.649999999999999</v>
      </c>
      <c r="AX28" s="28">
        <v>14.96</v>
      </c>
      <c r="AY28" s="29">
        <f t="shared" si="10"/>
        <v>72.410208333333401</v>
      </c>
      <c r="AZ28" s="30">
        <v>192</v>
      </c>
      <c r="BA28" s="31">
        <v>16.602916666666651</v>
      </c>
      <c r="BB28" s="31">
        <v>0.72899330524532235</v>
      </c>
      <c r="BC28" s="31">
        <v>18.37</v>
      </c>
      <c r="BD28" s="31">
        <v>15.09</v>
      </c>
      <c r="BE28" s="32">
        <f t="shared" si="11"/>
        <v>66.411666666666605</v>
      </c>
      <c r="BF28" s="33">
        <v>104</v>
      </c>
      <c r="BG28" s="34">
        <v>16.245961538461543</v>
      </c>
      <c r="BH28" s="34">
        <v>0.28927602711868583</v>
      </c>
      <c r="BI28" s="34">
        <v>17.100000000000001</v>
      </c>
      <c r="BJ28" s="34">
        <v>15.77</v>
      </c>
      <c r="BK28" s="35">
        <f t="shared" si="12"/>
        <v>35.199583333333344</v>
      </c>
      <c r="BL28" s="8">
        <v>244</v>
      </c>
      <c r="BM28" s="36">
        <v>16.805327868852455</v>
      </c>
      <c r="BN28" s="36">
        <v>0.7047092438708934</v>
      </c>
      <c r="BO28" s="36">
        <v>19.32</v>
      </c>
      <c r="BP28" s="36">
        <v>14.29</v>
      </c>
      <c r="BQ28" s="37">
        <f t="shared" si="13"/>
        <v>85.427083333333314</v>
      </c>
      <c r="BR28" s="21">
        <v>100</v>
      </c>
      <c r="BS28" s="22">
        <v>17.116399999999988</v>
      </c>
      <c r="BT28" s="22">
        <v>0.61613411894266146</v>
      </c>
      <c r="BU28" s="22">
        <v>18.559999999999999</v>
      </c>
      <c r="BV28" s="22">
        <v>16.13</v>
      </c>
      <c r="BW28" s="23">
        <f t="shared" si="14"/>
        <v>35.659166666666643</v>
      </c>
      <c r="BX28" s="38">
        <f t="shared" si="15"/>
        <v>19.32</v>
      </c>
      <c r="BY28" s="39">
        <v>6</v>
      </c>
      <c r="BZ28" s="38">
        <f t="shared" si="16"/>
        <v>17.116399999999988</v>
      </c>
      <c r="CA28" s="39">
        <v>7</v>
      </c>
      <c r="CB28" s="40">
        <f t="shared" si="17"/>
        <v>14.2</v>
      </c>
      <c r="CC28" s="41">
        <v>0</v>
      </c>
      <c r="CD28" s="40">
        <f t="shared" si="18"/>
        <v>14.756965699208415</v>
      </c>
      <c r="CE28" s="41">
        <v>0</v>
      </c>
    </row>
    <row r="29" spans="1:83" x14ac:dyDescent="0.3">
      <c r="A29" s="8" t="s">
        <v>35</v>
      </c>
      <c r="B29" s="8">
        <v>2002</v>
      </c>
      <c r="C29" s="8" t="s">
        <v>78</v>
      </c>
      <c r="D29" s="8">
        <v>25</v>
      </c>
      <c r="E29" s="8">
        <v>33</v>
      </c>
      <c r="F29" s="10">
        <v>37518</v>
      </c>
      <c r="G29" s="11">
        <f t="shared" si="0"/>
        <v>262</v>
      </c>
      <c r="H29" s="11">
        <v>19.2</v>
      </c>
      <c r="I29" s="8" t="s">
        <v>57</v>
      </c>
      <c r="J29" s="8" t="s">
        <v>41</v>
      </c>
      <c r="K29" s="8"/>
      <c r="L29" s="8"/>
      <c r="M29" s="8">
        <v>8</v>
      </c>
      <c r="N29" s="8" t="s">
        <v>39</v>
      </c>
      <c r="O29" s="12">
        <f t="shared" si="1"/>
        <v>8</v>
      </c>
      <c r="P29" s="12">
        <v>0.59832905198174668</v>
      </c>
      <c r="Q29" s="13">
        <v>1009</v>
      </c>
      <c r="R29" s="13">
        <f t="shared" si="2"/>
        <v>21.020833333333332</v>
      </c>
      <c r="S29" s="14">
        <v>17.875272547076328</v>
      </c>
      <c r="T29" s="14">
        <v>1.2386171204536542</v>
      </c>
      <c r="U29" s="14">
        <v>19.690000000000001</v>
      </c>
      <c r="V29" s="14">
        <v>14.32</v>
      </c>
      <c r="W29" s="14">
        <f t="shared" si="3"/>
        <v>5.370000000000001</v>
      </c>
      <c r="X29" s="15">
        <f t="shared" si="4"/>
        <v>375.7531250000003</v>
      </c>
      <c r="Y29" s="15">
        <v>0</v>
      </c>
      <c r="Z29" s="16">
        <f t="shared" si="5"/>
        <v>0</v>
      </c>
      <c r="AA29" s="17">
        <f t="shared" si="6"/>
        <v>0</v>
      </c>
      <c r="AB29" s="18">
        <v>48</v>
      </c>
      <c r="AC29" s="19">
        <v>19.158750000000008</v>
      </c>
      <c r="AD29" s="19">
        <v>0.13135342935856781</v>
      </c>
      <c r="AE29" s="19">
        <v>19.45</v>
      </c>
      <c r="AF29" s="19">
        <v>18.96</v>
      </c>
      <c r="AG29" s="20">
        <f t="shared" si="7"/>
        <v>19.158750000000008</v>
      </c>
      <c r="AH29" s="21">
        <v>178</v>
      </c>
      <c r="AI29" s="22">
        <v>18.959269662921336</v>
      </c>
      <c r="AJ29" s="22">
        <v>1.1681803055633588</v>
      </c>
      <c r="AK29" s="22">
        <v>19.690000000000001</v>
      </c>
      <c r="AL29" s="22">
        <v>14.32</v>
      </c>
      <c r="AM29" s="23">
        <f t="shared" si="8"/>
        <v>70.307291666666629</v>
      </c>
      <c r="AN29" s="24">
        <v>154</v>
      </c>
      <c r="AO29" s="25">
        <v>18.28103896103897</v>
      </c>
      <c r="AP29" s="25">
        <v>1.572025531911591</v>
      </c>
      <c r="AQ29" s="25">
        <v>19.63</v>
      </c>
      <c r="AR29" s="25">
        <v>14.85</v>
      </c>
      <c r="AS29" s="26">
        <f t="shared" si="9"/>
        <v>58.651666666666699</v>
      </c>
      <c r="AT29" s="27">
        <v>185</v>
      </c>
      <c r="AU29" s="28">
        <v>18.428864864864853</v>
      </c>
      <c r="AV29" s="28">
        <v>0.6511013312809012</v>
      </c>
      <c r="AW29" s="28">
        <v>19.61</v>
      </c>
      <c r="AX29" s="28">
        <v>17.27</v>
      </c>
      <c r="AY29" s="29">
        <f t="shared" si="10"/>
        <v>71.027916666666613</v>
      </c>
      <c r="AZ29" s="30">
        <v>116</v>
      </c>
      <c r="BA29" s="31">
        <v>16.759741379310338</v>
      </c>
      <c r="BB29" s="31">
        <v>0.6527326654410146</v>
      </c>
      <c r="BC29" s="31">
        <v>17.77</v>
      </c>
      <c r="BD29" s="31">
        <v>14.85</v>
      </c>
      <c r="BE29" s="32">
        <f t="shared" si="11"/>
        <v>40.502708333333317</v>
      </c>
      <c r="BF29" s="33">
        <v>122</v>
      </c>
      <c r="BG29" s="34">
        <v>16.989672131147572</v>
      </c>
      <c r="BH29" s="34">
        <v>0.12119197547440835</v>
      </c>
      <c r="BI29" s="34">
        <v>17.36</v>
      </c>
      <c r="BJ29" s="34">
        <v>16.75</v>
      </c>
      <c r="BK29" s="35">
        <f t="shared" si="12"/>
        <v>43.182083333333409</v>
      </c>
      <c r="BL29" s="8">
        <v>51</v>
      </c>
      <c r="BM29" s="36">
        <v>17.286862745098038</v>
      </c>
      <c r="BN29" s="36">
        <v>0.17590327110180251</v>
      </c>
      <c r="BO29" s="36">
        <v>17.62</v>
      </c>
      <c r="BP29" s="36">
        <v>16.809999999999999</v>
      </c>
      <c r="BQ29" s="37">
        <f t="shared" si="13"/>
        <v>18.367291666666667</v>
      </c>
      <c r="BR29" s="21">
        <v>155</v>
      </c>
      <c r="BS29" s="22">
        <v>16.89458064516128</v>
      </c>
      <c r="BT29" s="22">
        <v>0.3477053512836199</v>
      </c>
      <c r="BU29" s="22">
        <v>17.79</v>
      </c>
      <c r="BV29" s="22">
        <v>16.34</v>
      </c>
      <c r="BW29" s="23">
        <f t="shared" si="14"/>
        <v>54.55541666666663</v>
      </c>
      <c r="BX29" s="38">
        <f t="shared" si="15"/>
        <v>19.690000000000001</v>
      </c>
      <c r="BY29" s="39">
        <v>1</v>
      </c>
      <c r="BZ29" s="38">
        <f t="shared" si="16"/>
        <v>19.158750000000008</v>
      </c>
      <c r="CA29" s="39">
        <v>0</v>
      </c>
      <c r="CB29" s="40">
        <f t="shared" si="17"/>
        <v>14.32</v>
      </c>
      <c r="CC29" s="41">
        <v>1</v>
      </c>
      <c r="CD29" s="40">
        <f t="shared" si="18"/>
        <v>16.759741379310338</v>
      </c>
      <c r="CE29" s="41">
        <v>4</v>
      </c>
    </row>
    <row r="30" spans="1:83" x14ac:dyDescent="0.3">
      <c r="A30" s="8" t="s">
        <v>35</v>
      </c>
      <c r="B30" s="9">
        <v>2000</v>
      </c>
      <c r="C30" s="8" t="s">
        <v>79</v>
      </c>
      <c r="D30" s="8">
        <v>24</v>
      </c>
      <c r="E30" s="8">
        <v>58</v>
      </c>
      <c r="F30" s="10">
        <v>36783</v>
      </c>
      <c r="G30" s="11">
        <f t="shared" si="0"/>
        <v>258</v>
      </c>
      <c r="H30" s="11">
        <v>19.600000000000001</v>
      </c>
      <c r="I30" s="8" t="s">
        <v>37</v>
      </c>
      <c r="J30" s="8" t="s">
        <v>41</v>
      </c>
      <c r="K30" s="8"/>
      <c r="L30" s="8"/>
      <c r="M30" s="8">
        <v>8</v>
      </c>
      <c r="N30" s="8" t="s">
        <v>39</v>
      </c>
      <c r="O30" s="12">
        <f t="shared" si="1"/>
        <v>8</v>
      </c>
      <c r="P30" s="12">
        <v>0.65600086779113276</v>
      </c>
      <c r="Q30" s="13">
        <v>1208</v>
      </c>
      <c r="R30" s="13">
        <f t="shared" si="2"/>
        <v>25.166666666666668</v>
      </c>
      <c r="S30" s="14">
        <v>17.85788907284763</v>
      </c>
      <c r="T30" s="14">
        <v>1.4552851760993182</v>
      </c>
      <c r="U30" s="14">
        <v>20.02</v>
      </c>
      <c r="V30" s="14">
        <v>11.05</v>
      </c>
      <c r="W30" s="14">
        <f t="shared" si="3"/>
        <v>8.9699999999999989</v>
      </c>
      <c r="X30" s="15">
        <f t="shared" si="4"/>
        <v>449.42354166666536</v>
      </c>
      <c r="Y30" s="15">
        <v>2</v>
      </c>
      <c r="Z30" s="16">
        <f t="shared" si="5"/>
        <v>4.1666666666666664E-2</v>
      </c>
      <c r="AA30" s="17">
        <f t="shared" si="6"/>
        <v>0.16556291390728478</v>
      </c>
      <c r="AB30" s="18">
        <v>14</v>
      </c>
      <c r="AC30" s="19">
        <v>19.84571428571428</v>
      </c>
      <c r="AD30" s="19">
        <v>9.435728219537147E-2</v>
      </c>
      <c r="AE30" s="19">
        <v>20.02</v>
      </c>
      <c r="AF30" s="19">
        <v>19.75</v>
      </c>
      <c r="AG30" s="20">
        <f t="shared" si="7"/>
        <v>5.7883333333333322</v>
      </c>
      <c r="AH30" s="21">
        <v>137</v>
      </c>
      <c r="AI30" s="22">
        <v>18.405693430656935</v>
      </c>
      <c r="AJ30" s="22">
        <v>2.8175815650859888</v>
      </c>
      <c r="AK30" s="22">
        <v>19.97</v>
      </c>
      <c r="AL30" s="22">
        <v>11.05</v>
      </c>
      <c r="AM30" s="23">
        <f t="shared" si="8"/>
        <v>52.532916666666665</v>
      </c>
      <c r="AN30" s="24">
        <v>136</v>
      </c>
      <c r="AO30" s="25">
        <v>19.010514705882347</v>
      </c>
      <c r="AP30" s="25">
        <v>0.67940313658707918</v>
      </c>
      <c r="AQ30" s="25">
        <v>19.68</v>
      </c>
      <c r="AR30" s="25">
        <v>16.829999999999998</v>
      </c>
      <c r="AS30" s="26">
        <f t="shared" si="9"/>
        <v>53.863124999999982</v>
      </c>
      <c r="AT30" s="27">
        <v>285</v>
      </c>
      <c r="AU30" s="28">
        <v>18.526491228070174</v>
      </c>
      <c r="AV30" s="28">
        <v>0.87772812376827103</v>
      </c>
      <c r="AW30" s="28">
        <v>19.93</v>
      </c>
      <c r="AX30" s="28">
        <v>16.48</v>
      </c>
      <c r="AY30" s="29">
        <f t="shared" si="10"/>
        <v>110.00104166666667</v>
      </c>
      <c r="AZ30" s="30">
        <v>297</v>
      </c>
      <c r="BA30" s="31">
        <v>17.477878787878787</v>
      </c>
      <c r="BB30" s="31">
        <v>0.34760942102064696</v>
      </c>
      <c r="BC30" s="31">
        <v>18.12</v>
      </c>
      <c r="BD30" s="31">
        <v>16.23</v>
      </c>
      <c r="BE30" s="32">
        <f t="shared" si="11"/>
        <v>108.144375</v>
      </c>
      <c r="BF30" s="33">
        <v>104</v>
      </c>
      <c r="BG30" s="34">
        <v>17.635769230769228</v>
      </c>
      <c r="BH30" s="34">
        <v>0.15216044360299694</v>
      </c>
      <c r="BI30" s="34">
        <v>17.899999999999999</v>
      </c>
      <c r="BJ30" s="34">
        <v>17.260000000000002</v>
      </c>
      <c r="BK30" s="35">
        <f t="shared" si="12"/>
        <v>38.210833333333326</v>
      </c>
      <c r="BL30" s="8">
        <v>92</v>
      </c>
      <c r="BM30" s="36">
        <v>17.664239130434787</v>
      </c>
      <c r="BN30" s="36">
        <v>0.22055491302796834</v>
      </c>
      <c r="BO30" s="36">
        <v>18.03</v>
      </c>
      <c r="BP30" s="36">
        <v>16.829999999999998</v>
      </c>
      <c r="BQ30" s="37">
        <f t="shared" si="13"/>
        <v>33.856458333333343</v>
      </c>
      <c r="BR30" s="21">
        <v>143</v>
      </c>
      <c r="BS30" s="22">
        <v>15.785104895104901</v>
      </c>
      <c r="BT30" s="22">
        <v>0.76174823678396453</v>
      </c>
      <c r="BU30" s="22">
        <v>17.71</v>
      </c>
      <c r="BV30" s="22">
        <v>14.79</v>
      </c>
      <c r="BW30" s="23">
        <f t="shared" si="14"/>
        <v>47.026458333333345</v>
      </c>
      <c r="BX30" s="38">
        <f t="shared" si="15"/>
        <v>20.02</v>
      </c>
      <c r="BY30" s="39">
        <v>0</v>
      </c>
      <c r="BZ30" s="38">
        <f t="shared" si="16"/>
        <v>19.84571428571428</v>
      </c>
      <c r="CA30" s="39">
        <v>0</v>
      </c>
      <c r="CB30" s="40">
        <f t="shared" si="17"/>
        <v>11.05</v>
      </c>
      <c r="CC30" s="41">
        <v>1</v>
      </c>
      <c r="CD30" s="40">
        <f t="shared" si="18"/>
        <v>15.785104895104901</v>
      </c>
      <c r="CE30" s="41">
        <v>7</v>
      </c>
    </row>
    <row r="31" spans="1:83" x14ac:dyDescent="0.3">
      <c r="A31" s="8" t="s">
        <v>35</v>
      </c>
      <c r="B31" s="9">
        <v>2000</v>
      </c>
      <c r="C31" s="8" t="s">
        <v>80</v>
      </c>
      <c r="D31" s="8">
        <v>24</v>
      </c>
      <c r="E31" s="8">
        <v>853</v>
      </c>
      <c r="F31" s="10">
        <v>36780</v>
      </c>
      <c r="G31" s="11">
        <f t="shared" si="0"/>
        <v>255</v>
      </c>
      <c r="H31" s="11">
        <v>19.100000000000001</v>
      </c>
      <c r="I31" s="8" t="s">
        <v>81</v>
      </c>
      <c r="J31" s="8" t="s">
        <v>50</v>
      </c>
      <c r="K31" s="8"/>
      <c r="L31" s="8"/>
      <c r="M31" s="8">
        <v>8</v>
      </c>
      <c r="N31" s="8" t="s">
        <v>39</v>
      </c>
      <c r="O31" s="12">
        <f t="shared" si="1"/>
        <v>8</v>
      </c>
      <c r="P31" s="12">
        <v>0.1249940973040804</v>
      </c>
      <c r="Q31" s="13">
        <v>1209</v>
      </c>
      <c r="R31" s="13">
        <f t="shared" si="2"/>
        <v>25.1875</v>
      </c>
      <c r="S31" s="14">
        <v>17.419933829611299</v>
      </c>
      <c r="T31" s="14">
        <v>2.049592835252859</v>
      </c>
      <c r="U31" s="14">
        <v>20.14</v>
      </c>
      <c r="V31" s="14">
        <v>11.28</v>
      </c>
      <c r="W31" s="14">
        <f t="shared" si="3"/>
        <v>8.8600000000000012</v>
      </c>
      <c r="X31" s="15">
        <f t="shared" si="4"/>
        <v>438.7645833333346</v>
      </c>
      <c r="Y31" s="15">
        <v>4</v>
      </c>
      <c r="Z31" s="16">
        <f t="shared" si="5"/>
        <v>8.3333333333333329E-2</v>
      </c>
      <c r="AA31" s="17">
        <f t="shared" si="6"/>
        <v>0.33085194375516958</v>
      </c>
      <c r="AB31" s="18">
        <v>53</v>
      </c>
      <c r="AC31" s="19">
        <v>19.415094339622641</v>
      </c>
      <c r="AD31" s="19">
        <v>0.12452405763097461</v>
      </c>
      <c r="AE31" s="19">
        <v>19.71</v>
      </c>
      <c r="AF31" s="19">
        <v>19.14</v>
      </c>
      <c r="AG31" s="20">
        <f t="shared" si="7"/>
        <v>21.4375</v>
      </c>
      <c r="AH31" s="21">
        <v>285</v>
      </c>
      <c r="AI31" s="22">
        <v>16.110035087719314</v>
      </c>
      <c r="AJ31" s="22">
        <v>2.6021800852261556</v>
      </c>
      <c r="AK31" s="22">
        <v>19.8</v>
      </c>
      <c r="AL31" s="22">
        <v>12.33</v>
      </c>
      <c r="AM31" s="23">
        <f t="shared" si="8"/>
        <v>95.653333333333435</v>
      </c>
      <c r="AN31" s="24">
        <v>93</v>
      </c>
      <c r="AO31" s="25">
        <v>19.47612903225804</v>
      </c>
      <c r="AP31" s="25">
        <v>0.16839415626844398</v>
      </c>
      <c r="AQ31" s="25">
        <v>20</v>
      </c>
      <c r="AR31" s="25">
        <v>19.25</v>
      </c>
      <c r="AS31" s="26">
        <f t="shared" si="9"/>
        <v>37.73499999999995</v>
      </c>
      <c r="AT31" s="27">
        <v>237</v>
      </c>
      <c r="AU31" s="28">
        <v>18.569198312236281</v>
      </c>
      <c r="AV31" s="28">
        <v>0.81872458604451204</v>
      </c>
      <c r="AW31" s="28">
        <v>20.14</v>
      </c>
      <c r="AX31" s="28">
        <v>17.11</v>
      </c>
      <c r="AY31" s="29">
        <f t="shared" si="10"/>
        <v>91.68541666666664</v>
      </c>
      <c r="AZ31" s="30">
        <v>105</v>
      </c>
      <c r="BA31" s="31">
        <v>17.481428571428577</v>
      </c>
      <c r="BB31" s="31">
        <v>0.28923117108926827</v>
      </c>
      <c r="BC31" s="31">
        <v>18.02</v>
      </c>
      <c r="BD31" s="31">
        <v>17.010000000000002</v>
      </c>
      <c r="BE31" s="32">
        <f t="shared" si="11"/>
        <v>38.240625000000009</v>
      </c>
      <c r="BF31" s="33">
        <v>146</v>
      </c>
      <c r="BG31" s="34">
        <v>17.808082191780837</v>
      </c>
      <c r="BH31" s="34">
        <v>0.20068611645017059</v>
      </c>
      <c r="BI31" s="34">
        <v>18.22</v>
      </c>
      <c r="BJ31" s="34">
        <v>17.07</v>
      </c>
      <c r="BK31" s="35">
        <f t="shared" si="12"/>
        <v>54.166250000000041</v>
      </c>
      <c r="BL31" s="8">
        <v>180</v>
      </c>
      <c r="BM31" s="36">
        <v>15.983833333333335</v>
      </c>
      <c r="BN31" s="36">
        <v>2.4776839236872656</v>
      </c>
      <c r="BO31" s="36">
        <v>18.739999999999998</v>
      </c>
      <c r="BP31" s="36">
        <v>11.28</v>
      </c>
      <c r="BQ31" s="37">
        <f t="shared" si="13"/>
        <v>59.939375000000005</v>
      </c>
      <c r="BR31" s="21">
        <v>110</v>
      </c>
      <c r="BS31" s="22">
        <v>17.414000000000005</v>
      </c>
      <c r="BT31" s="22">
        <v>0.83876077222741185</v>
      </c>
      <c r="BU31" s="22">
        <v>18.72</v>
      </c>
      <c r="BV31" s="22">
        <v>15.94</v>
      </c>
      <c r="BW31" s="23">
        <f t="shared" si="14"/>
        <v>39.90708333333334</v>
      </c>
      <c r="BX31" s="38">
        <f t="shared" si="15"/>
        <v>20.14</v>
      </c>
      <c r="BY31" s="39">
        <v>3</v>
      </c>
      <c r="BZ31" s="38">
        <f t="shared" si="16"/>
        <v>19.47612903225804</v>
      </c>
      <c r="CA31" s="39">
        <v>2</v>
      </c>
      <c r="CB31" s="40">
        <f t="shared" si="17"/>
        <v>11.28</v>
      </c>
      <c r="CC31" s="41">
        <v>6</v>
      </c>
      <c r="CD31" s="40">
        <f t="shared" si="18"/>
        <v>15.983833333333335</v>
      </c>
      <c r="CE31" s="41">
        <v>6</v>
      </c>
    </row>
    <row r="32" spans="1:83" x14ac:dyDescent="0.3">
      <c r="A32" s="8" t="s">
        <v>35</v>
      </c>
      <c r="B32" s="9">
        <v>2000</v>
      </c>
      <c r="C32" s="8" t="s">
        <v>82</v>
      </c>
      <c r="D32" s="8">
        <v>25</v>
      </c>
      <c r="E32" s="8">
        <v>270</v>
      </c>
      <c r="F32" s="10">
        <v>36694</v>
      </c>
      <c r="G32" s="11">
        <f t="shared" si="0"/>
        <v>169</v>
      </c>
      <c r="H32" s="11">
        <v>16.5</v>
      </c>
      <c r="I32" s="8" t="s">
        <v>37</v>
      </c>
      <c r="J32" s="8" t="s">
        <v>41</v>
      </c>
      <c r="K32" s="8"/>
      <c r="L32" s="8"/>
      <c r="M32" s="8">
        <v>8</v>
      </c>
      <c r="N32" s="8" t="s">
        <v>39</v>
      </c>
      <c r="O32" s="12">
        <f t="shared" si="1"/>
        <v>8</v>
      </c>
      <c r="P32" s="12">
        <v>0.62126342721635475</v>
      </c>
      <c r="Q32" s="13">
        <v>1149</v>
      </c>
      <c r="R32" s="13">
        <f t="shared" si="2"/>
        <v>23.9375</v>
      </c>
      <c r="S32" s="14">
        <v>16.866657963446443</v>
      </c>
      <c r="T32" s="14">
        <v>2.32819784326183</v>
      </c>
      <c r="U32" s="14">
        <v>20.13</v>
      </c>
      <c r="V32" s="14">
        <v>12.16</v>
      </c>
      <c r="W32" s="14">
        <f t="shared" si="3"/>
        <v>7.9699999999999989</v>
      </c>
      <c r="X32" s="15">
        <f t="shared" si="4"/>
        <v>403.74562499999922</v>
      </c>
      <c r="Y32" s="15">
        <v>5</v>
      </c>
      <c r="Z32" s="16">
        <f t="shared" si="5"/>
        <v>0.10416666666666667</v>
      </c>
      <c r="AA32" s="17">
        <f t="shared" si="6"/>
        <v>0.4351610095735422</v>
      </c>
      <c r="AB32" s="18">
        <v>43</v>
      </c>
      <c r="AC32" s="19">
        <v>16.856279069767435</v>
      </c>
      <c r="AD32" s="19">
        <v>0.14753568181506935</v>
      </c>
      <c r="AE32" s="19">
        <v>17.18</v>
      </c>
      <c r="AF32" s="19">
        <v>16.579999999999998</v>
      </c>
      <c r="AG32" s="20">
        <f t="shared" si="7"/>
        <v>15.100416666666661</v>
      </c>
      <c r="AH32" s="21">
        <v>108</v>
      </c>
      <c r="AI32" s="22">
        <v>16.540833333333328</v>
      </c>
      <c r="AJ32" s="22">
        <v>0.25917960070299018</v>
      </c>
      <c r="AK32" s="22">
        <v>17.350000000000001</v>
      </c>
      <c r="AL32" s="22">
        <v>15.66</v>
      </c>
      <c r="AM32" s="23">
        <f t="shared" si="8"/>
        <v>37.216874999999987</v>
      </c>
      <c r="AN32" s="24">
        <v>143</v>
      </c>
      <c r="AO32" s="25">
        <v>17.230139860139861</v>
      </c>
      <c r="AP32" s="25">
        <v>0.36092406055081377</v>
      </c>
      <c r="AQ32" s="25">
        <v>17.87</v>
      </c>
      <c r="AR32" s="25">
        <v>16.600000000000001</v>
      </c>
      <c r="AS32" s="26">
        <f t="shared" si="9"/>
        <v>51.33145833333333</v>
      </c>
      <c r="AT32" s="27">
        <v>136</v>
      </c>
      <c r="AU32" s="28">
        <v>17.909117647058821</v>
      </c>
      <c r="AV32" s="28">
        <v>0.35191006971633343</v>
      </c>
      <c r="AW32" s="28">
        <v>18.920000000000002</v>
      </c>
      <c r="AX32" s="28">
        <v>17.09</v>
      </c>
      <c r="AY32" s="29">
        <f t="shared" si="10"/>
        <v>50.742499999999993</v>
      </c>
      <c r="AZ32" s="30">
        <v>93</v>
      </c>
      <c r="BA32" s="31">
        <v>17.691182795698928</v>
      </c>
      <c r="BB32" s="31">
        <v>0.33574009572094254</v>
      </c>
      <c r="BC32" s="31">
        <v>18.72</v>
      </c>
      <c r="BD32" s="31">
        <v>17</v>
      </c>
      <c r="BE32" s="32">
        <f t="shared" si="11"/>
        <v>34.276666666666671</v>
      </c>
      <c r="BF32" s="33">
        <v>89</v>
      </c>
      <c r="BG32" s="34">
        <v>18.546292134831461</v>
      </c>
      <c r="BH32" s="34">
        <v>0.38471471727429013</v>
      </c>
      <c r="BI32" s="34">
        <v>19.38</v>
      </c>
      <c r="BJ32" s="34">
        <v>18</v>
      </c>
      <c r="BK32" s="35">
        <f t="shared" si="12"/>
        <v>34.387916666666669</v>
      </c>
      <c r="BL32" s="8">
        <v>292</v>
      </c>
      <c r="BM32" s="36">
        <v>13.880547945205464</v>
      </c>
      <c r="BN32" s="36">
        <v>2.6189108149763136</v>
      </c>
      <c r="BO32" s="36">
        <v>19.73</v>
      </c>
      <c r="BP32" s="36">
        <v>12.16</v>
      </c>
      <c r="BQ32" s="37">
        <f t="shared" si="13"/>
        <v>84.439999999999898</v>
      </c>
      <c r="BR32" s="21">
        <v>245</v>
      </c>
      <c r="BS32" s="22">
        <v>18.857102040816319</v>
      </c>
      <c r="BT32" s="22">
        <v>0.618371878830698</v>
      </c>
      <c r="BU32" s="22">
        <v>20.13</v>
      </c>
      <c r="BV32" s="22">
        <v>18.170000000000002</v>
      </c>
      <c r="BW32" s="23">
        <f t="shared" si="14"/>
        <v>96.249791666666638</v>
      </c>
      <c r="BX32" s="38">
        <f t="shared" si="15"/>
        <v>20.13</v>
      </c>
      <c r="BY32" s="39">
        <v>7</v>
      </c>
      <c r="BZ32" s="38">
        <f t="shared" si="16"/>
        <v>18.857102040816319</v>
      </c>
      <c r="CA32" s="39">
        <v>7</v>
      </c>
      <c r="CB32" s="40">
        <f t="shared" si="17"/>
        <v>12.16</v>
      </c>
      <c r="CC32" s="41">
        <v>6</v>
      </c>
      <c r="CD32" s="40">
        <f t="shared" si="18"/>
        <v>13.880547945205464</v>
      </c>
      <c r="CE32" s="41">
        <v>6</v>
      </c>
    </row>
    <row r="33" spans="1:83" x14ac:dyDescent="0.3">
      <c r="A33" s="8" t="s">
        <v>35</v>
      </c>
      <c r="B33" s="8">
        <v>2002</v>
      </c>
      <c r="C33" s="8" t="s">
        <v>83</v>
      </c>
      <c r="D33" s="8">
        <v>24</v>
      </c>
      <c r="E33" s="8">
        <v>207</v>
      </c>
      <c r="F33" s="10">
        <v>37517</v>
      </c>
      <c r="G33" s="11">
        <f t="shared" si="0"/>
        <v>261</v>
      </c>
      <c r="H33" s="11">
        <v>19.399999999999999</v>
      </c>
      <c r="I33" s="8" t="s">
        <v>57</v>
      </c>
      <c r="J33" s="8" t="s">
        <v>58</v>
      </c>
      <c r="K33" s="8"/>
      <c r="L33" s="8"/>
      <c r="M33" s="8">
        <v>8</v>
      </c>
      <c r="N33" s="8" t="s">
        <v>39</v>
      </c>
      <c r="O33" s="12">
        <f t="shared" si="1"/>
        <v>8</v>
      </c>
      <c r="P33" s="12">
        <v>0.43947254207449282</v>
      </c>
      <c r="Q33" s="13">
        <v>995</v>
      </c>
      <c r="R33" s="13">
        <f t="shared" si="2"/>
        <v>20.729166666666668</v>
      </c>
      <c r="S33" s="14">
        <v>18.028844221105533</v>
      </c>
      <c r="T33" s="14">
        <v>1.3491706114823305</v>
      </c>
      <c r="U33" s="14">
        <v>20.77</v>
      </c>
      <c r="V33" s="14">
        <v>13.01</v>
      </c>
      <c r="W33" s="14">
        <f t="shared" si="3"/>
        <v>7.76</v>
      </c>
      <c r="X33" s="15">
        <f t="shared" si="4"/>
        <v>373.72291666666683</v>
      </c>
      <c r="Y33" s="15">
        <v>7</v>
      </c>
      <c r="Z33" s="16">
        <f t="shared" si="5"/>
        <v>0.14583333333333334</v>
      </c>
      <c r="AA33" s="17">
        <f t="shared" si="6"/>
        <v>0.70351758793969854</v>
      </c>
      <c r="AB33" s="18">
        <v>42</v>
      </c>
      <c r="AC33" s="19">
        <v>19.451904761904768</v>
      </c>
      <c r="AD33" s="19">
        <v>9.1657849855785609E-2</v>
      </c>
      <c r="AE33" s="19">
        <v>19.64</v>
      </c>
      <c r="AF33" s="19">
        <v>19.079999999999998</v>
      </c>
      <c r="AG33" s="20">
        <f t="shared" si="7"/>
        <v>17.020416666666673</v>
      </c>
      <c r="AH33" s="21">
        <v>96</v>
      </c>
      <c r="AI33" s="22">
        <v>19.445520833333344</v>
      </c>
      <c r="AJ33" s="22">
        <v>0.32039406588783587</v>
      </c>
      <c r="AK33" s="22">
        <v>19.91</v>
      </c>
      <c r="AL33" s="22">
        <v>18.18</v>
      </c>
      <c r="AM33" s="23">
        <f t="shared" si="8"/>
        <v>38.891041666666688</v>
      </c>
      <c r="AN33" s="24">
        <v>109</v>
      </c>
      <c r="AO33" s="25">
        <v>18.757706422018362</v>
      </c>
      <c r="AP33" s="25">
        <v>1.7803545386760147</v>
      </c>
      <c r="AQ33" s="25">
        <v>20.77</v>
      </c>
      <c r="AR33" s="25">
        <v>14.65</v>
      </c>
      <c r="AS33" s="26">
        <f t="shared" si="9"/>
        <v>42.595625000000034</v>
      </c>
      <c r="AT33" s="27">
        <v>234</v>
      </c>
      <c r="AU33" s="28">
        <v>18.804401709401724</v>
      </c>
      <c r="AV33" s="28">
        <v>0.91251660279873292</v>
      </c>
      <c r="AW33" s="28">
        <v>20.41</v>
      </c>
      <c r="AX33" s="28">
        <v>15.08</v>
      </c>
      <c r="AY33" s="29">
        <f t="shared" si="10"/>
        <v>91.671458333333405</v>
      </c>
      <c r="AZ33" s="30">
        <v>145</v>
      </c>
      <c r="BA33" s="31">
        <v>17.019379310344835</v>
      </c>
      <c r="BB33" s="31">
        <v>1.5654047314289297</v>
      </c>
      <c r="BC33" s="31">
        <v>18.79</v>
      </c>
      <c r="BD33" s="31">
        <v>13.01</v>
      </c>
      <c r="BE33" s="32">
        <f t="shared" si="11"/>
        <v>51.412708333333356</v>
      </c>
      <c r="BF33" s="33">
        <v>131</v>
      </c>
      <c r="BG33" s="34">
        <v>17.189465648854945</v>
      </c>
      <c r="BH33" s="34">
        <v>0.29010956279706329</v>
      </c>
      <c r="BI33" s="34">
        <v>18.350000000000001</v>
      </c>
      <c r="BJ33" s="34">
        <v>16.87</v>
      </c>
      <c r="BK33" s="35">
        <f t="shared" si="12"/>
        <v>46.912916666666618</v>
      </c>
      <c r="BL33" s="8">
        <v>57</v>
      </c>
      <c r="BM33" s="36">
        <v>17.266140350877194</v>
      </c>
      <c r="BN33" s="36">
        <v>0.14028993429380684</v>
      </c>
      <c r="BO33" s="36">
        <v>17.59</v>
      </c>
      <c r="BP33" s="36">
        <v>16.98</v>
      </c>
      <c r="BQ33" s="37">
        <f t="shared" si="13"/>
        <v>20.503541666666667</v>
      </c>
      <c r="BR33" s="21">
        <v>181</v>
      </c>
      <c r="BS33" s="22">
        <v>17.162044198895011</v>
      </c>
      <c r="BT33" s="22">
        <v>0.26253828976200549</v>
      </c>
      <c r="BU33" s="22">
        <v>17.87</v>
      </c>
      <c r="BV33" s="22">
        <v>16.48</v>
      </c>
      <c r="BW33" s="23">
        <f t="shared" si="14"/>
        <v>64.715208333333266</v>
      </c>
      <c r="BX33" s="38">
        <f t="shared" si="15"/>
        <v>20.77</v>
      </c>
      <c r="BY33" s="39">
        <v>2</v>
      </c>
      <c r="BZ33" s="38">
        <f t="shared" si="16"/>
        <v>19.451904761904768</v>
      </c>
      <c r="CA33" s="39">
        <v>0</v>
      </c>
      <c r="CB33" s="40">
        <f t="shared" si="17"/>
        <v>13.01</v>
      </c>
      <c r="CC33" s="41">
        <v>4</v>
      </c>
      <c r="CD33" s="40">
        <f t="shared" si="18"/>
        <v>17.019379310344835</v>
      </c>
      <c r="CE33" s="41">
        <v>4</v>
      </c>
    </row>
    <row r="34" spans="1:83" x14ac:dyDescent="0.3">
      <c r="A34" s="8" t="s">
        <v>35</v>
      </c>
      <c r="B34" s="8">
        <v>2002</v>
      </c>
      <c r="C34" s="8" t="s">
        <v>84</v>
      </c>
      <c r="D34" s="8">
        <v>25</v>
      </c>
      <c r="E34" s="8">
        <v>492</v>
      </c>
      <c r="F34" s="10">
        <v>37427</v>
      </c>
      <c r="G34" s="11">
        <f t="shared" si="0"/>
        <v>171</v>
      </c>
      <c r="H34" s="11">
        <v>15.8</v>
      </c>
      <c r="I34" s="8" t="s">
        <v>37</v>
      </c>
      <c r="J34" s="8" t="s">
        <v>58</v>
      </c>
      <c r="K34" s="8"/>
      <c r="L34" s="8"/>
      <c r="M34" s="8">
        <v>8</v>
      </c>
      <c r="N34" s="8" t="s">
        <v>39</v>
      </c>
      <c r="O34" s="12">
        <f t="shared" si="1"/>
        <v>8</v>
      </c>
      <c r="P34" s="12">
        <v>0.29144558570293588</v>
      </c>
      <c r="Q34" s="13">
        <v>940</v>
      </c>
      <c r="R34" s="13">
        <f t="shared" si="2"/>
        <v>19.583333333333332</v>
      </c>
      <c r="S34" s="14">
        <v>17.110999999999997</v>
      </c>
      <c r="T34" s="14">
        <v>0.74333435531480374</v>
      </c>
      <c r="U34" s="14">
        <v>20.81</v>
      </c>
      <c r="V34" s="14">
        <v>14.95</v>
      </c>
      <c r="W34" s="14">
        <f t="shared" si="3"/>
        <v>5.8599999999999994</v>
      </c>
      <c r="X34" s="15">
        <f t="shared" si="4"/>
        <v>335.09041666666661</v>
      </c>
      <c r="Y34" s="15">
        <v>13</v>
      </c>
      <c r="Z34" s="16">
        <f t="shared" si="5"/>
        <v>0.27083333333333331</v>
      </c>
      <c r="AA34" s="17">
        <f t="shared" si="6"/>
        <v>1.3829787234042552</v>
      </c>
      <c r="AB34" s="18">
        <v>93</v>
      </c>
      <c r="AC34" s="19">
        <v>16.222473118279581</v>
      </c>
      <c r="AD34" s="19">
        <v>0.20430505704640564</v>
      </c>
      <c r="AE34" s="19">
        <v>16.63</v>
      </c>
      <c r="AF34" s="19">
        <v>14.95</v>
      </c>
      <c r="AG34" s="20">
        <f t="shared" si="7"/>
        <v>31.431041666666687</v>
      </c>
      <c r="AH34" s="21">
        <v>89</v>
      </c>
      <c r="AI34" s="22">
        <v>16.522921348314608</v>
      </c>
      <c r="AJ34" s="22">
        <v>0.18634158667735351</v>
      </c>
      <c r="AK34" s="22">
        <v>16.88</v>
      </c>
      <c r="AL34" s="22">
        <v>16.16</v>
      </c>
      <c r="AM34" s="23">
        <f t="shared" si="8"/>
        <v>30.636250000000004</v>
      </c>
      <c r="AN34" s="24">
        <v>56</v>
      </c>
      <c r="AO34" s="25">
        <v>16.56785714285714</v>
      </c>
      <c r="AP34" s="25">
        <v>0.32514452331072879</v>
      </c>
      <c r="AQ34" s="25">
        <v>17.510000000000002</v>
      </c>
      <c r="AR34" s="25">
        <v>16.22</v>
      </c>
      <c r="AS34" s="26">
        <f t="shared" si="9"/>
        <v>19.329166666666666</v>
      </c>
      <c r="AT34" s="27">
        <v>181</v>
      </c>
      <c r="AU34" s="28">
        <v>17.123535911602183</v>
      </c>
      <c r="AV34" s="28">
        <v>0.29923176651565742</v>
      </c>
      <c r="AW34" s="28">
        <v>18.12</v>
      </c>
      <c r="AX34" s="28">
        <v>16.350000000000001</v>
      </c>
      <c r="AY34" s="29">
        <f t="shared" si="10"/>
        <v>64.569999999999894</v>
      </c>
      <c r="AZ34" s="30">
        <v>108</v>
      </c>
      <c r="BA34" s="31">
        <v>16.716759259259273</v>
      </c>
      <c r="BB34" s="31">
        <v>0.44433469893743271</v>
      </c>
      <c r="BC34" s="31">
        <v>18.64</v>
      </c>
      <c r="BD34" s="31">
        <v>15.97</v>
      </c>
      <c r="BE34" s="32">
        <f t="shared" si="11"/>
        <v>37.612708333333366</v>
      </c>
      <c r="BF34" s="33">
        <v>81</v>
      </c>
      <c r="BG34" s="34">
        <v>16.806419753086416</v>
      </c>
      <c r="BH34" s="34">
        <v>0.23651273032320774</v>
      </c>
      <c r="BI34" s="34">
        <v>17.75</v>
      </c>
      <c r="BJ34" s="34">
        <v>16.46</v>
      </c>
      <c r="BK34" s="35">
        <f t="shared" si="12"/>
        <v>28.360833333333328</v>
      </c>
      <c r="BL34" s="8">
        <v>97</v>
      </c>
      <c r="BM34" s="36">
        <v>17.536597938144325</v>
      </c>
      <c r="BN34" s="36">
        <v>0.11647502055106551</v>
      </c>
      <c r="BO34" s="36">
        <v>17.79</v>
      </c>
      <c r="BP34" s="36">
        <v>17.27</v>
      </c>
      <c r="BQ34" s="37">
        <f t="shared" si="13"/>
        <v>35.438541666666659</v>
      </c>
      <c r="BR34" s="21">
        <v>235</v>
      </c>
      <c r="BS34" s="22">
        <v>17.915617021276599</v>
      </c>
      <c r="BT34" s="22">
        <v>0.79622341904917993</v>
      </c>
      <c r="BU34" s="22">
        <v>20.81</v>
      </c>
      <c r="BV34" s="22">
        <v>16.73</v>
      </c>
      <c r="BW34" s="23">
        <f t="shared" si="14"/>
        <v>87.711875000000006</v>
      </c>
      <c r="BX34" s="38">
        <f t="shared" si="15"/>
        <v>20.81</v>
      </c>
      <c r="BY34" s="39">
        <v>7</v>
      </c>
      <c r="BZ34" s="38">
        <f t="shared" si="16"/>
        <v>17.915617021276599</v>
      </c>
      <c r="CA34" s="39">
        <v>7</v>
      </c>
      <c r="CB34" s="40">
        <f t="shared" si="17"/>
        <v>14.95</v>
      </c>
      <c r="CC34" s="41">
        <v>0</v>
      </c>
      <c r="CD34" s="40">
        <f t="shared" si="18"/>
        <v>16.222473118279581</v>
      </c>
      <c r="CE34" s="41">
        <v>0</v>
      </c>
    </row>
    <row r="35" spans="1:83" x14ac:dyDescent="0.3">
      <c r="A35" s="8" t="s">
        <v>35</v>
      </c>
      <c r="B35" s="9">
        <v>2000</v>
      </c>
      <c r="C35" s="8" t="s">
        <v>85</v>
      </c>
      <c r="D35" s="8">
        <v>25</v>
      </c>
      <c r="E35" s="8">
        <v>428</v>
      </c>
      <c r="F35" s="10">
        <v>36776</v>
      </c>
      <c r="G35" s="11">
        <f t="shared" si="0"/>
        <v>251</v>
      </c>
      <c r="H35" s="11">
        <v>19.3</v>
      </c>
      <c r="I35" s="8" t="s">
        <v>37</v>
      </c>
      <c r="J35" s="8" t="s">
        <v>45</v>
      </c>
      <c r="K35" s="8"/>
      <c r="L35" s="8"/>
      <c r="M35" s="8">
        <v>8</v>
      </c>
      <c r="N35" s="8" t="s">
        <v>39</v>
      </c>
      <c r="O35" s="12">
        <f t="shared" si="1"/>
        <v>8</v>
      </c>
      <c r="P35" s="12">
        <v>0.49254006942009598</v>
      </c>
      <c r="Q35" s="13">
        <v>865</v>
      </c>
      <c r="R35" s="13">
        <f t="shared" si="2"/>
        <v>18.020833333333332</v>
      </c>
      <c r="S35" s="14">
        <v>19.265965317919107</v>
      </c>
      <c r="T35" s="14">
        <v>0.37314482306598878</v>
      </c>
      <c r="U35" s="14">
        <v>20.23</v>
      </c>
      <c r="V35" s="14">
        <v>17.11</v>
      </c>
      <c r="W35" s="14">
        <f t="shared" si="3"/>
        <v>3.120000000000001</v>
      </c>
      <c r="X35" s="15">
        <f t="shared" si="4"/>
        <v>347.18875000000054</v>
      </c>
      <c r="Y35" s="15">
        <v>16</v>
      </c>
      <c r="Z35" s="16">
        <f t="shared" si="5"/>
        <v>0.33333333333333331</v>
      </c>
      <c r="AA35" s="17">
        <f t="shared" si="6"/>
        <v>1.8497109826589597</v>
      </c>
      <c r="AB35" s="18">
        <v>17</v>
      </c>
      <c r="AC35" s="19">
        <v>19.457058823529412</v>
      </c>
      <c r="AD35" s="19">
        <v>0.10569796035652557</v>
      </c>
      <c r="AE35" s="19">
        <v>19.63</v>
      </c>
      <c r="AF35" s="19">
        <v>19.29</v>
      </c>
      <c r="AG35" s="20">
        <f t="shared" si="7"/>
        <v>6.8910416666666672</v>
      </c>
      <c r="AH35" s="21">
        <v>96</v>
      </c>
      <c r="AI35" s="22">
        <v>19.520729166666666</v>
      </c>
      <c r="AJ35" s="22">
        <v>0.18503055105728258</v>
      </c>
      <c r="AK35" s="22">
        <v>19.760000000000002</v>
      </c>
      <c r="AL35" s="22">
        <v>18.190000000000001</v>
      </c>
      <c r="AM35" s="23">
        <f t="shared" si="8"/>
        <v>39.041458333333331</v>
      </c>
      <c r="AN35" s="24">
        <v>80</v>
      </c>
      <c r="AO35" s="25">
        <v>19.326750000000004</v>
      </c>
      <c r="AP35" s="25">
        <v>0.38191315534797649</v>
      </c>
      <c r="AQ35" s="25">
        <v>19.649999999999999</v>
      </c>
      <c r="AR35" s="25">
        <v>17.11</v>
      </c>
      <c r="AS35" s="26">
        <f t="shared" si="9"/>
        <v>32.211250000000007</v>
      </c>
      <c r="AT35" s="27">
        <v>151</v>
      </c>
      <c r="AU35" s="28">
        <v>19.029801324503307</v>
      </c>
      <c r="AV35" s="28">
        <v>0.29876293879635507</v>
      </c>
      <c r="AW35" s="28">
        <v>19.690000000000001</v>
      </c>
      <c r="AX35" s="28">
        <v>18.37</v>
      </c>
      <c r="AY35" s="29">
        <f t="shared" si="10"/>
        <v>59.864583333333321</v>
      </c>
      <c r="AZ35" s="30">
        <v>143</v>
      </c>
      <c r="BA35" s="31">
        <v>19.489930069930068</v>
      </c>
      <c r="BB35" s="31">
        <v>0.31700512392779173</v>
      </c>
      <c r="BC35" s="31">
        <v>20.16</v>
      </c>
      <c r="BD35" s="31">
        <v>18.59</v>
      </c>
      <c r="BE35" s="32">
        <f t="shared" si="11"/>
        <v>58.063749999999992</v>
      </c>
      <c r="BF35" s="33">
        <v>148</v>
      </c>
      <c r="BG35" s="34">
        <v>19.318243243243248</v>
      </c>
      <c r="BH35" s="34">
        <v>0.28643175681928229</v>
      </c>
      <c r="BI35" s="34">
        <v>20.23</v>
      </c>
      <c r="BJ35" s="34">
        <v>18.829999999999998</v>
      </c>
      <c r="BK35" s="35">
        <f t="shared" si="12"/>
        <v>59.564583333333353</v>
      </c>
      <c r="BL35" s="8">
        <v>100</v>
      </c>
      <c r="BM35" s="36">
        <v>18.966399999999982</v>
      </c>
      <c r="BN35" s="36">
        <v>0.2704747789732041</v>
      </c>
      <c r="BO35" s="36">
        <v>19.43</v>
      </c>
      <c r="BP35" s="36">
        <v>17.87</v>
      </c>
      <c r="BQ35" s="37">
        <f t="shared" si="13"/>
        <v>39.5133333333333</v>
      </c>
      <c r="BR35" s="21">
        <v>130</v>
      </c>
      <c r="BS35" s="22">
        <v>19.214307692307688</v>
      </c>
      <c r="BT35" s="22">
        <v>0.44823502013308203</v>
      </c>
      <c r="BU35" s="22">
        <v>19.850000000000001</v>
      </c>
      <c r="BV35" s="22">
        <v>17.579999999999998</v>
      </c>
      <c r="BW35" s="23">
        <f t="shared" si="14"/>
        <v>52.038749999999993</v>
      </c>
      <c r="BX35" s="38">
        <f t="shared" si="15"/>
        <v>20.23</v>
      </c>
      <c r="BY35" s="39">
        <v>5</v>
      </c>
      <c r="BZ35" s="38">
        <f t="shared" si="16"/>
        <v>19.520729166666666</v>
      </c>
      <c r="CA35" s="39">
        <v>1</v>
      </c>
      <c r="CB35" s="40">
        <f t="shared" si="17"/>
        <v>17.11</v>
      </c>
      <c r="CC35" s="41">
        <v>2</v>
      </c>
      <c r="CD35" s="40">
        <f t="shared" si="18"/>
        <v>18.966399999999982</v>
      </c>
      <c r="CE35" s="41">
        <v>6</v>
      </c>
    </row>
    <row r="36" spans="1:83" x14ac:dyDescent="0.3">
      <c r="A36" s="8" t="s">
        <v>35</v>
      </c>
      <c r="B36" s="9">
        <v>2000</v>
      </c>
      <c r="C36" s="8" t="s">
        <v>86</v>
      </c>
      <c r="D36" s="8">
        <v>25</v>
      </c>
      <c r="E36" s="8">
        <v>357</v>
      </c>
      <c r="F36" s="10">
        <v>36772</v>
      </c>
      <c r="G36" s="11">
        <f t="shared" si="0"/>
        <v>247</v>
      </c>
      <c r="H36" s="11">
        <v>19.7</v>
      </c>
      <c r="I36" s="8" t="s">
        <v>87</v>
      </c>
      <c r="J36" s="8" t="s">
        <v>41</v>
      </c>
      <c r="K36" s="8"/>
      <c r="L36" s="8"/>
      <c r="M36" s="8">
        <v>8</v>
      </c>
      <c r="N36" s="8" t="s">
        <v>39</v>
      </c>
      <c r="O36" s="12">
        <f t="shared" si="1"/>
        <v>8</v>
      </c>
      <c r="P36" s="12">
        <v>0.87236179524140878</v>
      </c>
      <c r="Q36" s="13">
        <v>1382</v>
      </c>
      <c r="R36" s="13">
        <f t="shared" si="2"/>
        <v>28.791666666666668</v>
      </c>
      <c r="S36" s="14">
        <v>17.001591895803159</v>
      </c>
      <c r="T36" s="14">
        <v>2.2344375142181065</v>
      </c>
      <c r="U36" s="14">
        <v>20.18</v>
      </c>
      <c r="V36" s="14">
        <v>11.95</v>
      </c>
      <c r="W36" s="14">
        <f t="shared" si="3"/>
        <v>8.23</v>
      </c>
      <c r="X36" s="15">
        <f t="shared" si="4"/>
        <v>489.50416666666598</v>
      </c>
      <c r="Y36" s="15">
        <v>21</v>
      </c>
      <c r="Z36" s="16">
        <f t="shared" si="5"/>
        <v>0.4375</v>
      </c>
      <c r="AA36" s="17">
        <f t="shared" si="6"/>
        <v>1.519536903039074</v>
      </c>
      <c r="AB36" s="18">
        <v>47</v>
      </c>
      <c r="AC36" s="19">
        <v>19.550638297872339</v>
      </c>
      <c r="AD36" s="19">
        <v>0.20431650910460405</v>
      </c>
      <c r="AE36" s="19">
        <v>19.78</v>
      </c>
      <c r="AF36" s="19">
        <v>19.04</v>
      </c>
      <c r="AG36" s="20">
        <f t="shared" si="7"/>
        <v>19.143333333333331</v>
      </c>
      <c r="AH36" s="21">
        <v>627</v>
      </c>
      <c r="AI36" s="22">
        <v>15.21732057416266</v>
      </c>
      <c r="AJ36" s="22">
        <v>2.0398169507569119</v>
      </c>
      <c r="AK36" s="22">
        <v>19.93</v>
      </c>
      <c r="AL36" s="22">
        <v>11.95</v>
      </c>
      <c r="AM36" s="23">
        <f t="shared" si="8"/>
        <v>198.77624999999975</v>
      </c>
      <c r="AN36" s="24">
        <v>101</v>
      </c>
      <c r="AO36" s="25">
        <v>18.741881188118807</v>
      </c>
      <c r="AP36" s="25">
        <v>1.0010521593516348</v>
      </c>
      <c r="AQ36" s="25">
        <v>19.82</v>
      </c>
      <c r="AR36" s="25">
        <v>16.670000000000002</v>
      </c>
      <c r="AS36" s="26">
        <f t="shared" si="9"/>
        <v>39.436041666666654</v>
      </c>
      <c r="AT36" s="27">
        <v>269</v>
      </c>
      <c r="AU36" s="28">
        <v>18.948513011152404</v>
      </c>
      <c r="AV36" s="28">
        <v>0.78128244459068474</v>
      </c>
      <c r="AW36" s="28">
        <v>20.18</v>
      </c>
      <c r="AX36" s="28">
        <v>16.82</v>
      </c>
      <c r="AY36" s="29">
        <f t="shared" si="10"/>
        <v>106.19062499999994</v>
      </c>
      <c r="AZ36" s="30">
        <v>104</v>
      </c>
      <c r="BA36" s="31">
        <v>17.464903846153845</v>
      </c>
      <c r="BB36" s="31">
        <v>0.211053737197574</v>
      </c>
      <c r="BC36" s="31">
        <v>17.86</v>
      </c>
      <c r="BD36" s="31">
        <v>16.760000000000002</v>
      </c>
      <c r="BE36" s="32">
        <f t="shared" si="11"/>
        <v>37.840624999999996</v>
      </c>
      <c r="BF36" s="33">
        <v>95</v>
      </c>
      <c r="BG36" s="34">
        <v>18.013789473684223</v>
      </c>
      <c r="BH36" s="34">
        <v>0.18151360623853993</v>
      </c>
      <c r="BI36" s="34">
        <v>18.3</v>
      </c>
      <c r="BJ36" s="34">
        <v>17.600000000000001</v>
      </c>
      <c r="BK36" s="35">
        <f t="shared" si="12"/>
        <v>35.652291666666692</v>
      </c>
      <c r="BL36" s="8">
        <v>60</v>
      </c>
      <c r="BM36" s="36">
        <v>18.261999999999997</v>
      </c>
      <c r="BN36" s="36">
        <v>0.75919850690142821</v>
      </c>
      <c r="BO36" s="36">
        <v>18.8</v>
      </c>
      <c r="BP36" s="36">
        <v>14.17</v>
      </c>
      <c r="BQ36" s="37">
        <f t="shared" si="13"/>
        <v>22.827499999999997</v>
      </c>
      <c r="BR36" s="21">
        <v>79</v>
      </c>
      <c r="BS36" s="22">
        <v>18.00759493670887</v>
      </c>
      <c r="BT36" s="22">
        <v>0.88324026871612404</v>
      </c>
      <c r="BU36" s="22">
        <v>19.11</v>
      </c>
      <c r="BV36" s="22">
        <v>12.69</v>
      </c>
      <c r="BW36" s="23">
        <f t="shared" si="14"/>
        <v>29.637500000000014</v>
      </c>
      <c r="BX36" s="38">
        <f t="shared" si="15"/>
        <v>20.18</v>
      </c>
      <c r="BY36" s="39">
        <v>3</v>
      </c>
      <c r="BZ36" s="38">
        <f t="shared" si="16"/>
        <v>19.550638297872339</v>
      </c>
      <c r="CA36" s="39">
        <v>0</v>
      </c>
      <c r="CB36" s="40">
        <f t="shared" si="17"/>
        <v>11.95</v>
      </c>
      <c r="CC36" s="41">
        <v>1</v>
      </c>
      <c r="CD36" s="40">
        <f t="shared" si="18"/>
        <v>15.21732057416266</v>
      </c>
      <c r="CE36" s="41">
        <v>1</v>
      </c>
    </row>
    <row r="37" spans="1:83" x14ac:dyDescent="0.3">
      <c r="A37" s="8" t="s">
        <v>35</v>
      </c>
      <c r="B37" s="9">
        <v>2000</v>
      </c>
      <c r="C37" s="8" t="s">
        <v>88</v>
      </c>
      <c r="D37" s="8">
        <v>24</v>
      </c>
      <c r="E37" s="8">
        <v>531</v>
      </c>
      <c r="F37" s="10">
        <v>36780</v>
      </c>
      <c r="G37" s="11">
        <f t="shared" si="0"/>
        <v>255</v>
      </c>
      <c r="H37" s="11">
        <v>19.100000000000001</v>
      </c>
      <c r="I37" s="8" t="s">
        <v>37</v>
      </c>
      <c r="J37" s="8" t="s">
        <v>45</v>
      </c>
      <c r="K37" s="8"/>
      <c r="L37" s="8"/>
      <c r="M37" s="8">
        <v>8</v>
      </c>
      <c r="N37" s="8" t="s">
        <v>39</v>
      </c>
      <c r="O37" s="12">
        <f t="shared" si="1"/>
        <v>8</v>
      </c>
      <c r="P37" s="12">
        <v>0.27653139381259018</v>
      </c>
      <c r="Q37" s="13">
        <v>1061</v>
      </c>
      <c r="R37" s="13">
        <f t="shared" si="2"/>
        <v>22.104166666666668</v>
      </c>
      <c r="S37" s="14">
        <v>17.557021677662629</v>
      </c>
      <c r="T37" s="14">
        <v>2.4695326860087272</v>
      </c>
      <c r="U37" s="14">
        <v>20.420000000000002</v>
      </c>
      <c r="V37" s="14">
        <v>10.39</v>
      </c>
      <c r="W37" s="14">
        <f t="shared" si="3"/>
        <v>10.030000000000001</v>
      </c>
      <c r="X37" s="15">
        <f t="shared" si="4"/>
        <v>388.08333333333439</v>
      </c>
      <c r="Y37" s="15">
        <v>29</v>
      </c>
      <c r="Z37" s="16">
        <f t="shared" si="5"/>
        <v>0.60416666666666663</v>
      </c>
      <c r="AA37" s="17">
        <f t="shared" si="6"/>
        <v>2.7332704995287465</v>
      </c>
      <c r="AB37" s="18">
        <v>41</v>
      </c>
      <c r="AC37" s="19">
        <v>19.252926829268297</v>
      </c>
      <c r="AD37" s="19">
        <v>0.10920723195922097</v>
      </c>
      <c r="AE37" s="19">
        <v>19.38</v>
      </c>
      <c r="AF37" s="19">
        <v>18.98</v>
      </c>
      <c r="AG37" s="20">
        <f t="shared" si="7"/>
        <v>16.445208333333337</v>
      </c>
      <c r="AH37" s="21">
        <v>246</v>
      </c>
      <c r="AI37" s="22">
        <v>15.7180487804878</v>
      </c>
      <c r="AJ37" s="22">
        <v>3.9245355182932724</v>
      </c>
      <c r="AK37" s="22">
        <v>19.8</v>
      </c>
      <c r="AL37" s="22">
        <v>10.39</v>
      </c>
      <c r="AM37" s="23">
        <f t="shared" si="8"/>
        <v>80.554999999999978</v>
      </c>
      <c r="AN37" s="24">
        <v>62</v>
      </c>
      <c r="AO37" s="25">
        <v>19.076612903225815</v>
      </c>
      <c r="AP37" s="25">
        <v>0.19841125983042987</v>
      </c>
      <c r="AQ37" s="25">
        <v>19.489999999999998</v>
      </c>
      <c r="AR37" s="25">
        <v>18.32</v>
      </c>
      <c r="AS37" s="26">
        <f t="shared" si="9"/>
        <v>24.640625000000011</v>
      </c>
      <c r="AT37" s="27">
        <v>184</v>
      </c>
      <c r="AU37" s="28">
        <v>19.471521739130445</v>
      </c>
      <c r="AV37" s="28">
        <v>0.57554808239906774</v>
      </c>
      <c r="AW37" s="28">
        <v>20.420000000000002</v>
      </c>
      <c r="AX37" s="28">
        <v>17.54</v>
      </c>
      <c r="AY37" s="29">
        <f t="shared" si="10"/>
        <v>74.640833333333376</v>
      </c>
      <c r="AZ37" s="30">
        <v>188</v>
      </c>
      <c r="BA37" s="31">
        <v>17.275797872340416</v>
      </c>
      <c r="BB37" s="31">
        <v>0.98370732876122624</v>
      </c>
      <c r="BC37" s="31">
        <v>19.13</v>
      </c>
      <c r="BD37" s="31">
        <v>14.66</v>
      </c>
      <c r="BE37" s="32">
        <f t="shared" si="11"/>
        <v>67.663541666666632</v>
      </c>
      <c r="BF37" s="33">
        <v>62</v>
      </c>
      <c r="BG37" s="34">
        <v>17.685483870967747</v>
      </c>
      <c r="BH37" s="34">
        <v>0.321307153080716</v>
      </c>
      <c r="BI37" s="34">
        <v>18.89</v>
      </c>
      <c r="BJ37" s="34">
        <v>17.39</v>
      </c>
      <c r="BK37" s="35">
        <f t="shared" si="12"/>
        <v>22.843750000000007</v>
      </c>
      <c r="BL37" s="8">
        <v>127</v>
      </c>
      <c r="BM37" s="36">
        <v>17.189999999999991</v>
      </c>
      <c r="BN37" s="36">
        <v>2.1293191400069658</v>
      </c>
      <c r="BO37" s="36">
        <v>18.5</v>
      </c>
      <c r="BP37" s="36">
        <v>11.76</v>
      </c>
      <c r="BQ37" s="37">
        <f t="shared" si="13"/>
        <v>45.481874999999981</v>
      </c>
      <c r="BR37" s="21">
        <v>151</v>
      </c>
      <c r="BS37" s="22">
        <v>17.74172185430465</v>
      </c>
      <c r="BT37" s="22">
        <v>0.65014538024394719</v>
      </c>
      <c r="BU37" s="22">
        <v>18.96</v>
      </c>
      <c r="BV37" s="22">
        <v>16.760000000000002</v>
      </c>
      <c r="BW37" s="23">
        <f t="shared" si="14"/>
        <v>55.81250000000005</v>
      </c>
      <c r="BX37" s="38">
        <f t="shared" si="15"/>
        <v>20.420000000000002</v>
      </c>
      <c r="BY37" s="39">
        <v>3</v>
      </c>
      <c r="BZ37" s="38">
        <f t="shared" si="16"/>
        <v>19.471521739130445</v>
      </c>
      <c r="CA37" s="39">
        <v>3</v>
      </c>
      <c r="CB37" s="40">
        <f t="shared" si="17"/>
        <v>10.39</v>
      </c>
      <c r="CC37" s="41">
        <v>1</v>
      </c>
      <c r="CD37" s="40">
        <f t="shared" si="18"/>
        <v>15.7180487804878</v>
      </c>
      <c r="CE37" s="41">
        <v>1</v>
      </c>
    </row>
    <row r="38" spans="1:83" x14ac:dyDescent="0.3">
      <c r="A38" s="8" t="s">
        <v>35</v>
      </c>
      <c r="B38" s="8">
        <v>2002</v>
      </c>
      <c r="C38" s="8" t="s">
        <v>89</v>
      </c>
      <c r="D38" s="8">
        <v>25</v>
      </c>
      <c r="E38" s="8">
        <v>178</v>
      </c>
      <c r="F38" s="10">
        <v>37514</v>
      </c>
      <c r="G38" s="11">
        <f t="shared" si="0"/>
        <v>258</v>
      </c>
      <c r="H38" s="11">
        <v>20.100000000000001</v>
      </c>
      <c r="I38" s="8" t="s">
        <v>90</v>
      </c>
      <c r="J38" s="8" t="s">
        <v>91</v>
      </c>
      <c r="K38" s="8"/>
      <c r="L38" s="8"/>
      <c r="M38" s="8">
        <v>8</v>
      </c>
      <c r="N38" s="8" t="s">
        <v>39</v>
      </c>
      <c r="O38" s="12">
        <f t="shared" si="1"/>
        <v>8</v>
      </c>
      <c r="P38" s="12">
        <v>0.59142789564274501</v>
      </c>
      <c r="Q38" s="13">
        <v>1189</v>
      </c>
      <c r="R38" s="13">
        <f t="shared" si="2"/>
        <v>24.770833333333332</v>
      </c>
      <c r="S38" s="14">
        <v>18.087813288477715</v>
      </c>
      <c r="T38" s="14">
        <v>1.3990669433271665</v>
      </c>
      <c r="U38" s="14">
        <v>20.28</v>
      </c>
      <c r="V38" s="14">
        <v>13.52</v>
      </c>
      <c r="W38" s="14">
        <f t="shared" si="3"/>
        <v>6.7600000000000016</v>
      </c>
      <c r="X38" s="15">
        <f t="shared" si="4"/>
        <v>448.05020833333339</v>
      </c>
      <c r="Y38" s="15">
        <v>31</v>
      </c>
      <c r="Z38" s="16">
        <f t="shared" si="5"/>
        <v>0.64583333333333337</v>
      </c>
      <c r="AA38" s="17">
        <f t="shared" si="6"/>
        <v>2.6072329688814131</v>
      </c>
      <c r="AB38" s="18">
        <v>55</v>
      </c>
      <c r="AC38" s="19">
        <v>20.013090909090913</v>
      </c>
      <c r="AD38" s="19">
        <v>6.1520027671594472E-2</v>
      </c>
      <c r="AE38" s="19">
        <v>20.190000000000001</v>
      </c>
      <c r="AF38" s="19">
        <v>19.899999999999999</v>
      </c>
      <c r="AG38" s="20">
        <f t="shared" si="7"/>
        <v>22.931666666666668</v>
      </c>
      <c r="AH38" s="21">
        <v>145</v>
      </c>
      <c r="AI38" s="22">
        <v>19.524413793103456</v>
      </c>
      <c r="AJ38" s="22">
        <v>0.32747959194698267</v>
      </c>
      <c r="AK38" s="22">
        <v>19.88</v>
      </c>
      <c r="AL38" s="22">
        <v>17.350000000000001</v>
      </c>
      <c r="AM38" s="23">
        <f t="shared" si="8"/>
        <v>58.980000000000025</v>
      </c>
      <c r="AN38" s="24">
        <v>237</v>
      </c>
      <c r="AO38" s="25">
        <v>18.798481012658215</v>
      </c>
      <c r="AP38" s="25">
        <v>1.3629408836747845</v>
      </c>
      <c r="AQ38" s="25">
        <v>20.12</v>
      </c>
      <c r="AR38" s="25">
        <v>15.04</v>
      </c>
      <c r="AS38" s="26">
        <f t="shared" si="9"/>
        <v>92.817499999999939</v>
      </c>
      <c r="AT38" s="27">
        <v>193</v>
      </c>
      <c r="AU38" s="28">
        <v>18.841243523316066</v>
      </c>
      <c r="AV38" s="28">
        <v>0.51846579340317789</v>
      </c>
      <c r="AW38" s="28">
        <v>20.28</v>
      </c>
      <c r="AX38" s="28">
        <v>17.72</v>
      </c>
      <c r="AY38" s="29">
        <f t="shared" si="10"/>
        <v>75.757500000000007</v>
      </c>
      <c r="AZ38" s="30">
        <v>147</v>
      </c>
      <c r="BA38" s="31">
        <v>17.373333333333328</v>
      </c>
      <c r="BB38" s="31">
        <v>0.9125294765990285</v>
      </c>
      <c r="BC38" s="31">
        <v>18.77</v>
      </c>
      <c r="BD38" s="31">
        <v>14.83</v>
      </c>
      <c r="BE38" s="32">
        <f t="shared" si="11"/>
        <v>53.205833333333317</v>
      </c>
      <c r="BF38" s="33">
        <v>98</v>
      </c>
      <c r="BG38" s="34">
        <v>17.085510204081626</v>
      </c>
      <c r="BH38" s="34">
        <v>0.308979438974888</v>
      </c>
      <c r="BI38" s="34">
        <v>17.91</v>
      </c>
      <c r="BJ38" s="34">
        <v>16.489999999999998</v>
      </c>
      <c r="BK38" s="35">
        <f t="shared" si="12"/>
        <v>34.882916666666652</v>
      </c>
      <c r="BL38" s="8">
        <v>117</v>
      </c>
      <c r="BM38" s="36">
        <v>16.45863247863247</v>
      </c>
      <c r="BN38" s="36">
        <v>1.2269761723671493</v>
      </c>
      <c r="BO38" s="36">
        <v>17.37</v>
      </c>
      <c r="BP38" s="36">
        <v>13.52</v>
      </c>
      <c r="BQ38" s="37">
        <f t="shared" si="13"/>
        <v>40.117916666666645</v>
      </c>
      <c r="BR38" s="21">
        <v>197</v>
      </c>
      <c r="BS38" s="22">
        <v>16.899137055837581</v>
      </c>
      <c r="BT38" s="22">
        <v>0.31531773171863758</v>
      </c>
      <c r="BU38" s="22">
        <v>17.72</v>
      </c>
      <c r="BV38" s="22">
        <v>16.46</v>
      </c>
      <c r="BW38" s="23">
        <f t="shared" si="14"/>
        <v>69.356875000000073</v>
      </c>
      <c r="BX38" s="38">
        <f t="shared" si="15"/>
        <v>20.28</v>
      </c>
      <c r="BY38" s="39">
        <v>3</v>
      </c>
      <c r="BZ38" s="38">
        <f t="shared" si="16"/>
        <v>20.013090909090913</v>
      </c>
      <c r="CA38" s="39">
        <v>0</v>
      </c>
      <c r="CB38" s="40">
        <f t="shared" si="17"/>
        <v>13.52</v>
      </c>
      <c r="CC38" s="41">
        <v>6</v>
      </c>
      <c r="CD38" s="40">
        <f t="shared" si="18"/>
        <v>16.45863247863247</v>
      </c>
      <c r="CE38" s="41">
        <v>6</v>
      </c>
    </row>
    <row r="39" spans="1:83" x14ac:dyDescent="0.3">
      <c r="A39" s="8" t="s">
        <v>35</v>
      </c>
      <c r="B39" s="9">
        <v>2000</v>
      </c>
      <c r="C39" s="8" t="s">
        <v>92</v>
      </c>
      <c r="D39" s="8">
        <v>25</v>
      </c>
      <c r="E39" s="8">
        <v>49</v>
      </c>
      <c r="F39" s="10">
        <v>36749</v>
      </c>
      <c r="G39" s="11">
        <f t="shared" si="0"/>
        <v>224</v>
      </c>
      <c r="H39" s="11">
        <v>21.4</v>
      </c>
      <c r="I39" s="8" t="s">
        <v>37</v>
      </c>
      <c r="J39" s="8" t="s">
        <v>50</v>
      </c>
      <c r="K39" s="8"/>
      <c r="L39" s="8"/>
      <c r="M39" s="8">
        <v>8</v>
      </c>
      <c r="N39" s="8" t="s">
        <v>39</v>
      </c>
      <c r="O39" s="12">
        <f t="shared" si="1"/>
        <v>8</v>
      </c>
      <c r="P39" s="12">
        <v>0.25889308322736704</v>
      </c>
      <c r="Q39" s="13">
        <v>1867</v>
      </c>
      <c r="R39" s="13">
        <f t="shared" si="2"/>
        <v>38.895833333333336</v>
      </c>
      <c r="S39" s="14">
        <v>15.887530798071735</v>
      </c>
      <c r="T39" s="14">
        <v>2.4210575312570852</v>
      </c>
      <c r="U39" s="14">
        <v>21.37</v>
      </c>
      <c r="V39" s="14">
        <v>11.69</v>
      </c>
      <c r="W39" s="14">
        <f t="shared" si="3"/>
        <v>9.6800000000000015</v>
      </c>
      <c r="X39" s="15">
        <f t="shared" si="4"/>
        <v>617.95874999999853</v>
      </c>
      <c r="Y39" s="15">
        <v>47</v>
      </c>
      <c r="Z39" s="16">
        <f t="shared" si="5"/>
        <v>0.97916666666666663</v>
      </c>
      <c r="AA39" s="17">
        <f t="shared" si="6"/>
        <v>2.5174076057846815</v>
      </c>
      <c r="AB39" s="43">
        <v>0</v>
      </c>
      <c r="AC39" s="44"/>
      <c r="AD39" s="44"/>
      <c r="AE39" s="44"/>
      <c r="AF39" s="44"/>
      <c r="AG39" s="43"/>
      <c r="AH39" s="21">
        <v>1413</v>
      </c>
      <c r="AI39" s="22">
        <v>14.913984430290137</v>
      </c>
      <c r="AJ39" s="22">
        <v>1.9239641022152589</v>
      </c>
      <c r="AK39" s="22">
        <v>21.37</v>
      </c>
      <c r="AL39" s="22">
        <v>11.69</v>
      </c>
      <c r="AM39" s="23">
        <f t="shared" si="8"/>
        <v>439.03041666666593</v>
      </c>
      <c r="AN39" s="24">
        <v>81</v>
      </c>
      <c r="AO39" s="25">
        <v>18.647654320987662</v>
      </c>
      <c r="AP39" s="25">
        <v>1.3451786792141556</v>
      </c>
      <c r="AQ39" s="25">
        <v>19.64</v>
      </c>
      <c r="AR39" s="25">
        <v>15.69</v>
      </c>
      <c r="AS39" s="26">
        <f t="shared" si="9"/>
        <v>31.467916666666682</v>
      </c>
      <c r="AT39" s="27">
        <v>132</v>
      </c>
      <c r="AU39" s="28">
        <v>18.93568181818182</v>
      </c>
      <c r="AV39" s="28">
        <v>0.33398403120809922</v>
      </c>
      <c r="AW39" s="28">
        <v>19.73</v>
      </c>
      <c r="AX39" s="28">
        <v>18.29</v>
      </c>
      <c r="AY39" s="29">
        <f t="shared" si="10"/>
        <v>52.073125000000005</v>
      </c>
      <c r="AZ39" s="30">
        <v>64</v>
      </c>
      <c r="BA39" s="31">
        <v>18.977031250000003</v>
      </c>
      <c r="BB39" s="31">
        <v>0.28426837134026178</v>
      </c>
      <c r="BC39" s="31">
        <v>19.329999999999998</v>
      </c>
      <c r="BD39" s="31">
        <v>18.399999999999999</v>
      </c>
      <c r="BE39" s="32">
        <f t="shared" si="11"/>
        <v>25.302708333333335</v>
      </c>
      <c r="BF39" s="33">
        <v>105</v>
      </c>
      <c r="BG39" s="34">
        <v>18.982857142857135</v>
      </c>
      <c r="BH39" s="34">
        <v>0.50141283905065237</v>
      </c>
      <c r="BI39" s="34">
        <v>20.02</v>
      </c>
      <c r="BJ39" s="34">
        <v>18.25</v>
      </c>
      <c r="BK39" s="35">
        <f t="shared" si="12"/>
        <v>41.524999999999984</v>
      </c>
      <c r="BL39" s="8">
        <v>51</v>
      </c>
      <c r="BM39" s="36">
        <v>18.929411764705883</v>
      </c>
      <c r="BN39" s="36">
        <v>0.21110577220631291</v>
      </c>
      <c r="BO39" s="36">
        <v>19.329999999999998</v>
      </c>
      <c r="BP39" s="36">
        <v>18.34</v>
      </c>
      <c r="BQ39" s="37">
        <f t="shared" si="13"/>
        <v>20.112500000000001</v>
      </c>
      <c r="BR39" s="21">
        <v>21</v>
      </c>
      <c r="BS39" s="22">
        <v>19.307619047619045</v>
      </c>
      <c r="BT39" s="22">
        <v>0.20707256607056476</v>
      </c>
      <c r="BU39" s="22">
        <v>19.71</v>
      </c>
      <c r="BV39" s="22">
        <v>18.93</v>
      </c>
      <c r="BW39" s="23">
        <f t="shared" si="14"/>
        <v>8.4470833333333317</v>
      </c>
      <c r="BX39" s="38">
        <f t="shared" si="15"/>
        <v>21.37</v>
      </c>
      <c r="BY39" s="39">
        <v>1</v>
      </c>
      <c r="BZ39" s="38">
        <f t="shared" si="16"/>
        <v>19.307619047619045</v>
      </c>
      <c r="CA39" s="39">
        <v>7</v>
      </c>
      <c r="CB39" s="40">
        <f t="shared" si="17"/>
        <v>11.69</v>
      </c>
      <c r="CC39" s="41">
        <v>1</v>
      </c>
      <c r="CD39" s="40">
        <f t="shared" si="18"/>
        <v>14.913984430290137</v>
      </c>
      <c r="CE39" s="41">
        <v>1</v>
      </c>
    </row>
    <row r="40" spans="1:83" x14ac:dyDescent="0.3">
      <c r="A40" s="8" t="s">
        <v>35</v>
      </c>
      <c r="B40" s="8">
        <v>2002</v>
      </c>
      <c r="C40" s="8" t="s">
        <v>93</v>
      </c>
      <c r="D40" s="8">
        <v>25</v>
      </c>
      <c r="E40" s="8">
        <v>107</v>
      </c>
      <c r="F40" s="10">
        <v>37504</v>
      </c>
      <c r="G40" s="11">
        <f t="shared" si="0"/>
        <v>248</v>
      </c>
      <c r="H40" s="11">
        <v>20.2</v>
      </c>
      <c r="I40" s="8" t="s">
        <v>57</v>
      </c>
      <c r="J40" s="8" t="s">
        <v>94</v>
      </c>
      <c r="K40" s="8"/>
      <c r="L40" s="8"/>
      <c r="M40" s="8">
        <v>8</v>
      </c>
      <c r="N40" s="8" t="s">
        <v>39</v>
      </c>
      <c r="O40" s="12">
        <f t="shared" si="1"/>
        <v>8</v>
      </c>
      <c r="P40" s="12">
        <v>0.28970295648453082</v>
      </c>
      <c r="Q40" s="13">
        <v>1245</v>
      </c>
      <c r="R40" s="13">
        <f t="shared" si="2"/>
        <v>25.9375</v>
      </c>
      <c r="S40" s="14">
        <v>15.70494779116464</v>
      </c>
      <c r="T40" s="14">
        <v>3.5702232181836937</v>
      </c>
      <c r="U40" s="14">
        <v>20.36</v>
      </c>
      <c r="V40" s="14">
        <v>9.6</v>
      </c>
      <c r="W40" s="14">
        <f t="shared" si="3"/>
        <v>10.76</v>
      </c>
      <c r="X40" s="15">
        <f t="shared" si="4"/>
        <v>407.34708333333288</v>
      </c>
      <c r="Y40" s="15">
        <v>53</v>
      </c>
      <c r="Z40" s="16">
        <f t="shared" si="5"/>
        <v>1.1041666666666667</v>
      </c>
      <c r="AA40" s="17">
        <f t="shared" si="6"/>
        <v>4.2570281124497988</v>
      </c>
      <c r="AB40" s="18">
        <v>45</v>
      </c>
      <c r="AC40" s="19">
        <v>20.215333333333337</v>
      </c>
      <c r="AD40" s="19">
        <v>6.9104663702642788E-2</v>
      </c>
      <c r="AE40" s="19">
        <v>20.36</v>
      </c>
      <c r="AF40" s="19">
        <v>20.09</v>
      </c>
      <c r="AG40" s="20">
        <f t="shared" ref="AG40:AG95" si="19">(AB40/48)*AC40</f>
        <v>18.951875000000005</v>
      </c>
      <c r="AH40" s="21">
        <v>682</v>
      </c>
      <c r="AI40" s="22">
        <v>13.265571847507328</v>
      </c>
      <c r="AJ40" s="22">
        <v>3.0810453693919855</v>
      </c>
      <c r="AK40" s="22">
        <v>20.29</v>
      </c>
      <c r="AL40" s="22">
        <v>9.6</v>
      </c>
      <c r="AM40" s="23">
        <f t="shared" si="8"/>
        <v>188.48166666666663</v>
      </c>
      <c r="AN40" s="24">
        <v>77</v>
      </c>
      <c r="AO40" s="25">
        <v>19.351428571428585</v>
      </c>
      <c r="AP40" s="25">
        <v>1.0087716791979628</v>
      </c>
      <c r="AQ40" s="25">
        <v>19.91</v>
      </c>
      <c r="AR40" s="25">
        <v>15.8</v>
      </c>
      <c r="AS40" s="26">
        <f t="shared" si="9"/>
        <v>31.042916666666688</v>
      </c>
      <c r="AT40" s="27">
        <v>131</v>
      </c>
      <c r="AU40" s="28">
        <v>19.110610687022902</v>
      </c>
      <c r="AV40" s="28">
        <v>0.33348914346345127</v>
      </c>
      <c r="AW40" s="28">
        <v>19.73</v>
      </c>
      <c r="AX40" s="28">
        <v>18.45</v>
      </c>
      <c r="AY40" s="29">
        <f t="shared" si="10"/>
        <v>52.156041666666667</v>
      </c>
      <c r="AZ40" s="30">
        <v>75</v>
      </c>
      <c r="BA40" s="31">
        <v>18.523066666666665</v>
      </c>
      <c r="BB40" s="31">
        <v>0.20607643119846328</v>
      </c>
      <c r="BC40" s="31">
        <v>18.93</v>
      </c>
      <c r="BD40" s="31">
        <v>18.059999999999999</v>
      </c>
      <c r="BE40" s="32">
        <f t="shared" si="11"/>
        <v>28.942291666666662</v>
      </c>
      <c r="BF40" s="33">
        <v>101</v>
      </c>
      <c r="BG40" s="34">
        <v>18.165148514851484</v>
      </c>
      <c r="BH40" s="34">
        <v>0.25576009798788468</v>
      </c>
      <c r="BI40" s="34">
        <v>18.71</v>
      </c>
      <c r="BJ40" s="34">
        <v>17.559999999999999</v>
      </c>
      <c r="BK40" s="35">
        <f t="shared" si="12"/>
        <v>38.222499999999997</v>
      </c>
      <c r="BL40" s="8">
        <v>73</v>
      </c>
      <c r="BM40" s="36">
        <v>17.777397260273975</v>
      </c>
      <c r="BN40" s="36">
        <v>0.23871198008653591</v>
      </c>
      <c r="BO40" s="36">
        <v>18.32</v>
      </c>
      <c r="BP40" s="36">
        <v>17.39</v>
      </c>
      <c r="BQ40" s="37">
        <f t="shared" si="13"/>
        <v>27.036458333333336</v>
      </c>
      <c r="BR40" s="21">
        <v>61</v>
      </c>
      <c r="BS40" s="22">
        <v>17.715409836065579</v>
      </c>
      <c r="BT40" s="22">
        <v>0.19029427886383271</v>
      </c>
      <c r="BU40" s="22">
        <v>18.079999999999998</v>
      </c>
      <c r="BV40" s="22">
        <v>17.34</v>
      </c>
      <c r="BW40" s="23">
        <f t="shared" si="14"/>
        <v>22.513333333333339</v>
      </c>
      <c r="BX40" s="38">
        <f t="shared" si="15"/>
        <v>20.36</v>
      </c>
      <c r="BY40" s="39">
        <v>0</v>
      </c>
      <c r="BZ40" s="38">
        <f t="shared" si="16"/>
        <v>20.215333333333337</v>
      </c>
      <c r="CA40" s="39">
        <v>0</v>
      </c>
      <c r="CB40" s="40">
        <f t="shared" si="17"/>
        <v>9.6</v>
      </c>
      <c r="CC40" s="41">
        <v>1</v>
      </c>
      <c r="CD40" s="40">
        <f t="shared" si="18"/>
        <v>13.265571847507328</v>
      </c>
      <c r="CE40" s="41">
        <v>1</v>
      </c>
    </row>
    <row r="41" spans="1:83" x14ac:dyDescent="0.3">
      <c r="A41" s="8" t="s">
        <v>35</v>
      </c>
      <c r="B41" s="8">
        <v>2002</v>
      </c>
      <c r="C41" s="8" t="s">
        <v>95</v>
      </c>
      <c r="D41" s="8">
        <v>24</v>
      </c>
      <c r="E41" s="8">
        <v>119</v>
      </c>
      <c r="F41" s="10">
        <v>37514</v>
      </c>
      <c r="G41" s="11">
        <f t="shared" si="0"/>
        <v>258</v>
      </c>
      <c r="H41" s="11">
        <v>20.100000000000001</v>
      </c>
      <c r="I41" s="8" t="s">
        <v>57</v>
      </c>
      <c r="J41" s="8" t="s">
        <v>41</v>
      </c>
      <c r="K41" s="8"/>
      <c r="L41" s="8"/>
      <c r="M41" s="8">
        <v>8</v>
      </c>
      <c r="N41" s="8" t="s">
        <v>39</v>
      </c>
      <c r="O41" s="12">
        <f t="shared" si="1"/>
        <v>8</v>
      </c>
      <c r="P41" s="12">
        <v>0.47683666190811913</v>
      </c>
      <c r="Q41" s="13">
        <v>1186</v>
      </c>
      <c r="R41" s="13">
        <f t="shared" si="2"/>
        <v>24.708333333333332</v>
      </c>
      <c r="S41" s="14">
        <v>18.153465430016855</v>
      </c>
      <c r="T41" s="14">
        <v>1.4639812365017686</v>
      </c>
      <c r="U41" s="14">
        <v>20.309999999999999</v>
      </c>
      <c r="V41" s="14">
        <v>13.78</v>
      </c>
      <c r="W41" s="14">
        <f t="shared" si="3"/>
        <v>6.5299999999999994</v>
      </c>
      <c r="X41" s="15">
        <f t="shared" si="4"/>
        <v>448.54187499999978</v>
      </c>
      <c r="Y41" s="15">
        <v>60</v>
      </c>
      <c r="Z41" s="16">
        <f t="shared" si="5"/>
        <v>1.25</v>
      </c>
      <c r="AA41" s="17">
        <f t="shared" si="6"/>
        <v>5.0590219224283306</v>
      </c>
      <c r="AB41" s="18">
        <v>192</v>
      </c>
      <c r="AC41" s="19">
        <v>19.77479166666669</v>
      </c>
      <c r="AD41" s="19">
        <v>0.2940437662571741</v>
      </c>
      <c r="AE41" s="19">
        <v>20.309999999999999</v>
      </c>
      <c r="AF41" s="19">
        <v>19.22</v>
      </c>
      <c r="AG41" s="20">
        <f t="shared" si="19"/>
        <v>79.099166666666761</v>
      </c>
      <c r="AH41" s="21">
        <v>188</v>
      </c>
      <c r="AI41" s="22">
        <v>19.5429255319149</v>
      </c>
      <c r="AJ41" s="22">
        <v>0.24586952495552042</v>
      </c>
      <c r="AK41" s="22">
        <v>19.93</v>
      </c>
      <c r="AL41" s="22">
        <v>18.82</v>
      </c>
      <c r="AM41" s="23">
        <f t="shared" si="8"/>
        <v>76.543125000000018</v>
      </c>
      <c r="AN41" s="24">
        <v>138</v>
      </c>
      <c r="AO41" s="25">
        <v>17.980434782608704</v>
      </c>
      <c r="AP41" s="25">
        <v>1.7971643802346666</v>
      </c>
      <c r="AQ41" s="25">
        <v>19.8</v>
      </c>
      <c r="AR41" s="25">
        <v>14.64</v>
      </c>
      <c r="AS41" s="26">
        <f t="shared" si="9"/>
        <v>51.693750000000023</v>
      </c>
      <c r="AT41" s="27">
        <v>229</v>
      </c>
      <c r="AU41" s="28">
        <v>18.452183406113534</v>
      </c>
      <c r="AV41" s="28">
        <v>0.72504660557080525</v>
      </c>
      <c r="AW41" s="28">
        <v>19.690000000000001</v>
      </c>
      <c r="AX41" s="28">
        <v>16.52</v>
      </c>
      <c r="AY41" s="29">
        <f t="shared" si="10"/>
        <v>88.032291666666652</v>
      </c>
      <c r="AZ41" s="30">
        <v>149</v>
      </c>
      <c r="BA41" s="31">
        <v>16.375771812080526</v>
      </c>
      <c r="BB41" s="31">
        <v>0.94228530511045583</v>
      </c>
      <c r="BC41" s="31">
        <v>17.64</v>
      </c>
      <c r="BD41" s="31">
        <v>13.78</v>
      </c>
      <c r="BE41" s="32">
        <f t="shared" si="11"/>
        <v>50.83312499999996</v>
      </c>
      <c r="BF41" s="33">
        <v>89</v>
      </c>
      <c r="BG41" s="34">
        <v>16.904494382022467</v>
      </c>
      <c r="BH41" s="34">
        <v>0.11812946707238972</v>
      </c>
      <c r="BI41" s="34">
        <v>17.190000000000001</v>
      </c>
      <c r="BJ41" s="34">
        <v>16.690000000000001</v>
      </c>
      <c r="BK41" s="35">
        <f t="shared" si="12"/>
        <v>31.343749999999993</v>
      </c>
      <c r="BL41" s="8">
        <v>77</v>
      </c>
      <c r="BM41" s="36">
        <v>17.141298701298702</v>
      </c>
      <c r="BN41" s="36">
        <v>0.25719310096210024</v>
      </c>
      <c r="BO41" s="36">
        <v>17.600000000000001</v>
      </c>
      <c r="BP41" s="36">
        <v>15.8</v>
      </c>
      <c r="BQ41" s="37">
        <f t="shared" si="13"/>
        <v>27.497500000000002</v>
      </c>
      <c r="BR41" s="21">
        <v>124</v>
      </c>
      <c r="BS41" s="22">
        <v>16.838387096774195</v>
      </c>
      <c r="BT41" s="22">
        <v>0.36793068253303868</v>
      </c>
      <c r="BU41" s="22">
        <v>17.600000000000001</v>
      </c>
      <c r="BV41" s="22">
        <v>16.22</v>
      </c>
      <c r="BW41" s="23">
        <f t="shared" si="14"/>
        <v>43.499166666666675</v>
      </c>
      <c r="BX41" s="38">
        <f t="shared" si="15"/>
        <v>20.309999999999999</v>
      </c>
      <c r="BY41" s="39">
        <v>0</v>
      </c>
      <c r="BZ41" s="38">
        <f t="shared" si="16"/>
        <v>19.77479166666669</v>
      </c>
      <c r="CA41" s="39">
        <v>0</v>
      </c>
      <c r="CB41" s="40">
        <f t="shared" si="17"/>
        <v>13.78</v>
      </c>
      <c r="CC41" s="41">
        <v>4</v>
      </c>
      <c r="CD41" s="40">
        <f t="shared" si="18"/>
        <v>16.375771812080526</v>
      </c>
      <c r="CE41" s="41">
        <v>4</v>
      </c>
    </row>
    <row r="42" spans="1:83" x14ac:dyDescent="0.3">
      <c r="A42" s="8" t="s">
        <v>35</v>
      </c>
      <c r="B42" s="8">
        <v>2002</v>
      </c>
      <c r="C42" s="8" t="s">
        <v>96</v>
      </c>
      <c r="D42" s="8">
        <v>24</v>
      </c>
      <c r="E42" s="8">
        <v>212</v>
      </c>
      <c r="F42" s="10">
        <v>37504</v>
      </c>
      <c r="G42" s="11">
        <f t="shared" si="0"/>
        <v>248</v>
      </c>
      <c r="H42" s="11">
        <v>20.2</v>
      </c>
      <c r="I42" s="8" t="s">
        <v>97</v>
      </c>
      <c r="J42" s="8" t="s">
        <v>38</v>
      </c>
      <c r="K42" s="8"/>
      <c r="L42" s="8"/>
      <c r="M42" s="8">
        <v>8</v>
      </c>
      <c r="N42" s="8" t="s">
        <v>39</v>
      </c>
      <c r="O42" s="12">
        <f t="shared" si="1"/>
        <v>8</v>
      </c>
      <c r="P42" s="12">
        <v>0.30035969619707747</v>
      </c>
      <c r="Q42" s="13">
        <v>1387</v>
      </c>
      <c r="R42" s="13">
        <f t="shared" si="2"/>
        <v>28.895833333333332</v>
      </c>
      <c r="S42" s="14">
        <v>16.24018745493867</v>
      </c>
      <c r="T42" s="14">
        <v>3.1927421019145008</v>
      </c>
      <c r="U42" s="14">
        <v>20.38</v>
      </c>
      <c r="V42" s="14">
        <v>9.49</v>
      </c>
      <c r="W42" s="14">
        <f t="shared" si="3"/>
        <v>10.889999999999999</v>
      </c>
      <c r="X42" s="15">
        <f t="shared" si="4"/>
        <v>469.27374999999864</v>
      </c>
      <c r="Y42" s="15">
        <v>64</v>
      </c>
      <c r="Z42" s="16">
        <f t="shared" si="5"/>
        <v>1.3333333333333333</v>
      </c>
      <c r="AA42" s="17">
        <f t="shared" si="6"/>
        <v>4.6142754145638065</v>
      </c>
      <c r="AB42" s="18">
        <v>37</v>
      </c>
      <c r="AC42" s="19">
        <v>20.255675675675679</v>
      </c>
      <c r="AD42" s="19">
        <v>7.6541221303025389E-2</v>
      </c>
      <c r="AE42" s="19">
        <v>20.38</v>
      </c>
      <c r="AF42" s="19">
        <v>20.149999999999999</v>
      </c>
      <c r="AG42" s="20">
        <f t="shared" si="19"/>
        <v>15.613750000000003</v>
      </c>
      <c r="AH42" s="21">
        <v>647</v>
      </c>
      <c r="AI42" s="22">
        <v>13.740015455950543</v>
      </c>
      <c r="AJ42" s="22">
        <v>3.0058624092413369</v>
      </c>
      <c r="AK42" s="22">
        <v>20.239999999999998</v>
      </c>
      <c r="AL42" s="22">
        <v>9.49</v>
      </c>
      <c r="AM42" s="23">
        <f t="shared" si="8"/>
        <v>185.20395833333336</v>
      </c>
      <c r="AN42" s="24">
        <v>121</v>
      </c>
      <c r="AO42" s="25">
        <v>18.903636363636362</v>
      </c>
      <c r="AP42" s="25">
        <v>1.4217278220531517</v>
      </c>
      <c r="AQ42" s="25">
        <v>20.18</v>
      </c>
      <c r="AR42" s="25">
        <v>15.55</v>
      </c>
      <c r="AS42" s="26">
        <f t="shared" si="9"/>
        <v>47.65291666666667</v>
      </c>
      <c r="AT42" s="27">
        <v>119</v>
      </c>
      <c r="AU42" s="28">
        <v>19.202773109243694</v>
      </c>
      <c r="AV42" s="28">
        <v>0.44145737911585958</v>
      </c>
      <c r="AW42" s="28">
        <v>19.86</v>
      </c>
      <c r="AX42" s="28">
        <v>17.89</v>
      </c>
      <c r="AY42" s="29">
        <f t="shared" si="10"/>
        <v>47.606874999999988</v>
      </c>
      <c r="AZ42" s="30">
        <v>122</v>
      </c>
      <c r="BA42" s="31">
        <v>18.57008196721312</v>
      </c>
      <c r="BB42" s="31">
        <v>0.32195553284060457</v>
      </c>
      <c r="BC42" s="31">
        <v>19.41</v>
      </c>
      <c r="BD42" s="31">
        <v>17.63</v>
      </c>
      <c r="BE42" s="32">
        <f t="shared" si="11"/>
        <v>47.198958333333344</v>
      </c>
      <c r="BF42" s="33">
        <v>145</v>
      </c>
      <c r="BG42" s="34">
        <v>18.023655172413779</v>
      </c>
      <c r="BH42" s="34">
        <v>0.23429508279892219</v>
      </c>
      <c r="BI42" s="34">
        <v>18.64</v>
      </c>
      <c r="BJ42" s="34">
        <v>17.63</v>
      </c>
      <c r="BK42" s="35">
        <f t="shared" si="12"/>
        <v>54.446458333333297</v>
      </c>
      <c r="BL42" s="8">
        <v>60</v>
      </c>
      <c r="BM42" s="36">
        <v>17.4145</v>
      </c>
      <c r="BN42" s="36">
        <v>0.18128005303154135</v>
      </c>
      <c r="BO42" s="36">
        <v>17.89</v>
      </c>
      <c r="BP42" s="36">
        <v>17.09</v>
      </c>
      <c r="BQ42" s="37">
        <f t="shared" si="13"/>
        <v>21.768125000000001</v>
      </c>
      <c r="BR42" s="21">
        <v>136</v>
      </c>
      <c r="BS42" s="22">
        <v>17.570367647058827</v>
      </c>
      <c r="BT42" s="22">
        <v>0.30868516404435103</v>
      </c>
      <c r="BU42" s="22">
        <v>18.46</v>
      </c>
      <c r="BV42" s="22">
        <v>15.8</v>
      </c>
      <c r="BW42" s="23">
        <f t="shared" si="14"/>
        <v>49.782708333333346</v>
      </c>
      <c r="BX42" s="38">
        <f t="shared" si="15"/>
        <v>20.38</v>
      </c>
      <c r="BY42" s="39">
        <v>0</v>
      </c>
      <c r="BZ42" s="38">
        <f t="shared" si="16"/>
        <v>20.255675675675679</v>
      </c>
      <c r="CA42" s="39">
        <v>0</v>
      </c>
      <c r="CB42" s="40">
        <f t="shared" si="17"/>
        <v>9.49</v>
      </c>
      <c r="CC42" s="41">
        <v>1</v>
      </c>
      <c r="CD42" s="40">
        <f t="shared" si="18"/>
        <v>13.740015455950543</v>
      </c>
      <c r="CE42" s="41">
        <v>1</v>
      </c>
    </row>
    <row r="43" spans="1:83" x14ac:dyDescent="0.3">
      <c r="A43" s="8" t="s">
        <v>35</v>
      </c>
      <c r="B43" s="8">
        <v>2002</v>
      </c>
      <c r="C43" s="8" t="s">
        <v>98</v>
      </c>
      <c r="D43" s="8">
        <v>24</v>
      </c>
      <c r="E43" s="8">
        <v>465</v>
      </c>
      <c r="F43" s="10">
        <v>37418</v>
      </c>
      <c r="G43" s="11">
        <f t="shared" si="0"/>
        <v>162</v>
      </c>
      <c r="H43" s="11">
        <v>14.8</v>
      </c>
      <c r="I43" s="8" t="s">
        <v>57</v>
      </c>
      <c r="J43" s="8" t="s">
        <v>58</v>
      </c>
      <c r="K43" s="8"/>
      <c r="L43" s="8"/>
      <c r="M43" s="8">
        <v>8</v>
      </c>
      <c r="N43" s="8" t="s">
        <v>39</v>
      </c>
      <c r="O43" s="12">
        <f t="shared" si="1"/>
        <v>8</v>
      </c>
      <c r="P43" s="12">
        <v>0.83296072000303834</v>
      </c>
      <c r="Q43" s="13">
        <v>1667</v>
      </c>
      <c r="R43" s="13">
        <f t="shared" si="2"/>
        <v>34.729166666666664</v>
      </c>
      <c r="S43" s="14">
        <v>17.208524295140968</v>
      </c>
      <c r="T43" s="14">
        <v>1.5074036115516232</v>
      </c>
      <c r="U43" s="14">
        <v>21.4</v>
      </c>
      <c r="V43" s="14">
        <v>14.74</v>
      </c>
      <c r="W43" s="14">
        <f t="shared" si="3"/>
        <v>6.6599999999999984</v>
      </c>
      <c r="X43" s="15">
        <f t="shared" si="4"/>
        <v>597.63770833333319</v>
      </c>
      <c r="Y43" s="15">
        <v>71</v>
      </c>
      <c r="Z43" s="16">
        <f t="shared" si="5"/>
        <v>1.4791666666666667</v>
      </c>
      <c r="AA43" s="17">
        <f t="shared" si="6"/>
        <v>4.2591481703659273</v>
      </c>
      <c r="AB43" s="18">
        <v>546</v>
      </c>
      <c r="AC43" s="19">
        <v>15.563131868131851</v>
      </c>
      <c r="AD43" s="19">
        <v>0.54802053216993651</v>
      </c>
      <c r="AE43" s="19">
        <v>17.059999999999999</v>
      </c>
      <c r="AF43" s="19">
        <v>14.74</v>
      </c>
      <c r="AG43" s="20">
        <f t="shared" si="19"/>
        <v>177.03062499999982</v>
      </c>
      <c r="AH43" s="21">
        <v>120</v>
      </c>
      <c r="AI43" s="22">
        <v>16.867333333333331</v>
      </c>
      <c r="AJ43" s="22">
        <v>0.14199498945671599</v>
      </c>
      <c r="AK43" s="22">
        <v>17.39</v>
      </c>
      <c r="AL43" s="22">
        <v>16.61</v>
      </c>
      <c r="AM43" s="23">
        <f t="shared" si="8"/>
        <v>42.168333333333329</v>
      </c>
      <c r="AN43" s="24">
        <v>399</v>
      </c>
      <c r="AO43" s="25">
        <v>17.657694235588981</v>
      </c>
      <c r="AP43" s="25">
        <v>0.42289525740487094</v>
      </c>
      <c r="AQ43" s="25">
        <v>18.3</v>
      </c>
      <c r="AR43" s="25">
        <v>16.7</v>
      </c>
      <c r="AS43" s="26">
        <f t="shared" si="9"/>
        <v>146.77958333333339</v>
      </c>
      <c r="AT43" s="27">
        <v>190</v>
      </c>
      <c r="AU43" s="28">
        <v>17.023894736842095</v>
      </c>
      <c r="AV43" s="28">
        <v>0.4307082753914408</v>
      </c>
      <c r="AW43" s="28">
        <v>17.98</v>
      </c>
      <c r="AX43" s="28">
        <v>16.27</v>
      </c>
      <c r="AY43" s="29">
        <f t="shared" si="10"/>
        <v>67.386249999999961</v>
      </c>
      <c r="AZ43" s="30">
        <v>127</v>
      </c>
      <c r="BA43" s="31">
        <v>18.257165354330692</v>
      </c>
      <c r="BB43" s="31">
        <v>0.84924793773228469</v>
      </c>
      <c r="BC43" s="31">
        <v>19.72</v>
      </c>
      <c r="BD43" s="31">
        <v>16.63</v>
      </c>
      <c r="BE43" s="32">
        <f t="shared" si="11"/>
        <v>48.305416666666623</v>
      </c>
      <c r="BF43" s="33">
        <v>92</v>
      </c>
      <c r="BG43" s="34">
        <v>19.386413043478264</v>
      </c>
      <c r="BH43" s="34">
        <v>0.74593636343158332</v>
      </c>
      <c r="BI43" s="34">
        <v>21.15</v>
      </c>
      <c r="BJ43" s="34">
        <v>18.11</v>
      </c>
      <c r="BK43" s="35">
        <f t="shared" si="12"/>
        <v>37.157291666666673</v>
      </c>
      <c r="BL43" s="8">
        <v>108</v>
      </c>
      <c r="BM43" s="36">
        <v>19.199166666666677</v>
      </c>
      <c r="BN43" s="36">
        <v>0.43480820779982537</v>
      </c>
      <c r="BO43" s="36">
        <v>20.99</v>
      </c>
      <c r="BP43" s="36">
        <v>18.52</v>
      </c>
      <c r="BQ43" s="37">
        <f t="shared" si="13"/>
        <v>43.198125000000026</v>
      </c>
      <c r="BR43" s="21">
        <v>85</v>
      </c>
      <c r="BS43" s="22">
        <v>20.110352941176458</v>
      </c>
      <c r="BT43" s="22">
        <v>0.79170618506703139</v>
      </c>
      <c r="BU43" s="22">
        <v>21.4</v>
      </c>
      <c r="BV43" s="22">
        <v>19.010000000000002</v>
      </c>
      <c r="BW43" s="23">
        <f t="shared" si="14"/>
        <v>35.61208333333331</v>
      </c>
      <c r="BX43" s="38">
        <f t="shared" si="15"/>
        <v>21.4</v>
      </c>
      <c r="BY43" s="39">
        <v>7</v>
      </c>
      <c r="BZ43" s="38">
        <f t="shared" si="16"/>
        <v>20.110352941176458</v>
      </c>
      <c r="CA43" s="39">
        <v>7</v>
      </c>
      <c r="CB43" s="40">
        <f t="shared" si="17"/>
        <v>14.74</v>
      </c>
      <c r="CC43" s="41">
        <v>0</v>
      </c>
      <c r="CD43" s="40">
        <f t="shared" si="18"/>
        <v>15.563131868131851</v>
      </c>
      <c r="CE43" s="41">
        <v>0</v>
      </c>
    </row>
    <row r="44" spans="1:83" x14ac:dyDescent="0.3">
      <c r="A44" s="8" t="s">
        <v>35</v>
      </c>
      <c r="B44" s="9">
        <v>2000</v>
      </c>
      <c r="C44" s="8" t="s">
        <v>99</v>
      </c>
      <c r="D44" s="8">
        <v>24</v>
      </c>
      <c r="E44" s="8">
        <v>476</v>
      </c>
      <c r="F44" s="10">
        <v>36759</v>
      </c>
      <c r="G44" s="11">
        <f t="shared" si="0"/>
        <v>234</v>
      </c>
      <c r="H44" s="11">
        <v>20.3</v>
      </c>
      <c r="I44" s="8" t="s">
        <v>37</v>
      </c>
      <c r="J44" s="8" t="s">
        <v>100</v>
      </c>
      <c r="K44" s="8"/>
      <c r="L44" s="8"/>
      <c r="M44" s="8">
        <v>8</v>
      </c>
      <c r="N44" s="8" t="s">
        <v>39</v>
      </c>
      <c r="O44" s="12">
        <f t="shared" si="1"/>
        <v>8</v>
      </c>
      <c r="P44" s="12">
        <v>0.31712587286374883</v>
      </c>
      <c r="Q44" s="13">
        <v>1676</v>
      </c>
      <c r="R44" s="13">
        <f t="shared" si="2"/>
        <v>34.916666666666664</v>
      </c>
      <c r="S44" s="14">
        <v>16.447189737470083</v>
      </c>
      <c r="T44" s="14">
        <v>2.8737135851284088</v>
      </c>
      <c r="U44" s="14">
        <v>20.99</v>
      </c>
      <c r="V44" s="14">
        <v>11.21</v>
      </c>
      <c r="W44" s="14">
        <f t="shared" si="3"/>
        <v>9.7799999999999976</v>
      </c>
      <c r="X44" s="15">
        <f t="shared" si="4"/>
        <v>574.28104166666367</v>
      </c>
      <c r="Y44" s="15">
        <v>79</v>
      </c>
      <c r="Z44" s="16">
        <f t="shared" si="5"/>
        <v>1.6458333333333333</v>
      </c>
      <c r="AA44" s="17">
        <f t="shared" si="6"/>
        <v>4.7136038186157521</v>
      </c>
      <c r="AB44" s="18">
        <v>18</v>
      </c>
      <c r="AC44" s="19">
        <v>20.428888888888892</v>
      </c>
      <c r="AD44" s="19">
        <v>9.386403739633041E-2</v>
      </c>
      <c r="AE44" s="19">
        <v>20.59</v>
      </c>
      <c r="AF44" s="19">
        <v>20.309999999999999</v>
      </c>
      <c r="AG44" s="20">
        <f t="shared" si="19"/>
        <v>7.6608333333333345</v>
      </c>
      <c r="AH44" s="21">
        <v>938</v>
      </c>
      <c r="AI44" s="22">
        <v>14.242356076759011</v>
      </c>
      <c r="AJ44" s="22">
        <v>1.8720048131221763</v>
      </c>
      <c r="AK44" s="22">
        <v>20.63</v>
      </c>
      <c r="AL44" s="22">
        <v>11.21</v>
      </c>
      <c r="AM44" s="23">
        <f t="shared" si="8"/>
        <v>278.31937499999901</v>
      </c>
      <c r="AN44" s="24">
        <v>63</v>
      </c>
      <c r="AO44" s="25">
        <v>19.428730158730161</v>
      </c>
      <c r="AP44" s="25">
        <v>0.39819144392021338</v>
      </c>
      <c r="AQ44" s="25">
        <v>19.75</v>
      </c>
      <c r="AR44" s="25">
        <v>17.399999999999999</v>
      </c>
      <c r="AS44" s="26">
        <f t="shared" si="9"/>
        <v>25.500208333333337</v>
      </c>
      <c r="AT44" s="27">
        <v>150</v>
      </c>
      <c r="AU44" s="28">
        <v>19.145800000000012</v>
      </c>
      <c r="AV44" s="28">
        <v>0.38886044148643167</v>
      </c>
      <c r="AW44" s="28">
        <v>20.7</v>
      </c>
      <c r="AX44" s="28">
        <v>18.559999999999999</v>
      </c>
      <c r="AY44" s="29">
        <f t="shared" si="10"/>
        <v>59.83062500000004</v>
      </c>
      <c r="AZ44" s="30">
        <v>188</v>
      </c>
      <c r="BA44" s="31">
        <v>19.502765957446805</v>
      </c>
      <c r="BB44" s="31">
        <v>0.31797287159473542</v>
      </c>
      <c r="BC44" s="31">
        <v>20.99</v>
      </c>
      <c r="BD44" s="31">
        <v>18.89</v>
      </c>
      <c r="BE44" s="32">
        <f t="shared" si="11"/>
        <v>76.385833333333309</v>
      </c>
      <c r="BF44" s="33">
        <v>172</v>
      </c>
      <c r="BG44" s="34">
        <v>19.219360465116313</v>
      </c>
      <c r="BH44" s="34">
        <v>0.53441244804616594</v>
      </c>
      <c r="BI44" s="34">
        <v>20.16</v>
      </c>
      <c r="BJ44" s="34">
        <v>18.3</v>
      </c>
      <c r="BK44" s="35">
        <f t="shared" si="12"/>
        <v>68.869375000000133</v>
      </c>
      <c r="BL44" s="8">
        <v>45</v>
      </c>
      <c r="BM44" s="36">
        <v>18.367999999999999</v>
      </c>
      <c r="BN44" s="36">
        <v>0.19074733406930222</v>
      </c>
      <c r="BO44" s="36">
        <v>18.71</v>
      </c>
      <c r="BP44" s="36">
        <v>17.989999999999998</v>
      </c>
      <c r="BQ44" s="37">
        <f t="shared" si="13"/>
        <v>17.22</v>
      </c>
      <c r="BR44" s="21">
        <v>102</v>
      </c>
      <c r="BS44" s="22">
        <v>19.056372549019613</v>
      </c>
      <c r="BT44" s="22">
        <v>0.34278934216274437</v>
      </c>
      <c r="BU44" s="22">
        <v>19.579999999999998</v>
      </c>
      <c r="BV44" s="22">
        <v>18.36</v>
      </c>
      <c r="BW44" s="23">
        <f t="shared" si="14"/>
        <v>40.494791666666679</v>
      </c>
      <c r="BX44" s="38">
        <f t="shared" si="15"/>
        <v>20.99</v>
      </c>
      <c r="BY44" s="39">
        <v>4</v>
      </c>
      <c r="BZ44" s="38">
        <f t="shared" si="16"/>
        <v>20.428888888888892</v>
      </c>
      <c r="CA44" s="39">
        <v>0</v>
      </c>
      <c r="CB44" s="40">
        <f t="shared" si="17"/>
        <v>11.21</v>
      </c>
      <c r="CC44" s="41">
        <v>1</v>
      </c>
      <c r="CD44" s="40">
        <f t="shared" si="18"/>
        <v>14.242356076759011</v>
      </c>
      <c r="CE44" s="41">
        <v>1</v>
      </c>
    </row>
    <row r="45" spans="1:83" x14ac:dyDescent="0.3">
      <c r="A45" s="8" t="s">
        <v>35</v>
      </c>
      <c r="B45" s="8">
        <v>2002</v>
      </c>
      <c r="C45" s="8" t="s">
        <v>101</v>
      </c>
      <c r="D45" s="8">
        <v>24</v>
      </c>
      <c r="E45" s="8">
        <v>156</v>
      </c>
      <c r="F45" s="10">
        <v>37494</v>
      </c>
      <c r="G45" s="11">
        <f t="shared" si="0"/>
        <v>238</v>
      </c>
      <c r="H45" s="11">
        <v>20.7</v>
      </c>
      <c r="I45" s="8" t="s">
        <v>57</v>
      </c>
      <c r="J45" s="8" t="s">
        <v>94</v>
      </c>
      <c r="K45" s="8"/>
      <c r="L45" s="8"/>
      <c r="M45" s="8">
        <v>8</v>
      </c>
      <c r="N45" s="8" t="s">
        <v>39</v>
      </c>
      <c r="O45" s="12">
        <f t="shared" si="1"/>
        <v>8</v>
      </c>
      <c r="P45" s="12">
        <v>0.66264206876444443</v>
      </c>
      <c r="Q45" s="13">
        <v>1672</v>
      </c>
      <c r="R45" s="13">
        <f t="shared" si="2"/>
        <v>34.833333333333336</v>
      </c>
      <c r="S45" s="14">
        <v>14.946166267942617</v>
      </c>
      <c r="T45" s="14">
        <v>3.3692227345036518</v>
      </c>
      <c r="U45" s="14">
        <v>21.09</v>
      </c>
      <c r="V45" s="14">
        <v>9.3699999999999992</v>
      </c>
      <c r="W45" s="14">
        <f t="shared" si="3"/>
        <v>11.72</v>
      </c>
      <c r="X45" s="15">
        <f t="shared" si="4"/>
        <v>520.62479166666787</v>
      </c>
      <c r="Y45" s="15">
        <v>81</v>
      </c>
      <c r="Z45" s="16">
        <f t="shared" si="5"/>
        <v>1.6875</v>
      </c>
      <c r="AA45" s="17">
        <f t="shared" si="6"/>
        <v>4.8444976076555024</v>
      </c>
      <c r="AB45" s="18">
        <v>51</v>
      </c>
      <c r="AC45" s="19">
        <v>20.760980392156863</v>
      </c>
      <c r="AD45" s="19">
        <v>8.4006068875071283E-2</v>
      </c>
      <c r="AE45" s="19">
        <v>21.09</v>
      </c>
      <c r="AF45" s="19">
        <v>20.57</v>
      </c>
      <c r="AG45" s="20">
        <f t="shared" si="19"/>
        <v>22.058541666666667</v>
      </c>
      <c r="AH45" s="21">
        <v>1159</v>
      </c>
      <c r="AI45" s="22">
        <v>13.250828300258865</v>
      </c>
      <c r="AJ45" s="22">
        <v>2.5565747819243372</v>
      </c>
      <c r="AK45" s="22">
        <v>21.04</v>
      </c>
      <c r="AL45" s="22">
        <v>9.3699999999999992</v>
      </c>
      <c r="AM45" s="23">
        <f t="shared" si="8"/>
        <v>319.95229166666718</v>
      </c>
      <c r="AN45" s="24">
        <v>84</v>
      </c>
      <c r="AO45" s="25">
        <v>19.172023809523825</v>
      </c>
      <c r="AP45" s="25">
        <v>1.289227638177497</v>
      </c>
      <c r="AQ45" s="25">
        <v>19.96</v>
      </c>
      <c r="AR45" s="25">
        <v>15.74</v>
      </c>
      <c r="AS45" s="26">
        <f t="shared" si="9"/>
        <v>33.551041666666691</v>
      </c>
      <c r="AT45" s="27">
        <v>111</v>
      </c>
      <c r="AU45" s="28">
        <v>19.192252252252249</v>
      </c>
      <c r="AV45" s="28">
        <v>0.322128389662723</v>
      </c>
      <c r="AW45" s="28">
        <v>19.8</v>
      </c>
      <c r="AX45" s="28">
        <v>18.39</v>
      </c>
      <c r="AY45" s="29">
        <f t="shared" si="10"/>
        <v>44.382083333333327</v>
      </c>
      <c r="AZ45" s="30">
        <v>64</v>
      </c>
      <c r="BA45" s="31">
        <v>18.640781250000003</v>
      </c>
      <c r="BB45" s="31">
        <v>0.23938615074115552</v>
      </c>
      <c r="BC45" s="31">
        <v>19.25</v>
      </c>
      <c r="BD45" s="31">
        <v>18.149999999999999</v>
      </c>
      <c r="BE45" s="32">
        <f t="shared" si="11"/>
        <v>24.854375000000005</v>
      </c>
      <c r="BF45" s="33">
        <v>59</v>
      </c>
      <c r="BG45" s="34">
        <v>18.066779661016945</v>
      </c>
      <c r="BH45" s="34">
        <v>0.16058557368501328</v>
      </c>
      <c r="BI45" s="34">
        <v>18.43</v>
      </c>
      <c r="BJ45" s="34">
        <v>17.8</v>
      </c>
      <c r="BK45" s="35">
        <f t="shared" si="12"/>
        <v>22.20708333333333</v>
      </c>
      <c r="BL45" s="8">
        <v>67</v>
      </c>
      <c r="BM45" s="36">
        <v>17.788059701492543</v>
      </c>
      <c r="BN45" s="36">
        <v>0.23519971401478579</v>
      </c>
      <c r="BO45" s="36">
        <v>18.3</v>
      </c>
      <c r="BP45" s="36">
        <v>16.55</v>
      </c>
      <c r="BQ45" s="37">
        <f t="shared" si="13"/>
        <v>24.829166666666673</v>
      </c>
      <c r="BR45" s="21">
        <v>77</v>
      </c>
      <c r="BS45" s="22">
        <v>17.947142857142865</v>
      </c>
      <c r="BT45" s="22">
        <v>0.15184702432709266</v>
      </c>
      <c r="BU45" s="22">
        <v>18.34</v>
      </c>
      <c r="BV45" s="22">
        <v>17.559999999999999</v>
      </c>
      <c r="BW45" s="23">
        <f t="shared" si="14"/>
        <v>28.790208333333347</v>
      </c>
      <c r="BX45" s="38">
        <f t="shared" si="15"/>
        <v>21.09</v>
      </c>
      <c r="BY45" s="39">
        <v>0</v>
      </c>
      <c r="BZ45" s="38">
        <f t="shared" si="16"/>
        <v>20.760980392156863</v>
      </c>
      <c r="CA45" s="39">
        <v>0</v>
      </c>
      <c r="CB45" s="40">
        <f t="shared" si="17"/>
        <v>9.3699999999999992</v>
      </c>
      <c r="CC45" s="41">
        <v>1</v>
      </c>
      <c r="CD45" s="40">
        <f t="shared" si="18"/>
        <v>13.250828300258865</v>
      </c>
      <c r="CE45" s="41">
        <v>1</v>
      </c>
    </row>
    <row r="46" spans="1:83" x14ac:dyDescent="0.3">
      <c r="A46" s="8" t="s">
        <v>35</v>
      </c>
      <c r="B46" s="8">
        <v>2002</v>
      </c>
      <c r="C46" s="8" t="s">
        <v>102</v>
      </c>
      <c r="D46" s="8">
        <v>24</v>
      </c>
      <c r="E46" s="8">
        <v>58</v>
      </c>
      <c r="F46" s="10">
        <v>37511</v>
      </c>
      <c r="G46" s="11">
        <f t="shared" si="0"/>
        <v>255</v>
      </c>
      <c r="H46" s="11">
        <v>19.2</v>
      </c>
      <c r="I46" s="8" t="s">
        <v>57</v>
      </c>
      <c r="J46" s="8" t="s">
        <v>103</v>
      </c>
      <c r="K46" s="8"/>
      <c r="L46" s="8"/>
      <c r="M46" s="8">
        <v>8</v>
      </c>
      <c r="N46" s="8" t="s">
        <v>39</v>
      </c>
      <c r="O46" s="12">
        <f t="shared" si="1"/>
        <v>8</v>
      </c>
      <c r="P46" s="12">
        <v>0.46013114294996138</v>
      </c>
      <c r="Q46" s="13">
        <v>1439</v>
      </c>
      <c r="R46" s="13">
        <f t="shared" si="2"/>
        <v>29.979166666666668</v>
      </c>
      <c r="S46" s="14">
        <v>16.674239054899299</v>
      </c>
      <c r="T46" s="14">
        <v>2.029498376221476</v>
      </c>
      <c r="U46" s="14">
        <v>20.68</v>
      </c>
      <c r="V46" s="14">
        <v>10.17</v>
      </c>
      <c r="W46" s="14">
        <f t="shared" si="3"/>
        <v>10.51</v>
      </c>
      <c r="X46" s="15">
        <f t="shared" si="4"/>
        <v>499.87979166666861</v>
      </c>
      <c r="Y46" s="15">
        <v>83</v>
      </c>
      <c r="Z46" s="16">
        <f t="shared" si="5"/>
        <v>1.7291666666666667</v>
      </c>
      <c r="AA46" s="17">
        <f t="shared" si="6"/>
        <v>5.7678943710910353</v>
      </c>
      <c r="AB46" s="18">
        <v>46</v>
      </c>
      <c r="AC46" s="19">
        <v>20.182173913043481</v>
      </c>
      <c r="AD46" s="19">
        <v>7.013995670493374E-2</v>
      </c>
      <c r="AE46" s="19">
        <v>20.43</v>
      </c>
      <c r="AF46" s="19">
        <v>20.05</v>
      </c>
      <c r="AG46" s="20">
        <f t="shared" si="19"/>
        <v>19.341250000000002</v>
      </c>
      <c r="AH46" s="21">
        <v>337</v>
      </c>
      <c r="AI46" s="22">
        <v>15.944688427299694</v>
      </c>
      <c r="AJ46" s="22">
        <v>3.1936492935780572</v>
      </c>
      <c r="AK46" s="22">
        <v>20.68</v>
      </c>
      <c r="AL46" s="22">
        <v>10.17</v>
      </c>
      <c r="AM46" s="23">
        <f t="shared" si="8"/>
        <v>111.94499999999992</v>
      </c>
      <c r="AN46" s="24">
        <v>491</v>
      </c>
      <c r="AO46" s="25">
        <v>16.425091649694483</v>
      </c>
      <c r="AP46" s="25">
        <v>1.740529986653591</v>
      </c>
      <c r="AQ46" s="25">
        <v>19.649999999999999</v>
      </c>
      <c r="AR46" s="25">
        <v>13.76</v>
      </c>
      <c r="AS46" s="26">
        <f t="shared" si="9"/>
        <v>168.01499999999982</v>
      </c>
      <c r="AT46" s="27">
        <v>178</v>
      </c>
      <c r="AU46" s="28">
        <v>17.47674157303371</v>
      </c>
      <c r="AV46" s="28">
        <v>0.56393347221704493</v>
      </c>
      <c r="AW46" s="28">
        <v>18.72</v>
      </c>
      <c r="AX46" s="28">
        <v>16.579999999999998</v>
      </c>
      <c r="AY46" s="29">
        <f t="shared" si="10"/>
        <v>64.80958333333335</v>
      </c>
      <c r="AZ46" s="30">
        <v>95</v>
      </c>
      <c r="BA46" s="31">
        <v>16.9141052631579</v>
      </c>
      <c r="BB46" s="31">
        <v>0.18671570571122084</v>
      </c>
      <c r="BC46" s="31">
        <v>17.36</v>
      </c>
      <c r="BD46" s="31">
        <v>16.559999999999999</v>
      </c>
      <c r="BE46" s="32">
        <f t="shared" si="11"/>
        <v>33.475833333333348</v>
      </c>
      <c r="BF46" s="33">
        <v>103</v>
      </c>
      <c r="BG46" s="34">
        <v>16.961456310679608</v>
      </c>
      <c r="BH46" s="34">
        <v>0.14956412335215477</v>
      </c>
      <c r="BI46" s="34">
        <v>17.329999999999998</v>
      </c>
      <c r="BJ46" s="34">
        <v>16.71</v>
      </c>
      <c r="BK46" s="35">
        <f t="shared" si="12"/>
        <v>36.396458333333328</v>
      </c>
      <c r="BL46" s="8">
        <v>95</v>
      </c>
      <c r="BM46" s="36">
        <v>17.111578947368415</v>
      </c>
      <c r="BN46" s="36">
        <v>0.1298715878832033</v>
      </c>
      <c r="BO46" s="36">
        <v>17.399999999999999</v>
      </c>
      <c r="BP46" s="36">
        <v>16.690000000000001</v>
      </c>
      <c r="BQ46" s="37">
        <f t="shared" si="13"/>
        <v>33.866666666666653</v>
      </c>
      <c r="BR46" s="21">
        <v>94</v>
      </c>
      <c r="BS46" s="22">
        <v>16.355744680851071</v>
      </c>
      <c r="BT46" s="22">
        <v>0.41009961905865128</v>
      </c>
      <c r="BU46" s="22">
        <v>17.05</v>
      </c>
      <c r="BV46" s="22">
        <v>15.84</v>
      </c>
      <c r="BW46" s="23">
        <f t="shared" si="14"/>
        <v>32.030000000000015</v>
      </c>
      <c r="BX46" s="38">
        <f t="shared" si="15"/>
        <v>20.68</v>
      </c>
      <c r="BY46" s="39">
        <v>1</v>
      </c>
      <c r="BZ46" s="38">
        <f t="shared" si="16"/>
        <v>20.182173913043481</v>
      </c>
      <c r="CA46" s="39">
        <v>0</v>
      </c>
      <c r="CB46" s="40">
        <f t="shared" si="17"/>
        <v>10.17</v>
      </c>
      <c r="CC46" s="41">
        <v>1</v>
      </c>
      <c r="CD46" s="40">
        <f t="shared" si="18"/>
        <v>15.944688427299694</v>
      </c>
      <c r="CE46" s="41">
        <v>1</v>
      </c>
    </row>
    <row r="47" spans="1:83" x14ac:dyDescent="0.3">
      <c r="A47" s="8" t="s">
        <v>35</v>
      </c>
      <c r="B47" s="8">
        <v>2002</v>
      </c>
      <c r="C47" s="8" t="s">
        <v>104</v>
      </c>
      <c r="D47" s="8">
        <v>24</v>
      </c>
      <c r="E47" s="8">
        <v>184</v>
      </c>
      <c r="F47" s="10">
        <v>37508</v>
      </c>
      <c r="G47" s="11">
        <f t="shared" si="0"/>
        <v>252</v>
      </c>
      <c r="H47" s="11">
        <v>19.5</v>
      </c>
      <c r="I47" s="8" t="s">
        <v>57</v>
      </c>
      <c r="J47" s="8" t="s">
        <v>105</v>
      </c>
      <c r="K47" s="8"/>
      <c r="L47" s="8"/>
      <c r="M47" s="8">
        <v>8</v>
      </c>
      <c r="N47" s="8" t="s">
        <v>39</v>
      </c>
      <c r="O47" s="12">
        <f t="shared" si="1"/>
        <v>8</v>
      </c>
      <c r="P47" s="12">
        <v>0.46674483561274449</v>
      </c>
      <c r="Q47" s="13">
        <v>1498</v>
      </c>
      <c r="R47" s="13">
        <f t="shared" si="2"/>
        <v>31.208333333333332</v>
      </c>
      <c r="S47" s="14">
        <v>16.491535380507411</v>
      </c>
      <c r="T47" s="14">
        <v>3.2742816239172123</v>
      </c>
      <c r="U47" s="14">
        <v>20.420000000000002</v>
      </c>
      <c r="V47" s="14">
        <v>8.89</v>
      </c>
      <c r="W47" s="14">
        <f t="shared" si="3"/>
        <v>11.530000000000001</v>
      </c>
      <c r="X47" s="15">
        <f t="shared" si="4"/>
        <v>514.67333333333545</v>
      </c>
      <c r="Y47" s="15">
        <v>86</v>
      </c>
      <c r="Z47" s="16">
        <f t="shared" si="5"/>
        <v>1.7916666666666667</v>
      </c>
      <c r="AA47" s="17">
        <f t="shared" si="6"/>
        <v>5.7409879839786386</v>
      </c>
      <c r="AB47" s="18">
        <v>151</v>
      </c>
      <c r="AC47" s="19">
        <v>19.889668874172152</v>
      </c>
      <c r="AD47" s="19">
        <v>0.23835384681476288</v>
      </c>
      <c r="AE47" s="19">
        <v>20.309999999999999</v>
      </c>
      <c r="AF47" s="19">
        <v>19.170000000000002</v>
      </c>
      <c r="AG47" s="20">
        <f t="shared" si="19"/>
        <v>62.569583333333227</v>
      </c>
      <c r="AH47" s="21">
        <v>616</v>
      </c>
      <c r="AI47" s="22">
        <v>14.21787337662338</v>
      </c>
      <c r="AJ47" s="22">
        <v>3.8998051054332437</v>
      </c>
      <c r="AK47" s="22">
        <v>20.420000000000002</v>
      </c>
      <c r="AL47" s="22">
        <v>8.89</v>
      </c>
      <c r="AM47" s="23">
        <f t="shared" si="8"/>
        <v>182.46270833333338</v>
      </c>
      <c r="AN47" s="24">
        <v>136</v>
      </c>
      <c r="AO47" s="25">
        <v>18.69316176470587</v>
      </c>
      <c r="AP47" s="25">
        <v>1.1991593982983366</v>
      </c>
      <c r="AQ47" s="25">
        <v>20.059999999999999</v>
      </c>
      <c r="AR47" s="25">
        <v>15.53</v>
      </c>
      <c r="AS47" s="26">
        <f t="shared" si="9"/>
        <v>52.963958333333302</v>
      </c>
      <c r="AT47" s="27">
        <v>120</v>
      </c>
      <c r="AU47" s="28">
        <v>18.588749999999997</v>
      </c>
      <c r="AV47" s="28">
        <v>0.68508916490158067</v>
      </c>
      <c r="AW47" s="28">
        <v>19.57</v>
      </c>
      <c r="AX47" s="28">
        <v>17.05</v>
      </c>
      <c r="AY47" s="29">
        <f t="shared" si="10"/>
        <v>46.471874999999997</v>
      </c>
      <c r="AZ47" s="30">
        <v>91</v>
      </c>
      <c r="BA47" s="31">
        <v>17.451758241758235</v>
      </c>
      <c r="BB47" s="31">
        <v>0.38727134732522683</v>
      </c>
      <c r="BC47" s="31">
        <v>18.22</v>
      </c>
      <c r="BD47" s="31">
        <v>16.260000000000002</v>
      </c>
      <c r="BE47" s="32">
        <f t="shared" si="11"/>
        <v>33.085624999999986</v>
      </c>
      <c r="BF47" s="33">
        <v>135</v>
      </c>
      <c r="BG47" s="34">
        <v>17.222074074074094</v>
      </c>
      <c r="BH47" s="34">
        <v>0.18723875849043811</v>
      </c>
      <c r="BI47" s="34">
        <v>17.98</v>
      </c>
      <c r="BJ47" s="34">
        <v>17.010000000000002</v>
      </c>
      <c r="BK47" s="35">
        <f t="shared" si="12"/>
        <v>48.437083333333391</v>
      </c>
      <c r="BL47" s="8">
        <v>94</v>
      </c>
      <c r="BM47" s="36">
        <v>17.264148936170209</v>
      </c>
      <c r="BN47" s="36">
        <v>0.54774691898441619</v>
      </c>
      <c r="BO47" s="36">
        <v>17.61</v>
      </c>
      <c r="BP47" s="36">
        <v>14.31</v>
      </c>
      <c r="BQ47" s="37">
        <f t="shared" si="13"/>
        <v>33.808958333333322</v>
      </c>
      <c r="BR47" s="21">
        <v>155</v>
      </c>
      <c r="BS47" s="22">
        <v>16.993096774193528</v>
      </c>
      <c r="BT47" s="22">
        <v>0.40496202762813543</v>
      </c>
      <c r="BU47" s="22">
        <v>18.11</v>
      </c>
      <c r="BV47" s="22">
        <v>16.43</v>
      </c>
      <c r="BW47" s="23">
        <f t="shared" si="14"/>
        <v>54.873541666666597</v>
      </c>
      <c r="BX47" s="38">
        <f t="shared" si="15"/>
        <v>20.420000000000002</v>
      </c>
      <c r="BY47" s="39">
        <v>1</v>
      </c>
      <c r="BZ47" s="38">
        <f t="shared" si="16"/>
        <v>19.889668874172152</v>
      </c>
      <c r="CA47" s="39">
        <v>0</v>
      </c>
      <c r="CB47" s="40">
        <f t="shared" si="17"/>
        <v>8.89</v>
      </c>
      <c r="CC47" s="41">
        <v>1</v>
      </c>
      <c r="CD47" s="40">
        <f t="shared" si="18"/>
        <v>14.21787337662338</v>
      </c>
      <c r="CE47" s="41">
        <v>1</v>
      </c>
    </row>
    <row r="48" spans="1:83" x14ac:dyDescent="0.3">
      <c r="A48" s="8" t="s">
        <v>35</v>
      </c>
      <c r="B48" s="8">
        <v>2002</v>
      </c>
      <c r="C48" s="8" t="s">
        <v>106</v>
      </c>
      <c r="D48" s="8">
        <v>25</v>
      </c>
      <c r="E48" s="8">
        <v>183</v>
      </c>
      <c r="F48" s="10">
        <v>37511</v>
      </c>
      <c r="G48" s="11">
        <f t="shared" si="0"/>
        <v>255</v>
      </c>
      <c r="H48" s="11">
        <v>19.2</v>
      </c>
      <c r="I48" s="8" t="s">
        <v>60</v>
      </c>
      <c r="J48" s="8" t="s">
        <v>58</v>
      </c>
      <c r="K48" s="8"/>
      <c r="L48" s="8"/>
      <c r="M48" s="8">
        <v>8</v>
      </c>
      <c r="N48" s="8" t="s">
        <v>39</v>
      </c>
      <c r="O48" s="12">
        <f t="shared" si="1"/>
        <v>8</v>
      </c>
      <c r="P48" s="12">
        <v>0.84532975324457815</v>
      </c>
      <c r="Q48" s="13">
        <v>1919</v>
      </c>
      <c r="R48" s="13">
        <f t="shared" si="2"/>
        <v>39.979166666666664</v>
      </c>
      <c r="S48" s="14">
        <v>13.922605523710278</v>
      </c>
      <c r="T48" s="14">
        <v>3.5888699727235176</v>
      </c>
      <c r="U48" s="14">
        <v>20.7</v>
      </c>
      <c r="V48" s="14">
        <v>8.06</v>
      </c>
      <c r="W48" s="14">
        <f t="shared" si="3"/>
        <v>12.639999999999999</v>
      </c>
      <c r="X48" s="15">
        <f t="shared" si="4"/>
        <v>556.61416666666707</v>
      </c>
      <c r="Y48" s="15">
        <v>127</v>
      </c>
      <c r="Z48" s="16">
        <f t="shared" si="5"/>
        <v>2.6458333333333335</v>
      </c>
      <c r="AA48" s="17">
        <f t="shared" si="6"/>
        <v>6.6180302240750386</v>
      </c>
      <c r="AB48" s="18">
        <v>84</v>
      </c>
      <c r="AC48" s="19">
        <v>20.357142857142868</v>
      </c>
      <c r="AD48" s="19">
        <v>0.16189072194532556</v>
      </c>
      <c r="AE48" s="19">
        <v>20.7</v>
      </c>
      <c r="AF48" s="19">
        <v>20.02</v>
      </c>
      <c r="AG48" s="20">
        <f t="shared" si="19"/>
        <v>35.625000000000021</v>
      </c>
      <c r="AH48" s="21">
        <v>933</v>
      </c>
      <c r="AI48" s="22">
        <v>11.325048231511259</v>
      </c>
      <c r="AJ48" s="22">
        <v>3.2597019800503446</v>
      </c>
      <c r="AK48" s="22">
        <v>20.56</v>
      </c>
      <c r="AL48" s="22">
        <v>8.06</v>
      </c>
      <c r="AM48" s="23">
        <f t="shared" si="8"/>
        <v>220.13062500000009</v>
      </c>
      <c r="AN48" s="24">
        <v>75</v>
      </c>
      <c r="AO48" s="25">
        <v>17.514000000000006</v>
      </c>
      <c r="AP48" s="25">
        <v>0.86194939338499343</v>
      </c>
      <c r="AQ48" s="25">
        <v>18.16</v>
      </c>
      <c r="AR48" s="25">
        <v>14.36</v>
      </c>
      <c r="AS48" s="26">
        <f t="shared" si="9"/>
        <v>27.365625000000009</v>
      </c>
      <c r="AT48" s="27">
        <v>150</v>
      </c>
      <c r="AU48" s="28">
        <v>16.945666666666686</v>
      </c>
      <c r="AV48" s="28">
        <v>0.29073020004292988</v>
      </c>
      <c r="AW48" s="28">
        <v>17.66</v>
      </c>
      <c r="AX48" s="28">
        <v>16.350000000000001</v>
      </c>
      <c r="AY48" s="29">
        <f t="shared" si="10"/>
        <v>52.955208333333395</v>
      </c>
      <c r="AZ48" s="30">
        <v>93</v>
      </c>
      <c r="BA48" s="31">
        <v>16.85612903225806</v>
      </c>
      <c r="BB48" s="31">
        <v>0.32690256578609456</v>
      </c>
      <c r="BC48" s="31">
        <v>17.38</v>
      </c>
      <c r="BD48" s="31">
        <v>15.86</v>
      </c>
      <c r="BE48" s="32">
        <f t="shared" si="11"/>
        <v>32.658749999999991</v>
      </c>
      <c r="BF48" s="33">
        <v>97</v>
      </c>
      <c r="BG48" s="34">
        <v>16.538762886597937</v>
      </c>
      <c r="BH48" s="34">
        <v>0.177706791114599</v>
      </c>
      <c r="BI48" s="34">
        <v>16.84</v>
      </c>
      <c r="BJ48" s="34">
        <v>16.09</v>
      </c>
      <c r="BK48" s="35">
        <f t="shared" si="12"/>
        <v>33.422083333333333</v>
      </c>
      <c r="BL48" s="8">
        <v>93</v>
      </c>
      <c r="BM48" s="36">
        <v>16.326451612903213</v>
      </c>
      <c r="BN48" s="36">
        <v>0.22850004833645288</v>
      </c>
      <c r="BO48" s="36">
        <v>16.78</v>
      </c>
      <c r="BP48" s="36">
        <v>15.77</v>
      </c>
      <c r="BQ48" s="37">
        <f t="shared" si="13"/>
        <v>31.632499999999975</v>
      </c>
      <c r="BR48" s="21">
        <v>394</v>
      </c>
      <c r="BS48" s="22">
        <v>14.963375634517744</v>
      </c>
      <c r="BT48" s="22">
        <v>0.66461684308110747</v>
      </c>
      <c r="BU48" s="22">
        <v>16.41</v>
      </c>
      <c r="BV48" s="22">
        <v>13.49</v>
      </c>
      <c r="BW48" s="23">
        <f t="shared" si="14"/>
        <v>122.82437499999983</v>
      </c>
      <c r="BX48" s="38">
        <f t="shared" si="15"/>
        <v>20.7</v>
      </c>
      <c r="BY48" s="39">
        <v>0</v>
      </c>
      <c r="BZ48" s="38">
        <f t="shared" si="16"/>
        <v>20.357142857142868</v>
      </c>
      <c r="CA48" s="39">
        <v>0</v>
      </c>
      <c r="CB48" s="40">
        <f t="shared" si="17"/>
        <v>8.06</v>
      </c>
      <c r="CC48" s="41">
        <v>1</v>
      </c>
      <c r="CD48" s="40">
        <f t="shared" si="18"/>
        <v>11.325048231511259</v>
      </c>
      <c r="CE48" s="41">
        <v>1</v>
      </c>
    </row>
    <row r="49" spans="1:83" x14ac:dyDescent="0.3">
      <c r="A49" s="8" t="s">
        <v>35</v>
      </c>
      <c r="B49" s="8">
        <v>2002</v>
      </c>
      <c r="C49" s="8" t="s">
        <v>107</v>
      </c>
      <c r="D49" s="8">
        <v>25</v>
      </c>
      <c r="E49" s="8">
        <v>102</v>
      </c>
      <c r="F49" s="10">
        <v>37496</v>
      </c>
      <c r="G49" s="11">
        <f t="shared" si="0"/>
        <v>240</v>
      </c>
      <c r="H49" s="11">
        <v>21</v>
      </c>
      <c r="I49" s="8" t="s">
        <v>57</v>
      </c>
      <c r="J49" s="8" t="s">
        <v>58</v>
      </c>
      <c r="K49" s="8"/>
      <c r="L49" s="8"/>
      <c r="M49" s="8">
        <v>8</v>
      </c>
      <c r="N49" s="8" t="s">
        <v>39</v>
      </c>
      <c r="O49" s="12">
        <f t="shared" si="1"/>
        <v>8</v>
      </c>
      <c r="P49" s="12">
        <v>0.90362686997550146</v>
      </c>
      <c r="Q49" s="13">
        <v>1674</v>
      </c>
      <c r="R49" s="13">
        <f t="shared" si="2"/>
        <v>34.875</v>
      </c>
      <c r="S49" s="14">
        <v>14.598966547192356</v>
      </c>
      <c r="T49" s="14">
        <v>4.2458269173002865</v>
      </c>
      <c r="U49" s="14">
        <v>21.37</v>
      </c>
      <c r="V49" s="14">
        <v>9.1199999999999992</v>
      </c>
      <c r="W49" s="14">
        <f t="shared" si="3"/>
        <v>12.250000000000002</v>
      </c>
      <c r="X49" s="15">
        <f t="shared" si="4"/>
        <v>509.13895833333345</v>
      </c>
      <c r="Y49" s="15">
        <v>132</v>
      </c>
      <c r="Z49" s="16">
        <f t="shared" si="5"/>
        <v>2.75</v>
      </c>
      <c r="AA49" s="17">
        <f t="shared" si="6"/>
        <v>7.8853046594982077</v>
      </c>
      <c r="AB49" s="18">
        <v>63</v>
      </c>
      <c r="AC49" s="19">
        <v>21.223015873015864</v>
      </c>
      <c r="AD49" s="19">
        <v>0.11883350945667515</v>
      </c>
      <c r="AE49" s="19">
        <v>21.37</v>
      </c>
      <c r="AF49" s="19">
        <v>20.74</v>
      </c>
      <c r="AG49" s="20">
        <f t="shared" si="19"/>
        <v>27.855208333333323</v>
      </c>
      <c r="AH49" s="21">
        <v>1033</v>
      </c>
      <c r="AI49" s="22">
        <v>11.937076476282659</v>
      </c>
      <c r="AJ49" s="22">
        <v>3.1657797469134534</v>
      </c>
      <c r="AK49" s="22">
        <v>21.33</v>
      </c>
      <c r="AL49" s="22">
        <v>9.1199999999999992</v>
      </c>
      <c r="AM49" s="23">
        <f t="shared" si="8"/>
        <v>256.89583333333303</v>
      </c>
      <c r="AN49" s="24">
        <v>77</v>
      </c>
      <c r="AO49" s="25">
        <v>19.613766233766235</v>
      </c>
      <c r="AP49" s="25">
        <v>0.9162265850544995</v>
      </c>
      <c r="AQ49" s="25">
        <v>20.22</v>
      </c>
      <c r="AR49" s="25">
        <v>15.96</v>
      </c>
      <c r="AS49" s="26">
        <f t="shared" si="9"/>
        <v>31.463750000000005</v>
      </c>
      <c r="AT49" s="27">
        <v>120</v>
      </c>
      <c r="AU49" s="28">
        <v>19.301083333333334</v>
      </c>
      <c r="AV49" s="28">
        <v>0.41190640169036391</v>
      </c>
      <c r="AW49" s="28">
        <v>20.11</v>
      </c>
      <c r="AX49" s="28">
        <v>18.46</v>
      </c>
      <c r="AY49" s="29">
        <f t="shared" si="10"/>
        <v>48.252708333333338</v>
      </c>
      <c r="AZ49" s="30">
        <v>92</v>
      </c>
      <c r="BA49" s="31">
        <v>18.665652173913053</v>
      </c>
      <c r="BB49" s="31">
        <v>0.15007913185849064</v>
      </c>
      <c r="BC49" s="31">
        <v>19.05</v>
      </c>
      <c r="BD49" s="31">
        <v>18.190000000000001</v>
      </c>
      <c r="BE49" s="32">
        <f t="shared" si="11"/>
        <v>35.775833333333352</v>
      </c>
      <c r="BF49" s="33">
        <v>161</v>
      </c>
      <c r="BG49" s="34">
        <v>18.235838509316782</v>
      </c>
      <c r="BH49" s="34">
        <v>0.21109405192417033</v>
      </c>
      <c r="BI49" s="34">
        <v>19.03</v>
      </c>
      <c r="BJ49" s="34">
        <v>17.82</v>
      </c>
      <c r="BK49" s="35">
        <f t="shared" si="12"/>
        <v>61.1660416666667</v>
      </c>
      <c r="BL49" s="8">
        <v>56</v>
      </c>
      <c r="BM49" s="36">
        <v>17.839464285714286</v>
      </c>
      <c r="BN49" s="36">
        <v>0.21374087661854232</v>
      </c>
      <c r="BO49" s="36">
        <v>18.239999999999998</v>
      </c>
      <c r="BP49" s="36">
        <v>17.48</v>
      </c>
      <c r="BQ49" s="37">
        <f t="shared" si="13"/>
        <v>20.812708333333333</v>
      </c>
      <c r="BR49" s="21">
        <v>72</v>
      </c>
      <c r="BS49" s="22">
        <v>17.94458333333333</v>
      </c>
      <c r="BT49" s="22">
        <v>0.14310379863266753</v>
      </c>
      <c r="BU49" s="22">
        <v>18.260000000000002</v>
      </c>
      <c r="BV49" s="22">
        <v>17.52</v>
      </c>
      <c r="BW49" s="23">
        <f t="shared" si="14"/>
        <v>26.916874999999997</v>
      </c>
      <c r="BX49" s="38">
        <f t="shared" si="15"/>
        <v>21.37</v>
      </c>
      <c r="BY49" s="39">
        <v>0</v>
      </c>
      <c r="BZ49" s="38">
        <f t="shared" si="16"/>
        <v>21.223015873015864</v>
      </c>
      <c r="CA49" s="39">
        <v>0</v>
      </c>
      <c r="CB49" s="40">
        <f t="shared" si="17"/>
        <v>9.1199999999999992</v>
      </c>
      <c r="CC49" s="41">
        <v>1</v>
      </c>
      <c r="CD49" s="40">
        <f t="shared" si="18"/>
        <v>11.937076476282659</v>
      </c>
      <c r="CE49" s="41">
        <v>1</v>
      </c>
    </row>
    <row r="50" spans="1:83" x14ac:dyDescent="0.3">
      <c r="A50" s="8" t="s">
        <v>35</v>
      </c>
      <c r="B50" s="8">
        <v>2002</v>
      </c>
      <c r="C50" s="8" t="s">
        <v>108</v>
      </c>
      <c r="D50" s="8">
        <v>25</v>
      </c>
      <c r="E50" s="8">
        <v>87</v>
      </c>
      <c r="F50" s="10">
        <v>37498</v>
      </c>
      <c r="G50" s="11">
        <f t="shared" si="0"/>
        <v>242</v>
      </c>
      <c r="H50" s="11">
        <v>20.8</v>
      </c>
      <c r="I50" s="8" t="s">
        <v>57</v>
      </c>
      <c r="J50" s="8" t="s">
        <v>105</v>
      </c>
      <c r="K50" s="8"/>
      <c r="L50" s="8"/>
      <c r="M50" s="8">
        <v>8</v>
      </c>
      <c r="N50" s="8" t="s">
        <v>39</v>
      </c>
      <c r="O50" s="12">
        <f t="shared" si="1"/>
        <v>8</v>
      </c>
      <c r="P50" s="12">
        <v>5.1333598798267488E-2</v>
      </c>
      <c r="Q50" s="13">
        <v>1389</v>
      </c>
      <c r="R50" s="13">
        <f t="shared" si="2"/>
        <v>28.9375</v>
      </c>
      <c r="S50" s="14">
        <v>17.825377969762418</v>
      </c>
      <c r="T50" s="14">
        <v>1.769903269667918</v>
      </c>
      <c r="U50" s="14">
        <v>21.35</v>
      </c>
      <c r="V50" s="14">
        <v>13.68</v>
      </c>
      <c r="W50" s="14">
        <f t="shared" si="3"/>
        <v>7.6700000000000017</v>
      </c>
      <c r="X50" s="15">
        <f t="shared" si="4"/>
        <v>515.82187499999998</v>
      </c>
      <c r="Y50" s="15">
        <v>167</v>
      </c>
      <c r="Z50" s="16">
        <f t="shared" si="5"/>
        <v>3.4791666666666665</v>
      </c>
      <c r="AA50" s="17">
        <f t="shared" si="6"/>
        <v>12.023038156947443</v>
      </c>
      <c r="AB50" s="18">
        <v>42</v>
      </c>
      <c r="AC50" s="19">
        <v>20.810238095238095</v>
      </c>
      <c r="AD50" s="19">
        <v>6.3379926622886107E-2</v>
      </c>
      <c r="AE50" s="19">
        <v>20.94</v>
      </c>
      <c r="AF50" s="19">
        <v>20.65</v>
      </c>
      <c r="AG50" s="20">
        <f t="shared" si="19"/>
        <v>18.208958333333332</v>
      </c>
      <c r="AH50" s="21">
        <v>97</v>
      </c>
      <c r="AI50" s="22">
        <v>20.86288659793815</v>
      </c>
      <c r="AJ50" s="22">
        <v>0.40041113965025288</v>
      </c>
      <c r="AK50" s="22">
        <v>21.35</v>
      </c>
      <c r="AL50" s="22">
        <v>18.43</v>
      </c>
      <c r="AM50" s="23">
        <f t="shared" si="8"/>
        <v>42.160416666666684</v>
      </c>
      <c r="AN50" s="24">
        <v>866</v>
      </c>
      <c r="AO50" s="25">
        <v>17.003799076212474</v>
      </c>
      <c r="AP50" s="25">
        <v>1.5387547705778257</v>
      </c>
      <c r="AQ50" s="25">
        <v>21.06</v>
      </c>
      <c r="AR50" s="25">
        <v>14.24</v>
      </c>
      <c r="AS50" s="26">
        <f t="shared" si="9"/>
        <v>306.77687500000008</v>
      </c>
      <c r="AT50" s="27">
        <v>109</v>
      </c>
      <c r="AU50" s="28">
        <v>19.440550458715599</v>
      </c>
      <c r="AV50" s="28">
        <v>0.31582295457114629</v>
      </c>
      <c r="AW50" s="28">
        <v>19.96</v>
      </c>
      <c r="AX50" s="28">
        <v>18.91</v>
      </c>
      <c r="AY50" s="29">
        <f t="shared" si="10"/>
        <v>44.146250000000009</v>
      </c>
      <c r="AZ50" s="30">
        <v>80</v>
      </c>
      <c r="BA50" s="31">
        <v>18.593124999999993</v>
      </c>
      <c r="BB50" s="31">
        <v>0.26575706880580502</v>
      </c>
      <c r="BC50" s="31">
        <v>19.350000000000001</v>
      </c>
      <c r="BD50" s="31">
        <v>18.059999999999999</v>
      </c>
      <c r="BE50" s="32">
        <f t="shared" si="11"/>
        <v>30.988541666666656</v>
      </c>
      <c r="BF50" s="33">
        <v>50</v>
      </c>
      <c r="BG50" s="34">
        <v>18.270600000000005</v>
      </c>
      <c r="BH50" s="34">
        <v>0.24255788284575042</v>
      </c>
      <c r="BI50" s="34">
        <v>18.760000000000002</v>
      </c>
      <c r="BJ50" s="34">
        <v>17.82</v>
      </c>
      <c r="BK50" s="35">
        <f t="shared" si="12"/>
        <v>19.031875000000007</v>
      </c>
      <c r="BL50" s="8">
        <v>51</v>
      </c>
      <c r="BM50" s="36">
        <v>17.669019607843136</v>
      </c>
      <c r="BN50" s="36">
        <v>0.9792226608937542</v>
      </c>
      <c r="BO50" s="36">
        <v>18.5</v>
      </c>
      <c r="BP50" s="36">
        <v>13.68</v>
      </c>
      <c r="BQ50" s="37">
        <f t="shared" si="13"/>
        <v>18.773333333333333</v>
      </c>
      <c r="BR50" s="21">
        <v>94</v>
      </c>
      <c r="BS50" s="22">
        <v>18.247978723404255</v>
      </c>
      <c r="BT50" s="22">
        <v>0.20675984608003786</v>
      </c>
      <c r="BU50" s="22">
        <v>18.739999999999998</v>
      </c>
      <c r="BV50" s="22">
        <v>17.86</v>
      </c>
      <c r="BW50" s="23">
        <f t="shared" si="14"/>
        <v>35.735624999999999</v>
      </c>
      <c r="BX50" s="38">
        <f t="shared" si="15"/>
        <v>21.35</v>
      </c>
      <c r="BY50" s="39">
        <v>1</v>
      </c>
      <c r="BZ50" s="38">
        <f t="shared" si="16"/>
        <v>20.86288659793815</v>
      </c>
      <c r="CA50" s="39">
        <v>1</v>
      </c>
      <c r="CB50" s="40">
        <f t="shared" si="17"/>
        <v>13.68</v>
      </c>
      <c r="CC50" s="41">
        <v>6</v>
      </c>
      <c r="CD50" s="40">
        <f t="shared" si="18"/>
        <v>17.003799076212474</v>
      </c>
      <c r="CE50" s="41">
        <v>2</v>
      </c>
    </row>
    <row r="51" spans="1:83" x14ac:dyDescent="0.3">
      <c r="A51" s="8" t="s">
        <v>35</v>
      </c>
      <c r="B51" s="9">
        <v>2000</v>
      </c>
      <c r="C51" s="8" t="s">
        <v>109</v>
      </c>
      <c r="D51" s="8">
        <v>24</v>
      </c>
      <c r="E51" s="8">
        <v>466</v>
      </c>
      <c r="F51" s="10">
        <v>36761</v>
      </c>
      <c r="G51" s="11">
        <f t="shared" si="0"/>
        <v>236</v>
      </c>
      <c r="H51" s="11">
        <v>20.6</v>
      </c>
      <c r="I51" s="8" t="s">
        <v>37</v>
      </c>
      <c r="J51" s="8" t="s">
        <v>110</v>
      </c>
      <c r="K51" s="8"/>
      <c r="L51" s="8"/>
      <c r="M51" s="8">
        <v>8</v>
      </c>
      <c r="N51" s="8" t="s">
        <v>39</v>
      </c>
      <c r="O51" s="12">
        <f t="shared" si="1"/>
        <v>8</v>
      </c>
      <c r="P51" s="12">
        <v>0.54612753202485342</v>
      </c>
      <c r="Q51" s="13">
        <v>1770</v>
      </c>
      <c r="R51" s="13">
        <f t="shared" si="2"/>
        <v>36.875</v>
      </c>
      <c r="S51" s="14">
        <v>16.532299435028246</v>
      </c>
      <c r="T51" s="14">
        <v>2.9271245989741175</v>
      </c>
      <c r="U51" s="14">
        <v>20.87</v>
      </c>
      <c r="V51" s="14">
        <v>10.34</v>
      </c>
      <c r="W51" s="14">
        <f t="shared" si="3"/>
        <v>10.530000000000001</v>
      </c>
      <c r="X51" s="15">
        <f t="shared" si="4"/>
        <v>609.62854166666659</v>
      </c>
      <c r="Y51" s="15">
        <v>182</v>
      </c>
      <c r="Z51" s="16">
        <f t="shared" si="5"/>
        <v>3.7916666666666665</v>
      </c>
      <c r="AA51" s="17">
        <f t="shared" si="6"/>
        <v>10.282485875706215</v>
      </c>
      <c r="AB51" s="18">
        <v>49</v>
      </c>
      <c r="AC51" s="19">
        <v>20.585510204081633</v>
      </c>
      <c r="AD51" s="19">
        <v>0.27808168182875304</v>
      </c>
      <c r="AE51" s="19">
        <v>20.85</v>
      </c>
      <c r="AF51" s="19">
        <v>19.77</v>
      </c>
      <c r="AG51" s="20">
        <f t="shared" si="19"/>
        <v>21.014374999999998</v>
      </c>
      <c r="AH51" s="21">
        <v>1030</v>
      </c>
      <c r="AI51" s="22">
        <v>14.701970873786404</v>
      </c>
      <c r="AJ51" s="22">
        <v>2.3616295166438754</v>
      </c>
      <c r="AK51" s="22">
        <v>20.87</v>
      </c>
      <c r="AL51" s="22">
        <v>10.34</v>
      </c>
      <c r="AM51" s="23">
        <f t="shared" si="8"/>
        <v>315.47979166666659</v>
      </c>
      <c r="AN51" s="24">
        <v>79</v>
      </c>
      <c r="AO51" s="25">
        <v>19.760506329113916</v>
      </c>
      <c r="AP51" s="25">
        <v>0.21249373284379325</v>
      </c>
      <c r="AQ51" s="25">
        <v>20.13</v>
      </c>
      <c r="AR51" s="25">
        <v>19.350000000000001</v>
      </c>
      <c r="AS51" s="26">
        <f t="shared" si="9"/>
        <v>32.522499999999987</v>
      </c>
      <c r="AT51" s="27">
        <v>157</v>
      </c>
      <c r="AU51" s="28">
        <v>19.982229299363063</v>
      </c>
      <c r="AV51" s="28">
        <v>0.23603182837879647</v>
      </c>
      <c r="AW51" s="28">
        <v>20.64</v>
      </c>
      <c r="AX51" s="28">
        <v>19.420000000000002</v>
      </c>
      <c r="AY51" s="29">
        <f t="shared" si="10"/>
        <v>65.358541666666682</v>
      </c>
      <c r="AZ51" s="30">
        <v>123</v>
      </c>
      <c r="BA51" s="31">
        <v>19.468780487804882</v>
      </c>
      <c r="BB51" s="31">
        <v>0.50604150896590083</v>
      </c>
      <c r="BC51" s="31">
        <v>20.53</v>
      </c>
      <c r="BD51" s="31">
        <v>18.43</v>
      </c>
      <c r="BE51" s="32">
        <f t="shared" si="11"/>
        <v>49.888750000000009</v>
      </c>
      <c r="BF51" s="33">
        <v>96</v>
      </c>
      <c r="BG51" s="34">
        <v>17.986458333333331</v>
      </c>
      <c r="BH51" s="34">
        <v>0.36744059073447205</v>
      </c>
      <c r="BI51" s="34">
        <v>18.52</v>
      </c>
      <c r="BJ51" s="34">
        <v>17.09</v>
      </c>
      <c r="BK51" s="35">
        <f t="shared" si="12"/>
        <v>35.972916666666663</v>
      </c>
      <c r="BL51" s="8">
        <v>125</v>
      </c>
      <c r="BM51" s="36">
        <v>17.436560000000014</v>
      </c>
      <c r="BN51" s="36">
        <v>1.6488662302204156</v>
      </c>
      <c r="BO51" s="36">
        <v>18.739999999999998</v>
      </c>
      <c r="BP51" s="36">
        <v>13.85</v>
      </c>
      <c r="BQ51" s="37">
        <f t="shared" si="13"/>
        <v>45.407708333333368</v>
      </c>
      <c r="BR51" s="21">
        <v>111</v>
      </c>
      <c r="BS51" s="22">
        <v>19.020090090090086</v>
      </c>
      <c r="BT51" s="22">
        <v>0.43082689098036736</v>
      </c>
      <c r="BU51" s="22">
        <v>19.77</v>
      </c>
      <c r="BV51" s="22">
        <v>17.989999999999998</v>
      </c>
      <c r="BW51" s="23">
        <f t="shared" si="14"/>
        <v>43.983958333333327</v>
      </c>
      <c r="BX51" s="38">
        <f t="shared" si="15"/>
        <v>20.87</v>
      </c>
      <c r="BY51" s="39">
        <v>1</v>
      </c>
      <c r="BZ51" s="38">
        <f t="shared" si="16"/>
        <v>20.585510204081633</v>
      </c>
      <c r="CA51" s="39">
        <v>0</v>
      </c>
      <c r="CB51" s="40">
        <f t="shared" si="17"/>
        <v>10.34</v>
      </c>
      <c r="CC51" s="41">
        <v>1</v>
      </c>
      <c r="CD51" s="40">
        <f t="shared" si="18"/>
        <v>14.701970873786404</v>
      </c>
      <c r="CE51" s="41">
        <v>1</v>
      </c>
    </row>
    <row r="52" spans="1:83" x14ac:dyDescent="0.3">
      <c r="A52" s="8" t="s">
        <v>35</v>
      </c>
      <c r="B52" s="8">
        <v>2002</v>
      </c>
      <c r="C52" s="8" t="s">
        <v>111</v>
      </c>
      <c r="D52" s="8">
        <v>25</v>
      </c>
      <c r="E52" s="8">
        <v>131</v>
      </c>
      <c r="F52" s="10">
        <v>37511</v>
      </c>
      <c r="G52" s="11">
        <f t="shared" si="0"/>
        <v>255</v>
      </c>
      <c r="H52" s="11">
        <v>19.2</v>
      </c>
      <c r="I52" s="8" t="s">
        <v>57</v>
      </c>
      <c r="J52" s="8" t="s">
        <v>110</v>
      </c>
      <c r="K52" s="8"/>
      <c r="L52" s="8"/>
      <c r="M52" s="8">
        <v>8</v>
      </c>
      <c r="N52" s="8" t="s">
        <v>39</v>
      </c>
      <c r="O52" s="12">
        <f t="shared" si="1"/>
        <v>8</v>
      </c>
      <c r="P52" s="12">
        <v>0.26118137464807367</v>
      </c>
      <c r="Q52" s="13">
        <v>632</v>
      </c>
      <c r="R52" s="13">
        <f t="shared" si="2"/>
        <v>13.166666666666666</v>
      </c>
      <c r="S52" s="14">
        <v>18.75803797468355</v>
      </c>
      <c r="T52" s="14">
        <v>1.8593224091210203</v>
      </c>
      <c r="U52" s="14">
        <v>20.65</v>
      </c>
      <c r="V52" s="14">
        <v>10.29</v>
      </c>
      <c r="W52" s="14">
        <f t="shared" si="3"/>
        <v>10.36</v>
      </c>
      <c r="X52" s="15">
        <f t="shared" si="4"/>
        <v>246.98083333333341</v>
      </c>
      <c r="Y52" s="15">
        <v>182</v>
      </c>
      <c r="Z52" s="16">
        <f t="shared" si="5"/>
        <v>3.7916666666666665</v>
      </c>
      <c r="AA52" s="17">
        <f t="shared" si="6"/>
        <v>28.797468354430379</v>
      </c>
      <c r="AB52" s="18">
        <v>36</v>
      </c>
      <c r="AC52" s="19">
        <v>20.277499999999996</v>
      </c>
      <c r="AD52" s="19">
        <v>5.8669778056021187E-2</v>
      </c>
      <c r="AE52" s="19">
        <v>20.52</v>
      </c>
      <c r="AF52" s="19">
        <v>20.16</v>
      </c>
      <c r="AG52" s="20">
        <f t="shared" si="19"/>
        <v>15.208124999999997</v>
      </c>
      <c r="AH52" s="21">
        <v>116</v>
      </c>
      <c r="AI52" s="22">
        <v>17.185258620689652</v>
      </c>
      <c r="AJ52" s="22">
        <v>3.565497577619706</v>
      </c>
      <c r="AK52" s="22">
        <v>20.65</v>
      </c>
      <c r="AL52" s="22">
        <v>10.29</v>
      </c>
      <c r="AM52" s="23">
        <f t="shared" si="8"/>
        <v>41.531041666666653</v>
      </c>
      <c r="AN52" s="24">
        <v>51</v>
      </c>
      <c r="AO52" s="25">
        <v>19.812745098039226</v>
      </c>
      <c r="AP52" s="25">
        <v>0.9277630698219691</v>
      </c>
      <c r="AQ52" s="25">
        <v>20.49</v>
      </c>
      <c r="AR52" s="25">
        <v>16.57</v>
      </c>
      <c r="AS52" s="26">
        <f t="shared" si="9"/>
        <v>21.051041666666677</v>
      </c>
      <c r="AT52" s="27">
        <v>124</v>
      </c>
      <c r="AU52" s="28">
        <v>19.894435483870982</v>
      </c>
      <c r="AV52" s="28">
        <v>0.2241018294217377</v>
      </c>
      <c r="AW52" s="28">
        <v>20.25</v>
      </c>
      <c r="AX52" s="28">
        <v>19.399999999999999</v>
      </c>
      <c r="AY52" s="29">
        <f t="shared" si="10"/>
        <v>51.393958333333373</v>
      </c>
      <c r="AZ52" s="30">
        <v>61</v>
      </c>
      <c r="BA52" s="31">
        <v>19.244426229508193</v>
      </c>
      <c r="BB52" s="31">
        <v>0.24021882100953618</v>
      </c>
      <c r="BC52" s="31">
        <v>19.760000000000002</v>
      </c>
      <c r="BD52" s="31">
        <v>18.760000000000002</v>
      </c>
      <c r="BE52" s="32">
        <f t="shared" si="11"/>
        <v>24.456458333333327</v>
      </c>
      <c r="BF52" s="33">
        <v>86</v>
      </c>
      <c r="BG52" s="34">
        <v>18.519651162790684</v>
      </c>
      <c r="BH52" s="34">
        <v>0.35757828488620508</v>
      </c>
      <c r="BI52" s="34">
        <v>19.760000000000002</v>
      </c>
      <c r="BJ52" s="34">
        <v>18.100000000000001</v>
      </c>
      <c r="BK52" s="35">
        <f t="shared" si="12"/>
        <v>33.181041666666644</v>
      </c>
      <c r="BL52" s="8">
        <v>74</v>
      </c>
      <c r="BM52" s="36">
        <v>18.129864864864867</v>
      </c>
      <c r="BN52" s="36">
        <v>0.19257087820377408</v>
      </c>
      <c r="BO52" s="36">
        <v>18.649999999999999</v>
      </c>
      <c r="BP52" s="36">
        <v>17.559999999999999</v>
      </c>
      <c r="BQ52" s="37">
        <f t="shared" si="13"/>
        <v>27.95020833333334</v>
      </c>
      <c r="BR52" s="21">
        <v>84</v>
      </c>
      <c r="BS52" s="22">
        <v>18.405119047619053</v>
      </c>
      <c r="BT52" s="22">
        <v>0.29394079416812746</v>
      </c>
      <c r="BU52" s="22">
        <v>18.87</v>
      </c>
      <c r="BV52" s="22">
        <v>17.43</v>
      </c>
      <c r="BW52" s="23">
        <f t="shared" si="14"/>
        <v>32.208958333333342</v>
      </c>
      <c r="BX52" s="38">
        <f t="shared" si="15"/>
        <v>20.65</v>
      </c>
      <c r="BY52" s="39">
        <v>1</v>
      </c>
      <c r="BZ52" s="38">
        <f t="shared" si="16"/>
        <v>20.277499999999996</v>
      </c>
      <c r="CA52" s="39">
        <v>0</v>
      </c>
      <c r="CB52" s="40">
        <f t="shared" si="17"/>
        <v>10.29</v>
      </c>
      <c r="CC52" s="41">
        <v>1</v>
      </c>
      <c r="CD52" s="40">
        <f t="shared" si="18"/>
        <v>17.185258620689652</v>
      </c>
      <c r="CE52" s="41">
        <v>1</v>
      </c>
    </row>
    <row r="53" spans="1:83" x14ac:dyDescent="0.3">
      <c r="A53" s="8" t="s">
        <v>35</v>
      </c>
      <c r="B53" s="8">
        <v>2002</v>
      </c>
      <c r="C53" s="8" t="s">
        <v>112</v>
      </c>
      <c r="D53" s="8">
        <v>25</v>
      </c>
      <c r="E53" s="8">
        <v>45</v>
      </c>
      <c r="F53" s="10">
        <v>37510</v>
      </c>
      <c r="G53" s="11">
        <f t="shared" si="0"/>
        <v>254</v>
      </c>
      <c r="H53" s="11">
        <v>19.899999999999999</v>
      </c>
      <c r="I53" s="8" t="s">
        <v>57</v>
      </c>
      <c r="J53" s="8" t="s">
        <v>58</v>
      </c>
      <c r="K53" s="8"/>
      <c r="L53" s="8"/>
      <c r="M53" s="8">
        <v>8</v>
      </c>
      <c r="N53" s="8" t="s">
        <v>39</v>
      </c>
      <c r="O53" s="12">
        <f t="shared" si="1"/>
        <v>8</v>
      </c>
      <c r="P53" s="12">
        <v>0.99533822850245979</v>
      </c>
      <c r="Q53" s="13">
        <v>1909</v>
      </c>
      <c r="R53" s="13">
        <f t="shared" si="2"/>
        <v>39.770833333333336</v>
      </c>
      <c r="S53" s="14">
        <v>17.763336825563098</v>
      </c>
      <c r="T53" s="14">
        <v>1.7356831321503263</v>
      </c>
      <c r="U53" s="14">
        <v>20.57</v>
      </c>
      <c r="V53" s="14">
        <v>12.84</v>
      </c>
      <c r="W53" s="14">
        <f t="shared" si="3"/>
        <v>7.73</v>
      </c>
      <c r="X53" s="15">
        <f t="shared" si="4"/>
        <v>706.46270833333244</v>
      </c>
      <c r="Y53" s="15">
        <v>228</v>
      </c>
      <c r="Z53" s="16">
        <f t="shared" si="5"/>
        <v>4.75</v>
      </c>
      <c r="AA53" s="17">
        <f t="shared" si="6"/>
        <v>11.943425877422735</v>
      </c>
      <c r="AB53" s="18">
        <v>579</v>
      </c>
      <c r="AC53" s="19">
        <v>19.687858376511194</v>
      </c>
      <c r="AD53" s="19">
        <v>0.57531899439006084</v>
      </c>
      <c r="AE53" s="19">
        <v>20.57</v>
      </c>
      <c r="AF53" s="19">
        <v>18.600000000000001</v>
      </c>
      <c r="AG53" s="20">
        <f t="shared" si="19"/>
        <v>237.48479166666627</v>
      </c>
      <c r="AH53" s="21">
        <v>187</v>
      </c>
      <c r="AI53" s="22">
        <v>18.819197860962568</v>
      </c>
      <c r="AJ53" s="22">
        <v>1.2667713164448589</v>
      </c>
      <c r="AK53" s="22">
        <v>19.760000000000002</v>
      </c>
      <c r="AL53" s="22">
        <v>12.84</v>
      </c>
      <c r="AM53" s="23">
        <f t="shared" si="8"/>
        <v>73.316458333333344</v>
      </c>
      <c r="AN53" s="24">
        <v>437</v>
      </c>
      <c r="AO53" s="25">
        <v>17.087711670480559</v>
      </c>
      <c r="AP53" s="25">
        <v>1.4045443216708449</v>
      </c>
      <c r="AQ53" s="25">
        <v>19.420000000000002</v>
      </c>
      <c r="AR53" s="25">
        <v>13.21</v>
      </c>
      <c r="AS53" s="26">
        <f t="shared" si="9"/>
        <v>155.56937500000006</v>
      </c>
      <c r="AT53" s="27">
        <v>187</v>
      </c>
      <c r="AU53" s="28">
        <v>17.227433155080217</v>
      </c>
      <c r="AV53" s="28">
        <v>0.1982960737718403</v>
      </c>
      <c r="AW53" s="28">
        <v>17.97</v>
      </c>
      <c r="AX53" s="28">
        <v>16.77</v>
      </c>
      <c r="AY53" s="29">
        <f t="shared" si="10"/>
        <v>67.115208333333342</v>
      </c>
      <c r="AZ53" s="30">
        <v>86</v>
      </c>
      <c r="BA53" s="31">
        <v>16.506395348837216</v>
      </c>
      <c r="BB53" s="31">
        <v>0.6457916487731713</v>
      </c>
      <c r="BC53" s="31">
        <v>17.29</v>
      </c>
      <c r="BD53" s="31">
        <v>14.11</v>
      </c>
      <c r="BE53" s="32">
        <f t="shared" si="11"/>
        <v>29.573958333333348</v>
      </c>
      <c r="BF53" s="33">
        <v>62</v>
      </c>
      <c r="BG53" s="34">
        <v>16.427419354838712</v>
      </c>
      <c r="BH53" s="34">
        <v>0.27694430690564031</v>
      </c>
      <c r="BI53" s="34">
        <v>17.010000000000002</v>
      </c>
      <c r="BJ53" s="34">
        <v>15.89</v>
      </c>
      <c r="BK53" s="35">
        <f t="shared" si="12"/>
        <v>21.218750000000004</v>
      </c>
      <c r="BL53" s="8">
        <v>137</v>
      </c>
      <c r="BM53" s="36">
        <v>16.352335766423366</v>
      </c>
      <c r="BN53" s="36">
        <v>0.19114693598859286</v>
      </c>
      <c r="BO53" s="36">
        <v>16.989999999999998</v>
      </c>
      <c r="BP53" s="36">
        <v>15.91</v>
      </c>
      <c r="BQ53" s="37">
        <f t="shared" si="13"/>
        <v>46.672291666666688</v>
      </c>
      <c r="BR53" s="21">
        <v>234</v>
      </c>
      <c r="BS53" s="22">
        <v>15.489615384615416</v>
      </c>
      <c r="BT53" s="22">
        <v>0.21283963400931422</v>
      </c>
      <c r="BU53" s="22">
        <v>16.43</v>
      </c>
      <c r="BV53" s="22">
        <v>15.19</v>
      </c>
      <c r="BW53" s="23">
        <f t="shared" si="14"/>
        <v>75.511875000000146</v>
      </c>
      <c r="BX53" s="38">
        <f t="shared" si="15"/>
        <v>20.57</v>
      </c>
      <c r="BY53" s="39">
        <v>0</v>
      </c>
      <c r="BZ53" s="38">
        <f t="shared" si="16"/>
        <v>19.687858376511194</v>
      </c>
      <c r="CA53" s="39">
        <v>0</v>
      </c>
      <c r="CB53" s="40">
        <f t="shared" si="17"/>
        <v>12.84</v>
      </c>
      <c r="CC53" s="41">
        <v>1</v>
      </c>
      <c r="CD53" s="40">
        <f t="shared" si="18"/>
        <v>15.489615384615416</v>
      </c>
      <c r="CE53" s="41">
        <v>7</v>
      </c>
    </row>
    <row r="54" spans="1:83" x14ac:dyDescent="0.3">
      <c r="A54" s="8" t="s">
        <v>35</v>
      </c>
      <c r="B54" s="8">
        <v>2002</v>
      </c>
      <c r="C54" s="8" t="s">
        <v>113</v>
      </c>
      <c r="D54" s="8">
        <v>25</v>
      </c>
      <c r="E54" s="8">
        <v>71</v>
      </c>
      <c r="F54" s="10">
        <v>37496</v>
      </c>
      <c r="G54" s="11">
        <f t="shared" si="0"/>
        <v>240</v>
      </c>
      <c r="H54" s="11">
        <v>21</v>
      </c>
      <c r="I54" s="8" t="s">
        <v>114</v>
      </c>
      <c r="J54" s="8" t="s">
        <v>64</v>
      </c>
      <c r="K54" s="8"/>
      <c r="L54" s="8"/>
      <c r="M54" s="8">
        <v>8</v>
      </c>
      <c r="N54" s="8" t="s">
        <v>39</v>
      </c>
      <c r="O54" s="12">
        <f t="shared" si="1"/>
        <v>8</v>
      </c>
      <c r="P54" s="12">
        <v>0.15042442596636063</v>
      </c>
      <c r="Q54" s="13">
        <v>1810</v>
      </c>
      <c r="R54" s="13">
        <f t="shared" si="2"/>
        <v>37.708333333333336</v>
      </c>
      <c r="S54" s="14">
        <v>15.935707182320394</v>
      </c>
      <c r="T54" s="14">
        <v>3.4295001662289044</v>
      </c>
      <c r="U54" s="14">
        <v>21.49</v>
      </c>
      <c r="V54" s="14">
        <v>9.3699999999999992</v>
      </c>
      <c r="W54" s="14">
        <f t="shared" si="3"/>
        <v>12.12</v>
      </c>
      <c r="X54" s="15">
        <f t="shared" si="4"/>
        <v>600.90895833333161</v>
      </c>
      <c r="Y54" s="15">
        <v>232</v>
      </c>
      <c r="Z54" s="16">
        <f t="shared" si="5"/>
        <v>4.833333333333333</v>
      </c>
      <c r="AA54" s="17">
        <f t="shared" si="6"/>
        <v>12.817679558011049</v>
      </c>
      <c r="AB54" s="18">
        <v>196</v>
      </c>
      <c r="AC54" s="19">
        <v>20.922500000000003</v>
      </c>
      <c r="AD54" s="19">
        <v>0.21721400294852605</v>
      </c>
      <c r="AE54" s="19">
        <v>21.49</v>
      </c>
      <c r="AF54" s="19">
        <v>20.399999999999999</v>
      </c>
      <c r="AG54" s="20">
        <f t="shared" si="19"/>
        <v>85.43354166666667</v>
      </c>
      <c r="AH54" s="21">
        <v>959</v>
      </c>
      <c r="AI54" s="22">
        <v>13.450406673618359</v>
      </c>
      <c r="AJ54" s="22">
        <v>2.6711851695879849</v>
      </c>
      <c r="AK54" s="22">
        <v>20.83</v>
      </c>
      <c r="AL54" s="22">
        <v>9.3699999999999992</v>
      </c>
      <c r="AM54" s="23">
        <f t="shared" si="8"/>
        <v>268.72791666666683</v>
      </c>
      <c r="AN54" s="24">
        <v>93</v>
      </c>
      <c r="AO54" s="25">
        <v>18.79569892473117</v>
      </c>
      <c r="AP54" s="25">
        <v>1.7145112105136835</v>
      </c>
      <c r="AQ54" s="25">
        <v>19.95</v>
      </c>
      <c r="AR54" s="25">
        <v>14.2</v>
      </c>
      <c r="AS54" s="26">
        <f t="shared" si="9"/>
        <v>36.416666666666643</v>
      </c>
      <c r="AT54" s="27">
        <v>142</v>
      </c>
      <c r="AU54" s="28">
        <v>18.926760563380281</v>
      </c>
      <c r="AV54" s="28">
        <v>0.41439787866008887</v>
      </c>
      <c r="AW54" s="28">
        <v>19.77</v>
      </c>
      <c r="AX54" s="28">
        <v>18.3</v>
      </c>
      <c r="AY54" s="29">
        <f t="shared" si="10"/>
        <v>55.991666666666667</v>
      </c>
      <c r="AZ54" s="30">
        <v>83</v>
      </c>
      <c r="BA54" s="31">
        <v>18.277228915662654</v>
      </c>
      <c r="BB54" s="31">
        <v>0.31004056875776548</v>
      </c>
      <c r="BC54" s="31">
        <v>18.93</v>
      </c>
      <c r="BD54" s="31">
        <v>17.3</v>
      </c>
      <c r="BE54" s="32">
        <f t="shared" si="11"/>
        <v>31.604375000000008</v>
      </c>
      <c r="BF54" s="33">
        <v>121</v>
      </c>
      <c r="BG54" s="34">
        <v>17.736694214876028</v>
      </c>
      <c r="BH54" s="34">
        <v>0.42059756781225865</v>
      </c>
      <c r="BI54" s="34">
        <v>18.34</v>
      </c>
      <c r="BJ54" s="34">
        <v>16.440000000000001</v>
      </c>
      <c r="BK54" s="35">
        <f t="shared" si="12"/>
        <v>44.711249999999993</v>
      </c>
      <c r="BL54" s="8">
        <v>81</v>
      </c>
      <c r="BM54" s="36">
        <v>17.345432098765432</v>
      </c>
      <c r="BN54" s="36">
        <v>0.16198803491860286</v>
      </c>
      <c r="BO54" s="36">
        <v>17.579999999999998</v>
      </c>
      <c r="BP54" s="36">
        <v>16.93</v>
      </c>
      <c r="BQ54" s="37">
        <f t="shared" si="13"/>
        <v>29.270416666666666</v>
      </c>
      <c r="BR54" s="21">
        <v>135</v>
      </c>
      <c r="BS54" s="22">
        <v>17.334444444444458</v>
      </c>
      <c r="BT54" s="22">
        <v>0.18423568077235458</v>
      </c>
      <c r="BU54" s="22">
        <v>17.989999999999998</v>
      </c>
      <c r="BV54" s="22">
        <v>17.100000000000001</v>
      </c>
      <c r="BW54" s="23">
        <f t="shared" si="14"/>
        <v>48.75312500000004</v>
      </c>
      <c r="BX54" s="38">
        <f t="shared" si="15"/>
        <v>21.49</v>
      </c>
      <c r="BY54" s="39">
        <v>0</v>
      </c>
      <c r="BZ54" s="38">
        <f t="shared" si="16"/>
        <v>20.922500000000003</v>
      </c>
      <c r="CA54" s="39">
        <v>0</v>
      </c>
      <c r="CB54" s="40">
        <f t="shared" si="17"/>
        <v>9.3699999999999992</v>
      </c>
      <c r="CC54" s="41">
        <v>1</v>
      </c>
      <c r="CD54" s="40">
        <f t="shared" si="18"/>
        <v>13.450406673618359</v>
      </c>
      <c r="CE54" s="41">
        <v>1</v>
      </c>
    </row>
    <row r="55" spans="1:83" x14ac:dyDescent="0.3">
      <c r="A55" s="8" t="s">
        <v>35</v>
      </c>
      <c r="B55" s="9">
        <v>2000</v>
      </c>
      <c r="C55" s="8" t="s">
        <v>115</v>
      </c>
      <c r="D55" s="8">
        <v>24</v>
      </c>
      <c r="E55" s="8">
        <v>436</v>
      </c>
      <c r="F55" s="10">
        <v>36765</v>
      </c>
      <c r="G55" s="11">
        <f t="shared" si="0"/>
        <v>240</v>
      </c>
      <c r="H55" s="11">
        <v>20.2</v>
      </c>
      <c r="I55" s="8" t="s">
        <v>37</v>
      </c>
      <c r="J55" s="8" t="s">
        <v>116</v>
      </c>
      <c r="K55" s="8"/>
      <c r="L55" s="8"/>
      <c r="M55" s="8">
        <v>8</v>
      </c>
      <c r="N55" s="8" t="s">
        <v>39</v>
      </c>
      <c r="O55" s="12">
        <f t="shared" si="1"/>
        <v>8</v>
      </c>
      <c r="P55" s="12">
        <v>0.29883677959266475</v>
      </c>
      <c r="Q55" s="13">
        <v>1431</v>
      </c>
      <c r="R55" s="13">
        <f t="shared" si="2"/>
        <v>29.8125</v>
      </c>
      <c r="S55" s="14">
        <v>18.333948287910587</v>
      </c>
      <c r="T55" s="14">
        <v>1.8675170292842413</v>
      </c>
      <c r="U55" s="14">
        <v>21.13</v>
      </c>
      <c r="V55" s="14">
        <v>11.15</v>
      </c>
      <c r="W55" s="14">
        <f t="shared" si="3"/>
        <v>9.9799999999999986</v>
      </c>
      <c r="X55" s="15">
        <f t="shared" si="4"/>
        <v>546.58083333333434</v>
      </c>
      <c r="Y55" s="15">
        <v>244</v>
      </c>
      <c r="Z55" s="16">
        <f t="shared" si="5"/>
        <v>5.083333333333333</v>
      </c>
      <c r="AA55" s="17">
        <f t="shared" si="6"/>
        <v>17.051013277428375</v>
      </c>
      <c r="AB55" s="18">
        <v>48</v>
      </c>
      <c r="AC55" s="19">
        <v>20.175625000000007</v>
      </c>
      <c r="AD55" s="19">
        <v>0.23074261473624566</v>
      </c>
      <c r="AE55" s="19">
        <v>20.43</v>
      </c>
      <c r="AF55" s="19">
        <v>19.5</v>
      </c>
      <c r="AG55" s="20">
        <f t="shared" si="19"/>
        <v>20.175625000000007</v>
      </c>
      <c r="AH55" s="21">
        <v>136</v>
      </c>
      <c r="AI55" s="22">
        <v>20.342352941176461</v>
      </c>
      <c r="AJ55" s="22">
        <v>0.50531432871639337</v>
      </c>
      <c r="AK55" s="22">
        <v>20.95</v>
      </c>
      <c r="AL55" s="22">
        <v>17.149999999999999</v>
      </c>
      <c r="AM55" s="23">
        <f t="shared" si="8"/>
        <v>57.636666666666642</v>
      </c>
      <c r="AN55" s="24">
        <v>573</v>
      </c>
      <c r="AO55" s="25">
        <v>16.837783595113439</v>
      </c>
      <c r="AP55" s="25">
        <v>1.3730261644236601</v>
      </c>
      <c r="AQ55" s="25">
        <v>20.79</v>
      </c>
      <c r="AR55" s="25">
        <v>14.77</v>
      </c>
      <c r="AS55" s="26">
        <f t="shared" si="9"/>
        <v>201.00104166666668</v>
      </c>
      <c r="AT55" s="27">
        <v>122</v>
      </c>
      <c r="AU55" s="28">
        <v>19.32786885245903</v>
      </c>
      <c r="AV55" s="28">
        <v>0.32613749954365828</v>
      </c>
      <c r="AW55" s="28">
        <v>20.14</v>
      </c>
      <c r="AX55" s="28">
        <v>18.8</v>
      </c>
      <c r="AY55" s="29">
        <f t="shared" si="10"/>
        <v>49.125000000000028</v>
      </c>
      <c r="AZ55" s="30">
        <v>284</v>
      </c>
      <c r="BA55" s="31">
        <v>19.722640845070419</v>
      </c>
      <c r="BB55" s="31">
        <v>0.37454103534820743</v>
      </c>
      <c r="BC55" s="31">
        <v>21.13</v>
      </c>
      <c r="BD55" s="31">
        <v>18.71</v>
      </c>
      <c r="BE55" s="32">
        <f t="shared" si="11"/>
        <v>116.69229166666665</v>
      </c>
      <c r="BF55" s="33">
        <v>81</v>
      </c>
      <c r="BG55" s="34">
        <v>18.913086419753089</v>
      </c>
      <c r="BH55" s="34">
        <v>0.520261093046823</v>
      </c>
      <c r="BI55" s="34">
        <v>20.260000000000002</v>
      </c>
      <c r="BJ55" s="34">
        <v>18.100000000000001</v>
      </c>
      <c r="BK55" s="35">
        <f t="shared" si="12"/>
        <v>31.915833333333339</v>
      </c>
      <c r="BL55" s="8">
        <v>84</v>
      </c>
      <c r="BM55" s="36">
        <v>16.4497619047619</v>
      </c>
      <c r="BN55" s="36">
        <v>2.9373682902809679</v>
      </c>
      <c r="BO55" s="36">
        <v>19.079999999999998</v>
      </c>
      <c r="BP55" s="36">
        <v>11.15</v>
      </c>
      <c r="BQ55" s="37">
        <f t="shared" si="13"/>
        <v>28.787083333333324</v>
      </c>
      <c r="BR55" s="21">
        <v>103</v>
      </c>
      <c r="BS55" s="22">
        <v>19.222038834951459</v>
      </c>
      <c r="BT55" s="22">
        <v>0.3536070690206502</v>
      </c>
      <c r="BU55" s="22">
        <v>19.739999999999998</v>
      </c>
      <c r="BV55" s="22">
        <v>18.34</v>
      </c>
      <c r="BW55" s="23">
        <f t="shared" si="14"/>
        <v>41.247291666666676</v>
      </c>
      <c r="BX55" s="38">
        <f t="shared" si="15"/>
        <v>21.13</v>
      </c>
      <c r="BY55" s="39">
        <v>4</v>
      </c>
      <c r="BZ55" s="38">
        <f t="shared" si="16"/>
        <v>20.342352941176461</v>
      </c>
      <c r="CA55" s="39">
        <v>1</v>
      </c>
      <c r="CB55" s="40">
        <f t="shared" si="17"/>
        <v>11.15</v>
      </c>
      <c r="CC55" s="41">
        <v>6</v>
      </c>
      <c r="CD55" s="40">
        <f t="shared" si="18"/>
        <v>16.4497619047619</v>
      </c>
      <c r="CE55" s="41">
        <v>6</v>
      </c>
    </row>
    <row r="56" spans="1:83" x14ac:dyDescent="0.3">
      <c r="A56" s="8" t="s">
        <v>35</v>
      </c>
      <c r="B56" s="8">
        <v>2002</v>
      </c>
      <c r="C56" s="8" t="s">
        <v>117</v>
      </c>
      <c r="D56" s="8">
        <v>24</v>
      </c>
      <c r="E56" s="8">
        <v>73</v>
      </c>
      <c r="F56" s="10">
        <v>37476</v>
      </c>
      <c r="G56" s="11">
        <f t="shared" si="0"/>
        <v>220</v>
      </c>
      <c r="H56" s="11">
        <v>20.2</v>
      </c>
      <c r="I56" s="8" t="s">
        <v>57</v>
      </c>
      <c r="J56" s="8" t="s">
        <v>110</v>
      </c>
      <c r="K56" s="8"/>
      <c r="L56" s="8"/>
      <c r="M56" s="8">
        <v>8</v>
      </c>
      <c r="N56" s="8" t="s">
        <v>39</v>
      </c>
      <c r="O56" s="12">
        <f t="shared" si="1"/>
        <v>8</v>
      </c>
      <c r="P56" s="42">
        <v>2.5517697885056645E-2</v>
      </c>
      <c r="Q56" s="13">
        <v>1875</v>
      </c>
      <c r="R56" s="13">
        <f t="shared" si="2"/>
        <v>39.0625</v>
      </c>
      <c r="S56" s="14">
        <v>16.494688000000043</v>
      </c>
      <c r="T56" s="14">
        <v>2.5636340781181439</v>
      </c>
      <c r="U56" s="14">
        <v>21.34</v>
      </c>
      <c r="V56" s="14">
        <v>8.76</v>
      </c>
      <c r="W56" s="14">
        <f t="shared" si="3"/>
        <v>12.58</v>
      </c>
      <c r="X56" s="15">
        <f t="shared" si="4"/>
        <v>644.32375000000161</v>
      </c>
      <c r="Y56" s="15">
        <v>283</v>
      </c>
      <c r="Z56" s="16">
        <f t="shared" si="5"/>
        <v>5.895833333333333</v>
      </c>
      <c r="AA56" s="17">
        <f t="shared" si="6"/>
        <v>15.093333333333334</v>
      </c>
      <c r="AB56" s="18">
        <v>46</v>
      </c>
      <c r="AC56" s="19">
        <v>20.367608695652169</v>
      </c>
      <c r="AD56" s="19">
        <v>0.15011380545896411</v>
      </c>
      <c r="AE56" s="19">
        <v>20.54</v>
      </c>
      <c r="AF56" s="19">
        <v>19.78</v>
      </c>
      <c r="AG56" s="20">
        <f t="shared" si="19"/>
        <v>19.51895833333333</v>
      </c>
      <c r="AH56" s="21">
        <v>1105</v>
      </c>
      <c r="AI56" s="22">
        <v>14.897312217194532</v>
      </c>
      <c r="AJ56" s="22">
        <v>1.8212447261730811</v>
      </c>
      <c r="AK56" s="22">
        <v>21.24</v>
      </c>
      <c r="AL56" s="22">
        <v>8.76</v>
      </c>
      <c r="AM56" s="23">
        <f t="shared" si="8"/>
        <v>342.94854166666579</v>
      </c>
      <c r="AN56" s="24">
        <v>82</v>
      </c>
      <c r="AO56" s="25">
        <v>19.423658536585368</v>
      </c>
      <c r="AP56" s="25">
        <v>1.5101667900649622</v>
      </c>
      <c r="AQ56" s="25">
        <v>21.34</v>
      </c>
      <c r="AR56" s="25">
        <v>16.86</v>
      </c>
      <c r="AS56" s="26">
        <f t="shared" si="9"/>
        <v>33.182083333333338</v>
      </c>
      <c r="AT56" s="27">
        <v>98</v>
      </c>
      <c r="AU56" s="28">
        <v>20.511122448979588</v>
      </c>
      <c r="AV56" s="28">
        <v>0.88139753444041913</v>
      </c>
      <c r="AW56" s="28">
        <v>21.22</v>
      </c>
      <c r="AX56" s="28">
        <v>17.16</v>
      </c>
      <c r="AY56" s="29">
        <f t="shared" si="10"/>
        <v>41.876874999999991</v>
      </c>
      <c r="AZ56" s="30">
        <v>67</v>
      </c>
      <c r="BA56" s="31">
        <v>20.138358208955221</v>
      </c>
      <c r="BB56" s="31">
        <v>0.29953295470502056</v>
      </c>
      <c r="BC56" s="31">
        <v>20.83</v>
      </c>
      <c r="BD56" s="31">
        <v>19.309999999999999</v>
      </c>
      <c r="BE56" s="32">
        <f t="shared" si="11"/>
        <v>28.109791666666663</v>
      </c>
      <c r="BF56" s="33">
        <v>79</v>
      </c>
      <c r="BG56" s="34">
        <v>19.390253164556963</v>
      </c>
      <c r="BH56" s="34">
        <v>0.46654203834976177</v>
      </c>
      <c r="BI56" s="34">
        <v>20.7</v>
      </c>
      <c r="BJ56" s="34">
        <v>18.670000000000002</v>
      </c>
      <c r="BK56" s="35">
        <f t="shared" si="12"/>
        <v>31.913125000000001</v>
      </c>
      <c r="BL56" s="8">
        <v>60</v>
      </c>
      <c r="BM56" s="36">
        <v>16.667833333333334</v>
      </c>
      <c r="BN56" s="36">
        <v>2.3458315656635031</v>
      </c>
      <c r="BO56" s="36">
        <v>19.37</v>
      </c>
      <c r="BP56" s="36">
        <v>12.47</v>
      </c>
      <c r="BQ56" s="37">
        <f t="shared" si="13"/>
        <v>20.834791666666668</v>
      </c>
      <c r="BR56" s="21">
        <v>338</v>
      </c>
      <c r="BS56" s="22">
        <v>17.884911242603522</v>
      </c>
      <c r="BT56" s="22">
        <v>0.36525527570602767</v>
      </c>
      <c r="BU56" s="22">
        <v>19.11</v>
      </c>
      <c r="BV56" s="22">
        <v>17.27</v>
      </c>
      <c r="BW56" s="23">
        <f t="shared" si="14"/>
        <v>125.93958333333313</v>
      </c>
      <c r="BX56" s="38">
        <f t="shared" si="15"/>
        <v>21.34</v>
      </c>
      <c r="BY56" s="39">
        <v>2</v>
      </c>
      <c r="BZ56" s="38">
        <f t="shared" si="16"/>
        <v>20.511122448979588</v>
      </c>
      <c r="CA56" s="39">
        <v>3</v>
      </c>
      <c r="CB56" s="40">
        <f t="shared" si="17"/>
        <v>8.76</v>
      </c>
      <c r="CC56" s="41">
        <v>1</v>
      </c>
      <c r="CD56" s="40">
        <f t="shared" si="18"/>
        <v>14.897312217194532</v>
      </c>
      <c r="CE56" s="41">
        <v>1</v>
      </c>
    </row>
    <row r="57" spans="1:83" x14ac:dyDescent="0.3">
      <c r="A57" s="8" t="s">
        <v>35</v>
      </c>
      <c r="B57" s="8">
        <v>2002</v>
      </c>
      <c r="C57" s="8" t="s">
        <v>118</v>
      </c>
      <c r="D57" s="8">
        <v>24</v>
      </c>
      <c r="E57" s="8">
        <v>141</v>
      </c>
      <c r="F57" s="10">
        <v>37494</v>
      </c>
      <c r="G57" s="11">
        <f t="shared" si="0"/>
        <v>238</v>
      </c>
      <c r="H57" s="11">
        <v>20.7</v>
      </c>
      <c r="I57" s="8" t="s">
        <v>57</v>
      </c>
      <c r="J57" s="8" t="s">
        <v>119</v>
      </c>
      <c r="K57" s="8"/>
      <c r="L57" s="8"/>
      <c r="M57" s="8">
        <v>8</v>
      </c>
      <c r="N57" s="8" t="s">
        <v>39</v>
      </c>
      <c r="O57" s="12">
        <f t="shared" si="1"/>
        <v>8</v>
      </c>
      <c r="P57" s="42">
        <v>2.3816462159637508E-2</v>
      </c>
      <c r="Q57" s="13">
        <v>1192</v>
      </c>
      <c r="R57" s="13">
        <f t="shared" si="2"/>
        <v>24.833333333333332</v>
      </c>
      <c r="S57" s="14">
        <v>18.117953020134216</v>
      </c>
      <c r="T57" s="14">
        <v>2.7953792094710743</v>
      </c>
      <c r="U57" s="14">
        <v>21.17</v>
      </c>
      <c r="V57" s="14">
        <v>10.19</v>
      </c>
      <c r="W57" s="14">
        <f t="shared" si="3"/>
        <v>10.980000000000002</v>
      </c>
      <c r="X57" s="15">
        <f t="shared" si="4"/>
        <v>449.92916666666633</v>
      </c>
      <c r="Y57" s="15">
        <v>327</v>
      </c>
      <c r="Z57" s="16">
        <f t="shared" si="5"/>
        <v>6.8125</v>
      </c>
      <c r="AA57" s="17">
        <f t="shared" si="6"/>
        <v>27.432885906040266</v>
      </c>
      <c r="AB57" s="18">
        <v>94</v>
      </c>
      <c r="AC57" s="19">
        <v>20.774148936170207</v>
      </c>
      <c r="AD57" s="19">
        <v>0.30413780681870278</v>
      </c>
      <c r="AE57" s="19">
        <v>21.17</v>
      </c>
      <c r="AF57" s="19">
        <v>19.43</v>
      </c>
      <c r="AG57" s="20">
        <f t="shared" si="19"/>
        <v>40.682708333333316</v>
      </c>
      <c r="AH57" s="21">
        <v>402</v>
      </c>
      <c r="AI57" s="22">
        <v>15.452462686567152</v>
      </c>
      <c r="AJ57" s="22">
        <v>3.2968668198429372</v>
      </c>
      <c r="AK57" s="22">
        <v>21.13</v>
      </c>
      <c r="AL57" s="22">
        <v>10.19</v>
      </c>
      <c r="AM57" s="23">
        <f t="shared" si="8"/>
        <v>129.41437499999989</v>
      </c>
      <c r="AN57" s="24">
        <v>74</v>
      </c>
      <c r="AO57" s="25">
        <v>20.343378378378379</v>
      </c>
      <c r="AP57" s="25">
        <v>0.63814001346599114</v>
      </c>
      <c r="AQ57" s="25">
        <v>20.9</v>
      </c>
      <c r="AR57" s="25">
        <v>17.420000000000002</v>
      </c>
      <c r="AS57" s="26">
        <f t="shared" si="9"/>
        <v>31.362708333333334</v>
      </c>
      <c r="AT57" s="27">
        <v>110</v>
      </c>
      <c r="AU57" s="28">
        <v>20.058454545454545</v>
      </c>
      <c r="AV57" s="28">
        <v>0.4127557563846817</v>
      </c>
      <c r="AW57" s="28">
        <v>20.66</v>
      </c>
      <c r="AX57" s="28">
        <v>18.77</v>
      </c>
      <c r="AY57" s="29">
        <f t="shared" si="10"/>
        <v>45.967291666666661</v>
      </c>
      <c r="AZ57" s="30">
        <v>99</v>
      </c>
      <c r="BA57" s="31">
        <v>19.620707070707056</v>
      </c>
      <c r="BB57" s="31">
        <v>0.19701990226439203</v>
      </c>
      <c r="BC57" s="31">
        <v>20.39</v>
      </c>
      <c r="BD57" s="31">
        <v>19.25</v>
      </c>
      <c r="BE57" s="32">
        <f t="shared" si="11"/>
        <v>40.467708333333306</v>
      </c>
      <c r="BF57" s="33">
        <v>131</v>
      </c>
      <c r="BG57" s="34">
        <v>19.358931297709951</v>
      </c>
      <c r="BH57" s="34">
        <v>0.34338194009317785</v>
      </c>
      <c r="BI57" s="34">
        <v>20.05</v>
      </c>
      <c r="BJ57" s="34">
        <v>18.79</v>
      </c>
      <c r="BK57" s="35">
        <f t="shared" si="12"/>
        <v>52.833750000000073</v>
      </c>
      <c r="BL57" s="8">
        <v>111</v>
      </c>
      <c r="BM57" s="36">
        <v>18.734594594594608</v>
      </c>
      <c r="BN57" s="36">
        <v>0.74064073462691893</v>
      </c>
      <c r="BO57" s="36">
        <v>19.940000000000001</v>
      </c>
      <c r="BP57" s="36">
        <v>14.96</v>
      </c>
      <c r="BQ57" s="37">
        <f t="shared" si="13"/>
        <v>43.323750000000032</v>
      </c>
      <c r="BR57" s="21">
        <v>171</v>
      </c>
      <c r="BS57" s="22">
        <v>18.491754385964935</v>
      </c>
      <c r="BT57" s="22">
        <v>0.34481259773125755</v>
      </c>
      <c r="BU57" s="22">
        <v>19.14</v>
      </c>
      <c r="BV57" s="22">
        <v>17.73</v>
      </c>
      <c r="BW57" s="23">
        <f t="shared" si="14"/>
        <v>65.876875000000084</v>
      </c>
      <c r="BX57" s="38">
        <f t="shared" si="15"/>
        <v>21.17</v>
      </c>
      <c r="BY57" s="39">
        <v>0</v>
      </c>
      <c r="BZ57" s="38">
        <f t="shared" si="16"/>
        <v>20.774148936170207</v>
      </c>
      <c r="CA57" s="39">
        <v>0</v>
      </c>
      <c r="CB57" s="40">
        <f t="shared" si="17"/>
        <v>10.19</v>
      </c>
      <c r="CC57" s="41">
        <v>1</v>
      </c>
      <c r="CD57" s="40">
        <f t="shared" si="18"/>
        <v>15.452462686567152</v>
      </c>
      <c r="CE57" s="41">
        <v>1</v>
      </c>
    </row>
    <row r="58" spans="1:83" x14ac:dyDescent="0.3">
      <c r="A58" s="8" t="s">
        <v>35</v>
      </c>
      <c r="B58" s="8">
        <v>2002</v>
      </c>
      <c r="C58" s="8" t="s">
        <v>120</v>
      </c>
      <c r="D58" s="8">
        <v>24</v>
      </c>
      <c r="E58" s="8">
        <v>100</v>
      </c>
      <c r="F58" s="10">
        <v>37484</v>
      </c>
      <c r="G58" s="11">
        <f t="shared" si="0"/>
        <v>228</v>
      </c>
      <c r="H58" s="11">
        <v>20.9</v>
      </c>
      <c r="I58" s="8" t="s">
        <v>57</v>
      </c>
      <c r="J58" s="8" t="s">
        <v>110</v>
      </c>
      <c r="K58" s="8"/>
      <c r="L58" s="8"/>
      <c r="M58" s="8">
        <v>8</v>
      </c>
      <c r="N58" s="8" t="s">
        <v>39</v>
      </c>
      <c r="O58" s="12">
        <f t="shared" si="1"/>
        <v>8</v>
      </c>
      <c r="P58" s="12">
        <v>0.70568663551722666</v>
      </c>
      <c r="Q58" s="13">
        <v>1248</v>
      </c>
      <c r="R58" s="13">
        <f t="shared" si="2"/>
        <v>26</v>
      </c>
      <c r="S58" s="14">
        <v>16.679863782051292</v>
      </c>
      <c r="T58" s="14">
        <v>3.5406132013953471</v>
      </c>
      <c r="U58" s="14">
        <v>21.58</v>
      </c>
      <c r="V58" s="14">
        <v>9.2799999999999994</v>
      </c>
      <c r="W58" s="14">
        <f t="shared" si="3"/>
        <v>12.299999999999999</v>
      </c>
      <c r="X58" s="15">
        <f t="shared" si="4"/>
        <v>433.67645833333358</v>
      </c>
      <c r="Y58" s="15">
        <v>343</v>
      </c>
      <c r="Z58" s="16">
        <f t="shared" si="5"/>
        <v>7.145833333333333</v>
      </c>
      <c r="AA58" s="17">
        <f t="shared" si="6"/>
        <v>27.483974358974361</v>
      </c>
      <c r="AB58" s="18">
        <v>168</v>
      </c>
      <c r="AC58" s="19">
        <v>14.616071428571434</v>
      </c>
      <c r="AD58" s="19">
        <v>3.9836869504792061</v>
      </c>
      <c r="AE58" s="19">
        <v>21.19</v>
      </c>
      <c r="AF58" s="19">
        <v>10.95</v>
      </c>
      <c r="AG58" s="20">
        <f t="shared" si="19"/>
        <v>51.156250000000021</v>
      </c>
      <c r="AH58" s="21">
        <v>564</v>
      </c>
      <c r="AI58" s="22">
        <v>14.552322695035448</v>
      </c>
      <c r="AJ58" s="22">
        <v>2.7888680825114336</v>
      </c>
      <c r="AK58" s="22">
        <v>21.24</v>
      </c>
      <c r="AL58" s="22">
        <v>9.2799999999999994</v>
      </c>
      <c r="AM58" s="23">
        <f t="shared" si="8"/>
        <v>170.98979166666652</v>
      </c>
      <c r="AN58" s="24">
        <v>81</v>
      </c>
      <c r="AO58" s="25">
        <v>20.439876543209877</v>
      </c>
      <c r="AP58" s="25">
        <v>1.3324258833300648</v>
      </c>
      <c r="AQ58" s="25">
        <v>21.29</v>
      </c>
      <c r="AR58" s="25">
        <v>17.47</v>
      </c>
      <c r="AS58" s="26">
        <f t="shared" si="9"/>
        <v>34.492291666666667</v>
      </c>
      <c r="AT58" s="27">
        <v>88</v>
      </c>
      <c r="AU58" s="28">
        <v>21.055681818181821</v>
      </c>
      <c r="AV58" s="28">
        <v>0.25194779360038688</v>
      </c>
      <c r="AW58" s="28">
        <v>21.58</v>
      </c>
      <c r="AX58" s="28">
        <v>20.53</v>
      </c>
      <c r="AY58" s="29">
        <f t="shared" si="10"/>
        <v>38.60208333333334</v>
      </c>
      <c r="AZ58" s="30">
        <v>95</v>
      </c>
      <c r="BA58" s="31">
        <v>20.150631578947369</v>
      </c>
      <c r="BB58" s="31">
        <v>0.56781179554705552</v>
      </c>
      <c r="BC58" s="31">
        <v>20.94</v>
      </c>
      <c r="BD58" s="31">
        <v>18.41</v>
      </c>
      <c r="BE58" s="32">
        <f t="shared" si="11"/>
        <v>39.881458333333335</v>
      </c>
      <c r="BF58" s="33">
        <v>55</v>
      </c>
      <c r="BG58" s="34">
        <v>19.431999999999999</v>
      </c>
      <c r="BH58" s="34">
        <v>0.49070395389722665</v>
      </c>
      <c r="BI58" s="34">
        <v>20.440000000000001</v>
      </c>
      <c r="BJ58" s="34">
        <v>18.88</v>
      </c>
      <c r="BK58" s="35">
        <f t="shared" si="12"/>
        <v>22.26583333333333</v>
      </c>
      <c r="BL58" s="8">
        <v>56</v>
      </c>
      <c r="BM58" s="36">
        <v>18.705357142857149</v>
      </c>
      <c r="BN58" s="36">
        <v>0.51555782423494911</v>
      </c>
      <c r="BO58" s="36">
        <v>19.899999999999999</v>
      </c>
      <c r="BP58" s="36">
        <v>18</v>
      </c>
      <c r="BQ58" s="37">
        <f t="shared" si="13"/>
        <v>21.822916666666675</v>
      </c>
      <c r="BR58" s="21">
        <v>141</v>
      </c>
      <c r="BS58" s="22">
        <v>18.541560283687932</v>
      </c>
      <c r="BT58" s="22">
        <v>0.37476332281272146</v>
      </c>
      <c r="BU58" s="22">
        <v>19.39</v>
      </c>
      <c r="BV58" s="22">
        <v>17.82</v>
      </c>
      <c r="BW58" s="23">
        <f t="shared" si="14"/>
        <v>54.4658333333333</v>
      </c>
      <c r="BX58" s="38">
        <f t="shared" si="15"/>
        <v>21.58</v>
      </c>
      <c r="BY58" s="39">
        <v>3</v>
      </c>
      <c r="BZ58" s="38">
        <f t="shared" si="16"/>
        <v>21.055681818181821</v>
      </c>
      <c r="CA58" s="39">
        <v>3</v>
      </c>
      <c r="CB58" s="40">
        <f t="shared" si="17"/>
        <v>9.2799999999999994</v>
      </c>
      <c r="CC58" s="41">
        <v>1</v>
      </c>
      <c r="CD58" s="40">
        <f t="shared" si="18"/>
        <v>14.552322695035448</v>
      </c>
      <c r="CE58" s="41">
        <v>1</v>
      </c>
    </row>
    <row r="59" spans="1:83" x14ac:dyDescent="0.3">
      <c r="A59" s="8" t="s">
        <v>35</v>
      </c>
      <c r="B59" s="8">
        <v>2002</v>
      </c>
      <c r="C59" s="8" t="s">
        <v>121</v>
      </c>
      <c r="D59" s="8">
        <v>25</v>
      </c>
      <c r="E59" s="8">
        <v>67</v>
      </c>
      <c r="F59" s="10">
        <v>37496</v>
      </c>
      <c r="G59" s="11">
        <f t="shared" si="0"/>
        <v>240</v>
      </c>
      <c r="H59" s="11">
        <v>21</v>
      </c>
      <c r="I59" s="8" t="s">
        <v>122</v>
      </c>
      <c r="J59" s="8" t="s">
        <v>123</v>
      </c>
      <c r="K59" s="8"/>
      <c r="L59" s="8"/>
      <c r="M59" s="8">
        <v>8</v>
      </c>
      <c r="N59" s="8" t="s">
        <v>39</v>
      </c>
      <c r="O59" s="12">
        <f t="shared" si="1"/>
        <v>8</v>
      </c>
      <c r="P59" s="12">
        <v>0.83992746156495302</v>
      </c>
      <c r="Q59" s="13">
        <v>1476</v>
      </c>
      <c r="R59" s="13">
        <f t="shared" si="2"/>
        <v>30.75</v>
      </c>
      <c r="S59" s="14">
        <v>16.863719512195107</v>
      </c>
      <c r="T59" s="14">
        <v>3.4961496574140005</v>
      </c>
      <c r="U59" s="14">
        <v>21.3</v>
      </c>
      <c r="V59" s="14">
        <v>8.25</v>
      </c>
      <c r="W59" s="14">
        <f t="shared" si="3"/>
        <v>13.05</v>
      </c>
      <c r="X59" s="15">
        <f t="shared" si="4"/>
        <v>518.55937499999959</v>
      </c>
      <c r="Y59" s="15">
        <v>367</v>
      </c>
      <c r="Z59" s="16">
        <f t="shared" si="5"/>
        <v>7.645833333333333</v>
      </c>
      <c r="AA59" s="17">
        <f t="shared" si="6"/>
        <v>24.864498644986448</v>
      </c>
      <c r="AB59" s="18">
        <v>192</v>
      </c>
      <c r="AC59" s="19">
        <v>20.902500000000028</v>
      </c>
      <c r="AD59" s="19">
        <v>0.22058465863028404</v>
      </c>
      <c r="AE59" s="19">
        <v>21.3</v>
      </c>
      <c r="AF59" s="19">
        <v>20.49</v>
      </c>
      <c r="AG59" s="20">
        <f t="shared" si="19"/>
        <v>83.610000000000113</v>
      </c>
      <c r="AH59" s="21">
        <v>664</v>
      </c>
      <c r="AI59" s="22">
        <v>14.034593373493962</v>
      </c>
      <c r="AJ59" s="22">
        <v>3.1879728473011619</v>
      </c>
      <c r="AK59" s="22">
        <v>20.87</v>
      </c>
      <c r="AL59" s="22">
        <v>8.25</v>
      </c>
      <c r="AM59" s="23">
        <f t="shared" si="8"/>
        <v>194.14520833333316</v>
      </c>
      <c r="AN59" s="24">
        <v>137</v>
      </c>
      <c r="AO59" s="25">
        <v>17.957591240875903</v>
      </c>
      <c r="AP59" s="25">
        <v>2.0116588580321446</v>
      </c>
      <c r="AQ59" s="25">
        <v>20.47</v>
      </c>
      <c r="AR59" s="25">
        <v>15.51</v>
      </c>
      <c r="AS59" s="26">
        <f t="shared" si="9"/>
        <v>51.253958333333301</v>
      </c>
      <c r="AT59" s="27">
        <v>107</v>
      </c>
      <c r="AU59" s="28">
        <v>19.859345794392532</v>
      </c>
      <c r="AV59" s="28">
        <v>0.28765240760346744</v>
      </c>
      <c r="AW59" s="28">
        <v>20.92</v>
      </c>
      <c r="AX59" s="28">
        <v>19.239999999999998</v>
      </c>
      <c r="AY59" s="29">
        <f t="shared" si="10"/>
        <v>44.269791666666684</v>
      </c>
      <c r="AZ59" s="30">
        <v>136</v>
      </c>
      <c r="BA59" s="31">
        <v>18.892573529411763</v>
      </c>
      <c r="BB59" s="31">
        <v>0.45684910601257273</v>
      </c>
      <c r="BC59" s="31">
        <v>19.93</v>
      </c>
      <c r="BD59" s="31">
        <v>16.920000000000002</v>
      </c>
      <c r="BE59" s="32">
        <f t="shared" si="11"/>
        <v>53.528958333333328</v>
      </c>
      <c r="BF59" s="33">
        <v>85</v>
      </c>
      <c r="BG59" s="34">
        <v>18.59411764705882</v>
      </c>
      <c r="BH59" s="34">
        <v>0.30032242244456148</v>
      </c>
      <c r="BI59" s="34">
        <v>19.48</v>
      </c>
      <c r="BJ59" s="34">
        <v>17.97</v>
      </c>
      <c r="BK59" s="35">
        <f t="shared" si="12"/>
        <v>32.927083333333329</v>
      </c>
      <c r="BL59" s="8">
        <v>65</v>
      </c>
      <c r="BM59" s="36">
        <v>18.117538461538462</v>
      </c>
      <c r="BN59" s="36">
        <v>0.18277403030476208</v>
      </c>
      <c r="BO59" s="36">
        <v>18.600000000000001</v>
      </c>
      <c r="BP59" s="36">
        <v>17.63</v>
      </c>
      <c r="BQ59" s="37">
        <f t="shared" si="13"/>
        <v>24.534166666666668</v>
      </c>
      <c r="BR59" s="21">
        <v>90</v>
      </c>
      <c r="BS59" s="22">
        <v>18.28811111111111</v>
      </c>
      <c r="BT59" s="22">
        <v>0.40789647960898551</v>
      </c>
      <c r="BU59" s="22">
        <v>18.91</v>
      </c>
      <c r="BV59" s="22">
        <v>17.07</v>
      </c>
      <c r="BW59" s="23">
        <f t="shared" si="14"/>
        <v>34.290208333333332</v>
      </c>
      <c r="BX59" s="38">
        <f t="shared" si="15"/>
        <v>21.3</v>
      </c>
      <c r="BY59" s="39">
        <v>0</v>
      </c>
      <c r="BZ59" s="38">
        <f t="shared" si="16"/>
        <v>20.902500000000028</v>
      </c>
      <c r="CA59" s="39">
        <v>0</v>
      </c>
      <c r="CB59" s="40">
        <f t="shared" si="17"/>
        <v>8.25</v>
      </c>
      <c r="CC59" s="41">
        <v>1</v>
      </c>
      <c r="CD59" s="40">
        <f t="shared" si="18"/>
        <v>14.034593373493962</v>
      </c>
      <c r="CE59" s="41">
        <v>1</v>
      </c>
    </row>
    <row r="60" spans="1:83" x14ac:dyDescent="0.3">
      <c r="A60" s="8" t="s">
        <v>35</v>
      </c>
      <c r="B60" s="8">
        <v>2002</v>
      </c>
      <c r="C60" s="8" t="s">
        <v>124</v>
      </c>
      <c r="D60" s="8">
        <v>24</v>
      </c>
      <c r="E60" s="8">
        <v>103</v>
      </c>
      <c r="F60" s="10">
        <v>37483</v>
      </c>
      <c r="G60" s="11">
        <f t="shared" si="0"/>
        <v>227</v>
      </c>
      <c r="H60" s="11">
        <v>20.9</v>
      </c>
      <c r="I60" s="8" t="s">
        <v>125</v>
      </c>
      <c r="J60" s="8" t="s">
        <v>94</v>
      </c>
      <c r="K60" s="8"/>
      <c r="L60" s="8"/>
      <c r="M60" s="8">
        <v>8</v>
      </c>
      <c r="N60" s="8" t="s">
        <v>39</v>
      </c>
      <c r="O60" s="12">
        <f t="shared" si="1"/>
        <v>8</v>
      </c>
      <c r="P60" s="12">
        <v>0.21318323182767518</v>
      </c>
      <c r="Q60" s="13">
        <v>1768</v>
      </c>
      <c r="R60" s="13">
        <f t="shared" si="2"/>
        <v>36.833333333333336</v>
      </c>
      <c r="S60" s="14">
        <v>15.691323529411639</v>
      </c>
      <c r="T60" s="14">
        <v>3.4143416443208277</v>
      </c>
      <c r="U60" s="14">
        <v>21.76</v>
      </c>
      <c r="V60" s="14">
        <v>8.9499999999999993</v>
      </c>
      <c r="W60" s="14">
        <f t="shared" si="3"/>
        <v>12.810000000000002</v>
      </c>
      <c r="X60" s="15">
        <f t="shared" si="4"/>
        <v>577.96374999999534</v>
      </c>
      <c r="Y60" s="15">
        <v>370</v>
      </c>
      <c r="Z60" s="16">
        <f t="shared" si="5"/>
        <v>7.708333333333333</v>
      </c>
      <c r="AA60" s="17">
        <f t="shared" si="6"/>
        <v>20.927601809954751</v>
      </c>
      <c r="AB60" s="18">
        <v>56</v>
      </c>
      <c r="AC60" s="19">
        <v>21.018214285714286</v>
      </c>
      <c r="AD60" s="19">
        <v>0.14828850434029037</v>
      </c>
      <c r="AE60" s="19">
        <v>21.23</v>
      </c>
      <c r="AF60" s="19">
        <v>20.64</v>
      </c>
      <c r="AG60" s="20">
        <f t="shared" si="19"/>
        <v>24.521250000000002</v>
      </c>
      <c r="AH60" s="21">
        <v>1193</v>
      </c>
      <c r="AI60" s="22">
        <v>13.82373847443421</v>
      </c>
      <c r="AJ60" s="22">
        <v>2.4175965529055494</v>
      </c>
      <c r="AK60" s="22">
        <v>21.46</v>
      </c>
      <c r="AL60" s="22">
        <v>8.9499999999999993</v>
      </c>
      <c r="AM60" s="23">
        <f t="shared" si="8"/>
        <v>343.57750000000027</v>
      </c>
      <c r="AN60" s="24">
        <v>152</v>
      </c>
      <c r="AO60" s="25">
        <v>19.790723684210519</v>
      </c>
      <c r="AP60" s="25">
        <v>1.3145155489540528</v>
      </c>
      <c r="AQ60" s="25">
        <v>21.76</v>
      </c>
      <c r="AR60" s="25">
        <v>16.48</v>
      </c>
      <c r="AS60" s="26">
        <f t="shared" si="9"/>
        <v>62.670624999999973</v>
      </c>
      <c r="AT60" s="27">
        <v>130</v>
      </c>
      <c r="AU60" s="28">
        <v>20.325461538461543</v>
      </c>
      <c r="AV60" s="28">
        <v>0.3109602819635563</v>
      </c>
      <c r="AW60" s="28">
        <v>21.21</v>
      </c>
      <c r="AX60" s="28">
        <v>19.809999999999999</v>
      </c>
      <c r="AY60" s="29">
        <f t="shared" si="10"/>
        <v>55.048125000000013</v>
      </c>
      <c r="AZ60" s="30">
        <v>56</v>
      </c>
      <c r="BA60" s="31">
        <v>19.523035714285715</v>
      </c>
      <c r="BB60" s="31">
        <v>0.44573094062289881</v>
      </c>
      <c r="BC60" s="31">
        <v>20.3</v>
      </c>
      <c r="BD60" s="31">
        <v>18.649999999999999</v>
      </c>
      <c r="BE60" s="32">
        <f t="shared" si="11"/>
        <v>22.776875000000004</v>
      </c>
      <c r="BF60" s="33">
        <v>58</v>
      </c>
      <c r="BG60" s="34">
        <v>18.819482758620687</v>
      </c>
      <c r="BH60" s="34">
        <v>0.43165297308278217</v>
      </c>
      <c r="BI60" s="34">
        <v>19.760000000000002</v>
      </c>
      <c r="BJ60" s="34">
        <v>18.13</v>
      </c>
      <c r="BK60" s="35">
        <f t="shared" si="12"/>
        <v>22.740208333333328</v>
      </c>
      <c r="BL60" s="8">
        <v>72</v>
      </c>
      <c r="BM60" s="36">
        <v>18.112638888888892</v>
      </c>
      <c r="BN60" s="36">
        <v>1.0257336681141824</v>
      </c>
      <c r="BO60" s="36">
        <v>18.809999999999999</v>
      </c>
      <c r="BP60" s="36">
        <v>13.08</v>
      </c>
      <c r="BQ60" s="37">
        <f t="shared" si="13"/>
        <v>27.168958333333336</v>
      </c>
      <c r="BR60" s="21">
        <v>51</v>
      </c>
      <c r="BS60" s="22">
        <v>18.315490196078429</v>
      </c>
      <c r="BT60" s="22">
        <v>0.2045513502814422</v>
      </c>
      <c r="BU60" s="22">
        <v>18.96</v>
      </c>
      <c r="BV60" s="22">
        <v>17.87</v>
      </c>
      <c r="BW60" s="23">
        <f t="shared" si="14"/>
        <v>19.46020833333333</v>
      </c>
      <c r="BX60" s="38">
        <f t="shared" si="15"/>
        <v>21.76</v>
      </c>
      <c r="BY60" s="39">
        <v>2</v>
      </c>
      <c r="BZ60" s="38">
        <f t="shared" si="16"/>
        <v>21.018214285714286</v>
      </c>
      <c r="CA60" s="39">
        <v>0</v>
      </c>
      <c r="CB60" s="40">
        <f t="shared" si="17"/>
        <v>8.9499999999999993</v>
      </c>
      <c r="CC60" s="41">
        <v>1</v>
      </c>
      <c r="CD60" s="40">
        <f t="shared" si="18"/>
        <v>13.82373847443421</v>
      </c>
      <c r="CE60" s="41">
        <v>1</v>
      </c>
    </row>
    <row r="61" spans="1:83" x14ac:dyDescent="0.3">
      <c r="A61" s="8" t="s">
        <v>35</v>
      </c>
      <c r="B61" s="8">
        <v>2002</v>
      </c>
      <c r="C61" s="8" t="s">
        <v>126</v>
      </c>
      <c r="D61" s="8">
        <v>24</v>
      </c>
      <c r="E61" s="8">
        <v>427</v>
      </c>
      <c r="F61" s="10">
        <v>37444</v>
      </c>
      <c r="G61" s="11">
        <f t="shared" si="0"/>
        <v>188</v>
      </c>
      <c r="H61" s="11">
        <v>17.8</v>
      </c>
      <c r="I61" s="8" t="s">
        <v>57</v>
      </c>
      <c r="J61" s="8" t="s">
        <v>41</v>
      </c>
      <c r="K61" s="8"/>
      <c r="L61" s="8"/>
      <c r="M61" s="8">
        <v>8</v>
      </c>
      <c r="N61" s="8" t="s">
        <v>39</v>
      </c>
      <c r="O61" s="12">
        <f t="shared" si="1"/>
        <v>8</v>
      </c>
      <c r="P61" s="12">
        <v>0.90350188462168968</v>
      </c>
      <c r="Q61" s="13">
        <v>1036</v>
      </c>
      <c r="R61" s="13">
        <f t="shared" si="2"/>
        <v>21.583333333333332</v>
      </c>
      <c r="S61" s="14">
        <v>19.566698841698912</v>
      </c>
      <c r="T61" s="14">
        <v>1.0812223848255784</v>
      </c>
      <c r="U61" s="14">
        <v>22.3</v>
      </c>
      <c r="V61" s="14">
        <v>17.329999999999998</v>
      </c>
      <c r="W61" s="14">
        <f t="shared" si="3"/>
        <v>4.9700000000000024</v>
      </c>
      <c r="X61" s="15">
        <f t="shared" si="4"/>
        <v>422.31458333333484</v>
      </c>
      <c r="Y61" s="15">
        <v>412</v>
      </c>
      <c r="Z61" s="16">
        <f t="shared" si="5"/>
        <v>8.5833333333333339</v>
      </c>
      <c r="AA61" s="17">
        <f t="shared" si="6"/>
        <v>39.768339768339764</v>
      </c>
      <c r="AB61" s="18">
        <v>57</v>
      </c>
      <c r="AC61" s="19">
        <v>18.053859649122803</v>
      </c>
      <c r="AD61" s="19">
        <v>0.13992031387753909</v>
      </c>
      <c r="AE61" s="19">
        <v>18.510000000000002</v>
      </c>
      <c r="AF61" s="19">
        <v>17.77</v>
      </c>
      <c r="AG61" s="20">
        <f t="shared" si="19"/>
        <v>21.438958333333328</v>
      </c>
      <c r="AH61" s="21">
        <v>120</v>
      </c>
      <c r="AI61" s="22">
        <v>18.021000000000008</v>
      </c>
      <c r="AJ61" s="22">
        <v>0.1972687455812302</v>
      </c>
      <c r="AK61" s="22">
        <v>18.47</v>
      </c>
      <c r="AL61" s="22">
        <v>17.329999999999998</v>
      </c>
      <c r="AM61" s="23">
        <f t="shared" si="8"/>
        <v>45.052500000000023</v>
      </c>
      <c r="AN61" s="24">
        <v>191</v>
      </c>
      <c r="AO61" s="25">
        <v>18.802931937172747</v>
      </c>
      <c r="AP61" s="25">
        <v>0.31184812527544642</v>
      </c>
      <c r="AQ61" s="25">
        <v>19.62</v>
      </c>
      <c r="AR61" s="25">
        <v>18.16</v>
      </c>
      <c r="AS61" s="26">
        <f t="shared" si="9"/>
        <v>74.819999999999894</v>
      </c>
      <c r="AT61" s="27">
        <v>153</v>
      </c>
      <c r="AU61" s="28">
        <v>19.33098039215686</v>
      </c>
      <c r="AV61" s="28">
        <v>0.27805188058564456</v>
      </c>
      <c r="AW61" s="28">
        <v>20.13</v>
      </c>
      <c r="AX61" s="28">
        <v>18.77</v>
      </c>
      <c r="AY61" s="29">
        <f t="shared" si="10"/>
        <v>61.617499999999993</v>
      </c>
      <c r="AZ61" s="30">
        <v>136</v>
      </c>
      <c r="BA61" s="31">
        <v>19.884632352941164</v>
      </c>
      <c r="BB61" s="31">
        <v>0.77916565831258633</v>
      </c>
      <c r="BC61" s="31">
        <v>21.77</v>
      </c>
      <c r="BD61" s="31">
        <v>18.86</v>
      </c>
      <c r="BE61" s="32">
        <f t="shared" si="11"/>
        <v>56.339791666666635</v>
      </c>
      <c r="BF61" s="33">
        <v>203</v>
      </c>
      <c r="BG61" s="34">
        <v>20.798275862068966</v>
      </c>
      <c r="BH61" s="34">
        <v>0.33658077276144865</v>
      </c>
      <c r="BI61" s="34">
        <v>22.3</v>
      </c>
      <c r="BJ61" s="34">
        <v>20.29</v>
      </c>
      <c r="BK61" s="35">
        <f t="shared" si="12"/>
        <v>87.959375000000009</v>
      </c>
      <c r="BL61" s="8">
        <v>85</v>
      </c>
      <c r="BM61" s="36">
        <v>20.672823529411762</v>
      </c>
      <c r="BN61" s="36">
        <v>0.27492688103560303</v>
      </c>
      <c r="BO61" s="36">
        <v>21.31</v>
      </c>
      <c r="BP61" s="36">
        <v>20.329999999999998</v>
      </c>
      <c r="BQ61" s="37">
        <f t="shared" si="13"/>
        <v>36.608124999999994</v>
      </c>
      <c r="BR61" s="21">
        <v>91</v>
      </c>
      <c r="BS61" s="22">
        <v>20.296263736263739</v>
      </c>
      <c r="BT61" s="22">
        <v>0.75752616141350737</v>
      </c>
      <c r="BU61" s="22">
        <v>22</v>
      </c>
      <c r="BV61" s="22">
        <v>19.239999999999998</v>
      </c>
      <c r="BW61" s="23">
        <f t="shared" si="14"/>
        <v>38.478333333333339</v>
      </c>
      <c r="BX61" s="38">
        <f t="shared" si="15"/>
        <v>22.3</v>
      </c>
      <c r="BY61" s="39">
        <v>5</v>
      </c>
      <c r="BZ61" s="38">
        <f t="shared" si="16"/>
        <v>20.798275862068966</v>
      </c>
      <c r="CA61" s="39">
        <v>5</v>
      </c>
      <c r="CB61" s="40">
        <f t="shared" si="17"/>
        <v>17.329999999999998</v>
      </c>
      <c r="CC61" s="41">
        <v>1</v>
      </c>
      <c r="CD61" s="40">
        <f t="shared" si="18"/>
        <v>18.021000000000008</v>
      </c>
      <c r="CE61" s="41">
        <v>1</v>
      </c>
    </row>
    <row r="62" spans="1:83" x14ac:dyDescent="0.3">
      <c r="A62" s="8" t="s">
        <v>35</v>
      </c>
      <c r="B62" s="8">
        <v>2002</v>
      </c>
      <c r="C62" s="8" t="s">
        <v>127</v>
      </c>
      <c r="D62" s="8">
        <v>24</v>
      </c>
      <c r="E62" s="8">
        <v>105</v>
      </c>
      <c r="F62" s="10">
        <v>37483</v>
      </c>
      <c r="G62" s="11">
        <f t="shared" si="0"/>
        <v>227</v>
      </c>
      <c r="H62" s="11">
        <v>20.9</v>
      </c>
      <c r="I62" s="8" t="s">
        <v>57</v>
      </c>
      <c r="J62" s="8" t="s">
        <v>58</v>
      </c>
      <c r="K62" s="8"/>
      <c r="L62" s="8"/>
      <c r="M62" s="8">
        <v>8</v>
      </c>
      <c r="N62" s="8" t="s">
        <v>39</v>
      </c>
      <c r="O62" s="12">
        <f t="shared" si="1"/>
        <v>8</v>
      </c>
      <c r="P62" s="12">
        <v>0.9130732294434073</v>
      </c>
      <c r="Q62" s="13">
        <v>1914</v>
      </c>
      <c r="R62" s="13">
        <f t="shared" si="2"/>
        <v>39.875</v>
      </c>
      <c r="S62" s="14">
        <v>16.915146290491208</v>
      </c>
      <c r="T62" s="14">
        <v>2.7559868405451344</v>
      </c>
      <c r="U62" s="14">
        <v>21.45</v>
      </c>
      <c r="V62" s="14">
        <v>10.68</v>
      </c>
      <c r="W62" s="14">
        <f t="shared" si="3"/>
        <v>10.77</v>
      </c>
      <c r="X62" s="15">
        <f t="shared" si="4"/>
        <v>674.49145833333694</v>
      </c>
      <c r="Y62" s="15">
        <v>422</v>
      </c>
      <c r="Z62" s="16">
        <f t="shared" si="5"/>
        <v>8.7916666666666661</v>
      </c>
      <c r="AA62" s="17">
        <f t="shared" si="6"/>
        <v>22.048066875653085</v>
      </c>
      <c r="AB62" s="18">
        <v>95</v>
      </c>
      <c r="AC62" s="19">
        <v>21.031684210526329</v>
      </c>
      <c r="AD62" s="19">
        <v>0.15392491006828316</v>
      </c>
      <c r="AE62" s="19">
        <v>21.27</v>
      </c>
      <c r="AF62" s="19">
        <v>20.58</v>
      </c>
      <c r="AG62" s="20">
        <f t="shared" si="19"/>
        <v>41.625208333333362</v>
      </c>
      <c r="AH62" s="21">
        <v>1263</v>
      </c>
      <c r="AI62" s="22">
        <v>15.478614410134648</v>
      </c>
      <c r="AJ62" s="22">
        <v>2.2054081479902217</v>
      </c>
      <c r="AK62" s="22">
        <v>21.45</v>
      </c>
      <c r="AL62" s="22">
        <v>10.68</v>
      </c>
      <c r="AM62" s="23">
        <f t="shared" si="8"/>
        <v>407.28104166666793</v>
      </c>
      <c r="AN62" s="24">
        <v>138</v>
      </c>
      <c r="AO62" s="25">
        <v>20.545000000000012</v>
      </c>
      <c r="AP62" s="25">
        <v>0.67226086568596621</v>
      </c>
      <c r="AQ62" s="25">
        <v>21.34</v>
      </c>
      <c r="AR62" s="25">
        <v>17.55</v>
      </c>
      <c r="AS62" s="26">
        <f t="shared" si="9"/>
        <v>59.066875000000039</v>
      </c>
      <c r="AT62" s="27">
        <v>100</v>
      </c>
      <c r="AU62" s="28">
        <v>20.184799999999996</v>
      </c>
      <c r="AV62" s="28">
        <v>0.29261095624936984</v>
      </c>
      <c r="AW62" s="28">
        <v>21.08</v>
      </c>
      <c r="AX62" s="28">
        <v>19.61</v>
      </c>
      <c r="AY62" s="29">
        <f t="shared" si="10"/>
        <v>42.051666666666662</v>
      </c>
      <c r="AZ62" s="30">
        <v>91</v>
      </c>
      <c r="BA62" s="31">
        <v>19.479780219780213</v>
      </c>
      <c r="BB62" s="31">
        <v>0.34415105863551848</v>
      </c>
      <c r="BC62" s="31">
        <v>20.350000000000001</v>
      </c>
      <c r="BD62" s="31">
        <v>18.649999999999999</v>
      </c>
      <c r="BE62" s="32">
        <f t="shared" si="11"/>
        <v>36.930416666666652</v>
      </c>
      <c r="BF62" s="33">
        <v>128</v>
      </c>
      <c r="BG62" s="34">
        <v>18.677812500000009</v>
      </c>
      <c r="BH62" s="34">
        <v>0.33738442173801875</v>
      </c>
      <c r="BI62" s="34">
        <v>19.88</v>
      </c>
      <c r="BJ62" s="34">
        <v>18.170000000000002</v>
      </c>
      <c r="BK62" s="35">
        <f t="shared" si="12"/>
        <v>49.807500000000019</v>
      </c>
      <c r="BL62" s="8">
        <v>55</v>
      </c>
      <c r="BM62" s="36">
        <v>18.178545454545457</v>
      </c>
      <c r="BN62" s="36">
        <v>0.18651202107835932</v>
      </c>
      <c r="BO62" s="36">
        <v>18.649999999999999</v>
      </c>
      <c r="BP62" s="36">
        <v>17.88</v>
      </c>
      <c r="BQ62" s="37">
        <f t="shared" si="13"/>
        <v>20.829583333333336</v>
      </c>
      <c r="BR62" s="21">
        <v>44</v>
      </c>
      <c r="BS62" s="22">
        <v>18.43545454545454</v>
      </c>
      <c r="BT62" s="22">
        <v>0.26824541475484209</v>
      </c>
      <c r="BU62" s="22">
        <v>19.23</v>
      </c>
      <c r="BV62" s="22">
        <v>17.77</v>
      </c>
      <c r="BW62" s="23">
        <f t="shared" si="14"/>
        <v>16.899166666666662</v>
      </c>
      <c r="BX62" s="38">
        <f t="shared" si="15"/>
        <v>21.45</v>
      </c>
      <c r="BY62" s="39">
        <v>1</v>
      </c>
      <c r="BZ62" s="38">
        <f t="shared" si="16"/>
        <v>21.031684210526329</v>
      </c>
      <c r="CA62" s="39">
        <v>0</v>
      </c>
      <c r="CB62" s="40">
        <f t="shared" si="17"/>
        <v>10.68</v>
      </c>
      <c r="CC62" s="41">
        <v>1</v>
      </c>
      <c r="CD62" s="40">
        <f t="shared" si="18"/>
        <v>15.478614410134648</v>
      </c>
      <c r="CE62" s="41">
        <v>1</v>
      </c>
    </row>
    <row r="63" spans="1:83" x14ac:dyDescent="0.3">
      <c r="A63" s="8" t="s">
        <v>35</v>
      </c>
      <c r="B63" s="8">
        <v>2002</v>
      </c>
      <c r="C63" s="8" t="s">
        <v>128</v>
      </c>
      <c r="D63" s="8">
        <v>25</v>
      </c>
      <c r="E63" s="8">
        <v>65</v>
      </c>
      <c r="F63" s="10">
        <v>37505</v>
      </c>
      <c r="G63" s="11">
        <f t="shared" si="0"/>
        <v>249</v>
      </c>
      <c r="H63" s="11">
        <v>20</v>
      </c>
      <c r="I63" s="8" t="s">
        <v>57</v>
      </c>
      <c r="J63" s="8" t="s">
        <v>58</v>
      </c>
      <c r="K63" s="8"/>
      <c r="L63" s="8"/>
      <c r="M63" s="8">
        <v>8</v>
      </c>
      <c r="N63" s="8" t="s">
        <v>39</v>
      </c>
      <c r="O63" s="12">
        <f t="shared" si="1"/>
        <v>8</v>
      </c>
      <c r="P63" s="12">
        <v>0.77703275653087489</v>
      </c>
      <c r="Q63" s="13">
        <v>1242</v>
      </c>
      <c r="R63" s="13">
        <f t="shared" si="2"/>
        <v>25.875</v>
      </c>
      <c r="S63" s="14">
        <v>19.289227053140067</v>
      </c>
      <c r="T63" s="14">
        <v>0.98195633391570147</v>
      </c>
      <c r="U63" s="14">
        <v>21.58</v>
      </c>
      <c r="V63" s="14">
        <v>16.88</v>
      </c>
      <c r="W63" s="14">
        <f t="shared" si="3"/>
        <v>4.6999999999999993</v>
      </c>
      <c r="X63" s="15">
        <f t="shared" si="4"/>
        <v>499.10874999999925</v>
      </c>
      <c r="Y63" s="15">
        <v>425</v>
      </c>
      <c r="Z63" s="16">
        <f t="shared" si="5"/>
        <v>8.8541666666666661</v>
      </c>
      <c r="AA63" s="17">
        <f t="shared" si="6"/>
        <v>34.219001610305959</v>
      </c>
      <c r="AB63" s="18">
        <v>49</v>
      </c>
      <c r="AC63" s="19">
        <v>19.908775510204077</v>
      </c>
      <c r="AD63" s="19">
        <v>0.20529077602534485</v>
      </c>
      <c r="AE63" s="19">
        <v>20.170000000000002</v>
      </c>
      <c r="AF63" s="19">
        <v>19.3</v>
      </c>
      <c r="AG63" s="20">
        <f t="shared" si="19"/>
        <v>20.32354166666666</v>
      </c>
      <c r="AH63" s="21">
        <v>142</v>
      </c>
      <c r="AI63" s="22">
        <v>19.680774647887318</v>
      </c>
      <c r="AJ63" s="22">
        <v>0.6245089690327581</v>
      </c>
      <c r="AK63" s="22">
        <v>20.239999999999998</v>
      </c>
      <c r="AL63" s="22">
        <v>17.010000000000002</v>
      </c>
      <c r="AM63" s="23">
        <f t="shared" si="8"/>
        <v>58.222291666666656</v>
      </c>
      <c r="AN63" s="24">
        <v>206</v>
      </c>
      <c r="AO63" s="25">
        <v>20.363640776699032</v>
      </c>
      <c r="AP63" s="25">
        <v>0.42978706819503737</v>
      </c>
      <c r="AQ63" s="25">
        <v>21.58</v>
      </c>
      <c r="AR63" s="25">
        <v>17.940000000000001</v>
      </c>
      <c r="AS63" s="26">
        <f t="shared" si="9"/>
        <v>87.393958333333359</v>
      </c>
      <c r="AT63" s="27">
        <v>187</v>
      </c>
      <c r="AU63" s="28">
        <v>20.284171122994632</v>
      </c>
      <c r="AV63" s="28">
        <v>0.31593645172285273</v>
      </c>
      <c r="AW63" s="28">
        <v>21.49</v>
      </c>
      <c r="AX63" s="28">
        <v>19.66</v>
      </c>
      <c r="AY63" s="29">
        <f t="shared" si="10"/>
        <v>79.023749999999922</v>
      </c>
      <c r="AZ63" s="30">
        <v>328</v>
      </c>
      <c r="BA63" s="31">
        <v>19.047896341463399</v>
      </c>
      <c r="BB63" s="31">
        <v>0.38958948234931795</v>
      </c>
      <c r="BC63" s="31">
        <v>20.170000000000002</v>
      </c>
      <c r="BD63" s="31">
        <v>18.14</v>
      </c>
      <c r="BE63" s="32">
        <f t="shared" si="11"/>
        <v>130.1606249999999</v>
      </c>
      <c r="BF63" s="33">
        <v>113</v>
      </c>
      <c r="BG63" s="34">
        <v>18.310707964601768</v>
      </c>
      <c r="BH63" s="34">
        <v>0.30046605707443008</v>
      </c>
      <c r="BI63" s="34">
        <v>19.28</v>
      </c>
      <c r="BJ63" s="34">
        <v>17.77</v>
      </c>
      <c r="BK63" s="35">
        <f t="shared" si="12"/>
        <v>43.106458333333329</v>
      </c>
      <c r="BL63" s="8">
        <v>92</v>
      </c>
      <c r="BM63" s="36">
        <v>17.991521739130434</v>
      </c>
      <c r="BN63" s="36">
        <v>0.14000733719084879</v>
      </c>
      <c r="BO63" s="36">
        <v>18.600000000000001</v>
      </c>
      <c r="BP63" s="36">
        <v>17.27</v>
      </c>
      <c r="BQ63" s="37">
        <f t="shared" si="13"/>
        <v>34.483750000000001</v>
      </c>
      <c r="BR63" s="21">
        <v>125</v>
      </c>
      <c r="BS63" s="22">
        <v>17.815439999999999</v>
      </c>
      <c r="BT63" s="22">
        <v>0.18871596680999891</v>
      </c>
      <c r="BU63" s="22">
        <v>18.14</v>
      </c>
      <c r="BV63" s="22">
        <v>16.88</v>
      </c>
      <c r="BW63" s="23">
        <f t="shared" si="14"/>
        <v>46.394374999999997</v>
      </c>
      <c r="BX63" s="38">
        <f t="shared" si="15"/>
        <v>21.58</v>
      </c>
      <c r="BY63" s="39">
        <v>2</v>
      </c>
      <c r="BZ63" s="38">
        <f t="shared" si="16"/>
        <v>20.363640776699032</v>
      </c>
      <c r="CA63" s="39">
        <v>2</v>
      </c>
      <c r="CB63" s="40">
        <f t="shared" si="17"/>
        <v>16.88</v>
      </c>
      <c r="CC63" s="41">
        <v>7</v>
      </c>
      <c r="CD63" s="40">
        <f t="shared" si="18"/>
        <v>17.815439999999999</v>
      </c>
      <c r="CE63" s="41">
        <v>7</v>
      </c>
    </row>
    <row r="64" spans="1:83" x14ac:dyDescent="0.3">
      <c r="A64" s="8" t="s">
        <v>35</v>
      </c>
      <c r="B64" s="8">
        <v>2002</v>
      </c>
      <c r="C64" s="8" t="s">
        <v>129</v>
      </c>
      <c r="D64" s="8">
        <v>25</v>
      </c>
      <c r="E64" s="8">
        <v>180</v>
      </c>
      <c r="F64" s="10">
        <v>37491</v>
      </c>
      <c r="G64" s="11">
        <f t="shared" si="0"/>
        <v>235</v>
      </c>
      <c r="H64" s="11">
        <v>20.3</v>
      </c>
      <c r="I64" s="8" t="s">
        <v>57</v>
      </c>
      <c r="J64" s="8" t="s">
        <v>58</v>
      </c>
      <c r="K64" s="8"/>
      <c r="L64" s="8"/>
      <c r="M64" s="8">
        <v>8</v>
      </c>
      <c r="N64" s="8" t="s">
        <v>39</v>
      </c>
      <c r="O64" s="12">
        <f t="shared" si="1"/>
        <v>8</v>
      </c>
      <c r="P64" s="12">
        <v>0.80669997248894099</v>
      </c>
      <c r="Q64" s="13">
        <v>1345</v>
      </c>
      <c r="R64" s="13">
        <f t="shared" si="2"/>
        <v>28.020833333333332</v>
      </c>
      <c r="S64" s="14">
        <v>18.415211895910822</v>
      </c>
      <c r="T64" s="14">
        <v>2.441865225035829</v>
      </c>
      <c r="U64" s="14">
        <v>21.45</v>
      </c>
      <c r="V64" s="14">
        <v>9.34</v>
      </c>
      <c r="W64" s="14">
        <f t="shared" si="3"/>
        <v>12.11</v>
      </c>
      <c r="X64" s="15">
        <f t="shared" si="4"/>
        <v>516.00958333333449</v>
      </c>
      <c r="Y64" s="15">
        <v>425</v>
      </c>
      <c r="Z64" s="16">
        <f t="shared" si="5"/>
        <v>8.8541666666666661</v>
      </c>
      <c r="AA64" s="17">
        <f t="shared" si="6"/>
        <v>31.59851301115242</v>
      </c>
      <c r="AB64" s="18">
        <v>96</v>
      </c>
      <c r="AC64" s="19">
        <v>20.752708333333327</v>
      </c>
      <c r="AD64" s="19">
        <v>0.17767788220418221</v>
      </c>
      <c r="AE64" s="19">
        <v>21.09</v>
      </c>
      <c r="AF64" s="19">
        <v>19.989999999999998</v>
      </c>
      <c r="AG64" s="20">
        <f t="shared" si="19"/>
        <v>41.505416666666655</v>
      </c>
      <c r="AH64" s="21">
        <v>329</v>
      </c>
      <c r="AI64" s="22">
        <v>15.751428571428589</v>
      </c>
      <c r="AJ64" s="22">
        <v>3.1498459256606028</v>
      </c>
      <c r="AK64" s="22">
        <v>21.31</v>
      </c>
      <c r="AL64" s="22">
        <v>9.34</v>
      </c>
      <c r="AM64" s="23">
        <f t="shared" si="8"/>
        <v>107.96291666666679</v>
      </c>
      <c r="AN64" s="24">
        <v>103</v>
      </c>
      <c r="AO64" s="25">
        <v>20.527864077669893</v>
      </c>
      <c r="AP64" s="25">
        <v>1.1365993745408931</v>
      </c>
      <c r="AQ64" s="25">
        <v>21.43</v>
      </c>
      <c r="AR64" s="25">
        <v>17.989999999999998</v>
      </c>
      <c r="AS64" s="26">
        <f t="shared" si="9"/>
        <v>44.049374999999984</v>
      </c>
      <c r="AT64" s="27">
        <v>90</v>
      </c>
      <c r="AU64" s="28">
        <v>21.111999999999988</v>
      </c>
      <c r="AV64" s="28">
        <v>0.17464699549006477</v>
      </c>
      <c r="AW64" s="28">
        <v>21.45</v>
      </c>
      <c r="AX64" s="28">
        <v>20.74</v>
      </c>
      <c r="AY64" s="29">
        <f t="shared" si="10"/>
        <v>39.58499999999998</v>
      </c>
      <c r="AZ64" s="30">
        <v>95</v>
      </c>
      <c r="BA64" s="31">
        <v>20.521578947368411</v>
      </c>
      <c r="BB64" s="31">
        <v>0.24225147734425906</v>
      </c>
      <c r="BC64" s="31">
        <v>21.04</v>
      </c>
      <c r="BD64" s="31">
        <v>19.95</v>
      </c>
      <c r="BE64" s="32">
        <f t="shared" si="11"/>
        <v>40.61562499999998</v>
      </c>
      <c r="BF64" s="33">
        <v>47</v>
      </c>
      <c r="BG64" s="34">
        <v>19.627021276595741</v>
      </c>
      <c r="BH64" s="34">
        <v>0.50444077901916562</v>
      </c>
      <c r="BI64" s="34">
        <v>20.61</v>
      </c>
      <c r="BJ64" s="34">
        <v>18.920000000000002</v>
      </c>
      <c r="BK64" s="35">
        <f t="shared" si="12"/>
        <v>19.218124999999997</v>
      </c>
      <c r="BL64" s="8">
        <v>55</v>
      </c>
      <c r="BM64" s="36">
        <v>18.999999999999996</v>
      </c>
      <c r="BN64" s="36">
        <v>0.41939109300137534</v>
      </c>
      <c r="BO64" s="36">
        <v>19.95</v>
      </c>
      <c r="BP64" s="36">
        <v>18.46</v>
      </c>
      <c r="BQ64" s="37">
        <f t="shared" si="13"/>
        <v>21.770833333333329</v>
      </c>
      <c r="BR64" s="21">
        <v>530</v>
      </c>
      <c r="BS64" s="22">
        <v>18.231150943396234</v>
      </c>
      <c r="BT64" s="22">
        <v>0.4234224539706391</v>
      </c>
      <c r="BU64" s="22">
        <v>19.57</v>
      </c>
      <c r="BV64" s="22">
        <v>17.53</v>
      </c>
      <c r="BW64" s="23">
        <f t="shared" si="14"/>
        <v>201.30229166666675</v>
      </c>
      <c r="BX64" s="38">
        <f t="shared" si="15"/>
        <v>21.45</v>
      </c>
      <c r="BY64" s="39">
        <v>3</v>
      </c>
      <c r="BZ64" s="38">
        <f t="shared" si="16"/>
        <v>21.111999999999988</v>
      </c>
      <c r="CA64" s="39">
        <v>3</v>
      </c>
      <c r="CB64" s="40">
        <f t="shared" si="17"/>
        <v>9.34</v>
      </c>
      <c r="CC64" s="41">
        <v>1</v>
      </c>
      <c r="CD64" s="40">
        <f t="shared" si="18"/>
        <v>15.751428571428589</v>
      </c>
      <c r="CE64" s="41">
        <v>1</v>
      </c>
    </row>
    <row r="65" spans="1:83" x14ac:dyDescent="0.3">
      <c r="A65" s="8" t="s">
        <v>35</v>
      </c>
      <c r="B65" s="8">
        <v>2002</v>
      </c>
      <c r="C65" s="8" t="s">
        <v>130</v>
      </c>
      <c r="D65" s="8">
        <v>25</v>
      </c>
      <c r="E65" s="8">
        <v>198</v>
      </c>
      <c r="F65" s="10">
        <v>37494</v>
      </c>
      <c r="G65" s="11">
        <f t="shared" si="0"/>
        <v>238</v>
      </c>
      <c r="H65" s="11">
        <v>20.7</v>
      </c>
      <c r="I65" s="8" t="s">
        <v>57</v>
      </c>
      <c r="J65" s="8" t="s">
        <v>58</v>
      </c>
      <c r="K65" s="8"/>
      <c r="L65" s="8"/>
      <c r="M65" s="8">
        <v>8</v>
      </c>
      <c r="N65" s="8" t="s">
        <v>39</v>
      </c>
      <c r="O65" s="12">
        <f t="shared" si="1"/>
        <v>8</v>
      </c>
      <c r="P65" s="12">
        <v>0.60454403408882817</v>
      </c>
      <c r="Q65" s="13">
        <v>1770</v>
      </c>
      <c r="R65" s="13">
        <f t="shared" si="2"/>
        <v>36.875</v>
      </c>
      <c r="S65" s="14">
        <v>18.384779661016911</v>
      </c>
      <c r="T65" s="14">
        <v>1.8449671146338069</v>
      </c>
      <c r="U65" s="14">
        <v>21.7</v>
      </c>
      <c r="V65" s="14">
        <v>14.45</v>
      </c>
      <c r="W65" s="14">
        <f t="shared" si="3"/>
        <v>7.25</v>
      </c>
      <c r="X65" s="15">
        <f t="shared" si="4"/>
        <v>677.93874999999855</v>
      </c>
      <c r="Y65" s="15">
        <v>429</v>
      </c>
      <c r="Z65" s="16">
        <f t="shared" si="5"/>
        <v>8.9375</v>
      </c>
      <c r="AA65" s="17">
        <f t="shared" si="6"/>
        <v>24.237288135593221</v>
      </c>
      <c r="AB65" s="18">
        <v>47</v>
      </c>
      <c r="AC65" s="19">
        <v>20.753191489361701</v>
      </c>
      <c r="AD65" s="19">
        <v>7.1872664664632283E-2</v>
      </c>
      <c r="AE65" s="19">
        <v>20.92</v>
      </c>
      <c r="AF65" s="19">
        <v>20.63</v>
      </c>
      <c r="AG65" s="20">
        <f t="shared" si="19"/>
        <v>20.320833333333333</v>
      </c>
      <c r="AH65" s="21">
        <v>98</v>
      </c>
      <c r="AI65" s="22">
        <v>21.128571428571433</v>
      </c>
      <c r="AJ65" s="22">
        <v>0.22720171336655956</v>
      </c>
      <c r="AK65" s="22">
        <v>21.7</v>
      </c>
      <c r="AL65" s="22">
        <v>20.63</v>
      </c>
      <c r="AM65" s="23">
        <f t="shared" si="8"/>
        <v>43.13750000000001</v>
      </c>
      <c r="AN65" s="24">
        <v>1193</v>
      </c>
      <c r="AO65" s="25">
        <v>18.141768650460975</v>
      </c>
      <c r="AP65" s="25">
        <v>1.9986142363887127</v>
      </c>
      <c r="AQ65" s="25">
        <v>21.63</v>
      </c>
      <c r="AR65" s="25">
        <v>14.45</v>
      </c>
      <c r="AS65" s="26">
        <f t="shared" si="9"/>
        <v>450.89854166666549</v>
      </c>
      <c r="AT65" s="27">
        <v>106</v>
      </c>
      <c r="AU65" s="28">
        <v>18.97000000000001</v>
      </c>
      <c r="AV65" s="28">
        <v>0.3959340974503347</v>
      </c>
      <c r="AW65" s="28">
        <v>19.84</v>
      </c>
      <c r="AX65" s="28">
        <v>18.38</v>
      </c>
      <c r="AY65" s="29">
        <f t="shared" si="10"/>
        <v>41.89208333333336</v>
      </c>
      <c r="AZ65" s="30">
        <v>130</v>
      </c>
      <c r="BA65" s="31">
        <v>18.34738461538462</v>
      </c>
      <c r="BB65" s="31">
        <v>0.18376153171072696</v>
      </c>
      <c r="BC65" s="31">
        <v>18.739999999999998</v>
      </c>
      <c r="BD65" s="31">
        <v>17.73</v>
      </c>
      <c r="BE65" s="32">
        <f t="shared" si="11"/>
        <v>49.690833333333345</v>
      </c>
      <c r="BF65" s="33">
        <v>60</v>
      </c>
      <c r="BG65" s="34">
        <v>17.943166666666666</v>
      </c>
      <c r="BH65" s="34">
        <v>0.19359657220199428</v>
      </c>
      <c r="BI65" s="34">
        <v>18.34</v>
      </c>
      <c r="BJ65" s="34">
        <v>17.66</v>
      </c>
      <c r="BK65" s="35">
        <f t="shared" si="12"/>
        <v>22.428958333333334</v>
      </c>
      <c r="BL65" s="8">
        <v>41</v>
      </c>
      <c r="BM65" s="36">
        <v>17.443414634146343</v>
      </c>
      <c r="BN65" s="36">
        <v>0.1323179835868416</v>
      </c>
      <c r="BO65" s="36">
        <v>17.73</v>
      </c>
      <c r="BP65" s="36">
        <v>17.190000000000001</v>
      </c>
      <c r="BQ65" s="37">
        <f t="shared" si="13"/>
        <v>14.899583333333334</v>
      </c>
      <c r="BR65" s="21">
        <v>95</v>
      </c>
      <c r="BS65" s="22">
        <v>17.517684210526323</v>
      </c>
      <c r="BT65" s="22">
        <v>0.18786285531635796</v>
      </c>
      <c r="BU65" s="22">
        <v>17.97</v>
      </c>
      <c r="BV65" s="22">
        <v>17.079999999999998</v>
      </c>
      <c r="BW65" s="23">
        <f t="shared" si="14"/>
        <v>34.670416666666682</v>
      </c>
      <c r="BX65" s="38">
        <f t="shared" si="15"/>
        <v>21.7</v>
      </c>
      <c r="BY65" s="39">
        <v>1</v>
      </c>
      <c r="BZ65" s="38">
        <f t="shared" si="16"/>
        <v>21.128571428571433</v>
      </c>
      <c r="CA65" s="39">
        <v>1</v>
      </c>
      <c r="CB65" s="40">
        <f t="shared" si="17"/>
        <v>14.45</v>
      </c>
      <c r="CC65" s="41">
        <v>2</v>
      </c>
      <c r="CD65" s="40">
        <f t="shared" si="18"/>
        <v>17.443414634146343</v>
      </c>
      <c r="CE65" s="41">
        <v>6</v>
      </c>
    </row>
    <row r="66" spans="1:83" x14ac:dyDescent="0.3">
      <c r="A66" s="8" t="s">
        <v>35</v>
      </c>
      <c r="B66" s="8">
        <v>2002</v>
      </c>
      <c r="C66" s="8" t="s">
        <v>131</v>
      </c>
      <c r="D66" s="8">
        <v>24</v>
      </c>
      <c r="E66" s="8">
        <v>208</v>
      </c>
      <c r="F66" s="10">
        <v>37495</v>
      </c>
      <c r="G66" s="11">
        <f t="shared" si="0"/>
        <v>239</v>
      </c>
      <c r="H66" s="11">
        <v>20.7</v>
      </c>
      <c r="I66" s="8" t="s">
        <v>57</v>
      </c>
      <c r="J66" s="8" t="s">
        <v>94</v>
      </c>
      <c r="K66" s="8"/>
      <c r="L66" s="8"/>
      <c r="M66" s="8">
        <v>8</v>
      </c>
      <c r="N66" s="8" t="s">
        <v>39</v>
      </c>
      <c r="O66" s="12">
        <f t="shared" si="1"/>
        <v>8</v>
      </c>
      <c r="P66" s="12">
        <v>0.15087536787566513</v>
      </c>
      <c r="Q66" s="13">
        <v>1340</v>
      </c>
      <c r="R66" s="13">
        <f t="shared" si="2"/>
        <v>27.916666666666668</v>
      </c>
      <c r="S66" s="14">
        <v>17.377097014925386</v>
      </c>
      <c r="T66" s="14">
        <v>3.4713346148858792</v>
      </c>
      <c r="U66" s="14">
        <v>21.6</v>
      </c>
      <c r="V66" s="14">
        <v>9.76</v>
      </c>
      <c r="W66" s="14">
        <f t="shared" si="3"/>
        <v>11.840000000000002</v>
      </c>
      <c r="X66" s="15">
        <f t="shared" si="4"/>
        <v>485.11062500000037</v>
      </c>
      <c r="Y66" s="15">
        <v>430</v>
      </c>
      <c r="Z66" s="16">
        <f t="shared" si="5"/>
        <v>8.9583333333333339</v>
      </c>
      <c r="AA66" s="17">
        <f t="shared" si="6"/>
        <v>32.089552238805972</v>
      </c>
      <c r="AB66" s="18">
        <v>143</v>
      </c>
      <c r="AC66" s="19">
        <v>21.156573426573431</v>
      </c>
      <c r="AD66" s="19">
        <v>0.16160770138837724</v>
      </c>
      <c r="AE66" s="19">
        <v>21.6</v>
      </c>
      <c r="AF66" s="19">
        <v>20.69</v>
      </c>
      <c r="AG66" s="20">
        <f t="shared" si="19"/>
        <v>63.028958333333343</v>
      </c>
      <c r="AH66" s="21">
        <v>537</v>
      </c>
      <c r="AI66" s="22">
        <v>14.342271880819368</v>
      </c>
      <c r="AJ66" s="22">
        <v>3.5080717234668461</v>
      </c>
      <c r="AK66" s="22">
        <v>20.96</v>
      </c>
      <c r="AL66" s="22">
        <v>9.76</v>
      </c>
      <c r="AM66" s="23">
        <f t="shared" si="8"/>
        <v>160.45416666666668</v>
      </c>
      <c r="AN66" s="24">
        <v>234</v>
      </c>
      <c r="AO66" s="25">
        <v>19.090726495726496</v>
      </c>
      <c r="AP66" s="25">
        <v>1.4654495516372013</v>
      </c>
      <c r="AQ66" s="25">
        <v>20.73</v>
      </c>
      <c r="AR66" s="25">
        <v>16.170000000000002</v>
      </c>
      <c r="AS66" s="26">
        <f t="shared" si="9"/>
        <v>93.067291666666677</v>
      </c>
      <c r="AT66" s="27">
        <v>98</v>
      </c>
      <c r="AU66" s="28">
        <v>20.046224489795925</v>
      </c>
      <c r="AV66" s="28">
        <v>0.34364185175945094</v>
      </c>
      <c r="AW66" s="28">
        <v>20.98</v>
      </c>
      <c r="AX66" s="28">
        <v>19.41</v>
      </c>
      <c r="AY66" s="29">
        <f t="shared" si="10"/>
        <v>40.927708333333342</v>
      </c>
      <c r="AZ66" s="30">
        <v>83</v>
      </c>
      <c r="BA66" s="31">
        <v>19.273734939759038</v>
      </c>
      <c r="BB66" s="31">
        <v>0.57514517964316136</v>
      </c>
      <c r="BC66" s="31">
        <v>20.39</v>
      </c>
      <c r="BD66" s="31">
        <v>17.170000000000002</v>
      </c>
      <c r="BE66" s="32">
        <f t="shared" si="11"/>
        <v>33.327500000000008</v>
      </c>
      <c r="BF66" s="33">
        <v>57</v>
      </c>
      <c r="BG66" s="34">
        <v>18.722807017543857</v>
      </c>
      <c r="BH66" s="34">
        <v>0.28037445870251942</v>
      </c>
      <c r="BI66" s="34">
        <v>19.32</v>
      </c>
      <c r="BJ66" s="34">
        <v>18.149999999999999</v>
      </c>
      <c r="BK66" s="35">
        <f t="shared" si="12"/>
        <v>22.233333333333331</v>
      </c>
      <c r="BL66" s="8">
        <v>56</v>
      </c>
      <c r="BM66" s="36">
        <v>18.321964285714284</v>
      </c>
      <c r="BN66" s="36">
        <v>0.26696557246790698</v>
      </c>
      <c r="BO66" s="36">
        <v>18.920000000000002</v>
      </c>
      <c r="BP66" s="36">
        <v>17.82</v>
      </c>
      <c r="BQ66" s="37">
        <f t="shared" si="13"/>
        <v>21.375624999999999</v>
      </c>
      <c r="BR66" s="21">
        <v>132</v>
      </c>
      <c r="BS66" s="22">
        <v>18.434924242424231</v>
      </c>
      <c r="BT66" s="22">
        <v>0.33280096569361073</v>
      </c>
      <c r="BU66" s="22">
        <v>19.190000000000001</v>
      </c>
      <c r="BV66" s="22">
        <v>17.670000000000002</v>
      </c>
      <c r="BW66" s="23">
        <f t="shared" si="14"/>
        <v>50.69604166666663</v>
      </c>
      <c r="BX66" s="38">
        <f t="shared" si="15"/>
        <v>21.6</v>
      </c>
      <c r="BY66" s="39">
        <v>0</v>
      </c>
      <c r="BZ66" s="38">
        <f t="shared" si="16"/>
        <v>21.156573426573431</v>
      </c>
      <c r="CA66" s="39">
        <v>0</v>
      </c>
      <c r="CB66" s="40">
        <f t="shared" si="17"/>
        <v>9.76</v>
      </c>
      <c r="CC66" s="41">
        <v>1</v>
      </c>
      <c r="CD66" s="40">
        <f t="shared" si="18"/>
        <v>14.342271880819368</v>
      </c>
      <c r="CE66" s="41">
        <v>1</v>
      </c>
    </row>
    <row r="67" spans="1:83" x14ac:dyDescent="0.3">
      <c r="A67" s="8" t="s">
        <v>35</v>
      </c>
      <c r="B67" s="8">
        <v>2002</v>
      </c>
      <c r="C67" s="8" t="s">
        <v>132</v>
      </c>
      <c r="D67" s="8">
        <v>25</v>
      </c>
      <c r="E67" s="8">
        <v>339</v>
      </c>
      <c r="F67" s="10">
        <v>37466</v>
      </c>
      <c r="G67" s="11">
        <f t="shared" si="0"/>
        <v>210</v>
      </c>
      <c r="H67" s="11">
        <v>20.399999999999999</v>
      </c>
      <c r="I67" s="8" t="s">
        <v>57</v>
      </c>
      <c r="J67" s="8" t="s">
        <v>58</v>
      </c>
      <c r="K67" s="8"/>
      <c r="L67" s="8"/>
      <c r="M67" s="8">
        <v>8</v>
      </c>
      <c r="N67" s="8" t="s">
        <v>39</v>
      </c>
      <c r="O67" s="12">
        <f t="shared" si="1"/>
        <v>8</v>
      </c>
      <c r="P67" s="12">
        <v>0.6327482892798294</v>
      </c>
      <c r="Q67" s="13">
        <v>984</v>
      </c>
      <c r="R67" s="13">
        <f t="shared" si="2"/>
        <v>20.5</v>
      </c>
      <c r="S67" s="14">
        <v>19.993760162601582</v>
      </c>
      <c r="T67" s="14">
        <v>0.94459240909871833</v>
      </c>
      <c r="U67" s="14">
        <v>22.31</v>
      </c>
      <c r="V67" s="14">
        <v>17.66</v>
      </c>
      <c r="W67" s="14">
        <f t="shared" si="3"/>
        <v>4.6499999999999986</v>
      </c>
      <c r="X67" s="15">
        <f t="shared" si="4"/>
        <v>409.87208333333245</v>
      </c>
      <c r="Y67" s="15">
        <v>451</v>
      </c>
      <c r="Z67" s="16">
        <f t="shared" si="5"/>
        <v>9.3958333333333339</v>
      </c>
      <c r="AA67" s="17">
        <f t="shared" si="6"/>
        <v>45.833333333333329</v>
      </c>
      <c r="AB67" s="18">
        <v>91</v>
      </c>
      <c r="AC67" s="19">
        <v>20.803846153846163</v>
      </c>
      <c r="AD67" s="19">
        <v>0.14775933308193942</v>
      </c>
      <c r="AE67" s="19">
        <v>21.16</v>
      </c>
      <c r="AF67" s="19">
        <v>20.52</v>
      </c>
      <c r="AG67" s="20">
        <f t="shared" si="19"/>
        <v>39.440625000000018</v>
      </c>
      <c r="AH67" s="21">
        <v>100</v>
      </c>
      <c r="AI67" s="22">
        <v>20.866199999999996</v>
      </c>
      <c r="AJ67" s="22">
        <v>0.45496093738413906</v>
      </c>
      <c r="AK67" s="22">
        <v>21.39</v>
      </c>
      <c r="AL67" s="22">
        <v>17.66</v>
      </c>
      <c r="AM67" s="23">
        <f t="shared" si="8"/>
        <v>43.471249999999991</v>
      </c>
      <c r="AN67" s="24">
        <v>96</v>
      </c>
      <c r="AO67" s="25">
        <v>20.492604166666666</v>
      </c>
      <c r="AP67" s="25">
        <v>0.89040055420570474</v>
      </c>
      <c r="AQ67" s="25">
        <v>21.2</v>
      </c>
      <c r="AR67" s="25">
        <v>17.72</v>
      </c>
      <c r="AS67" s="26">
        <f t="shared" si="9"/>
        <v>40.985208333333333</v>
      </c>
      <c r="AT67" s="27">
        <v>146</v>
      </c>
      <c r="AU67" s="28">
        <v>19.934041095890418</v>
      </c>
      <c r="AV67" s="28">
        <v>0.45724147210934513</v>
      </c>
      <c r="AW67" s="28">
        <v>21.07</v>
      </c>
      <c r="AX67" s="28">
        <v>19.02</v>
      </c>
      <c r="AY67" s="29">
        <f t="shared" si="10"/>
        <v>60.632708333333355</v>
      </c>
      <c r="AZ67" s="30">
        <v>235</v>
      </c>
      <c r="BA67" s="31">
        <v>19.281829787234056</v>
      </c>
      <c r="BB67" s="31">
        <v>0.70992449698303906</v>
      </c>
      <c r="BC67" s="31">
        <v>22.31</v>
      </c>
      <c r="BD67" s="31">
        <v>18.489999999999998</v>
      </c>
      <c r="BE67" s="32">
        <f t="shared" si="11"/>
        <v>94.400625000000062</v>
      </c>
      <c r="BF67" s="33">
        <v>132</v>
      </c>
      <c r="BG67" s="34">
        <v>20.805227272727272</v>
      </c>
      <c r="BH67" s="34">
        <v>0.81665064045985813</v>
      </c>
      <c r="BI67" s="34">
        <v>22.2</v>
      </c>
      <c r="BJ67" s="34">
        <v>19.53</v>
      </c>
      <c r="BK67" s="35">
        <f t="shared" si="12"/>
        <v>57.214374999999997</v>
      </c>
      <c r="BL67" s="8">
        <v>82</v>
      </c>
      <c r="BM67" s="36">
        <v>19.517560975609754</v>
      </c>
      <c r="BN67" s="36">
        <v>0.67023961253523245</v>
      </c>
      <c r="BO67" s="36">
        <v>21.25</v>
      </c>
      <c r="BP67" s="36">
        <v>18.309999999999999</v>
      </c>
      <c r="BQ67" s="37">
        <f t="shared" si="13"/>
        <v>33.342499999999994</v>
      </c>
      <c r="BR67" s="21">
        <v>102</v>
      </c>
      <c r="BS67" s="22">
        <v>19.004607843137261</v>
      </c>
      <c r="BT67" s="22">
        <v>0.47350948335695192</v>
      </c>
      <c r="BU67" s="22">
        <v>20.29</v>
      </c>
      <c r="BV67" s="22">
        <v>18.36</v>
      </c>
      <c r="BW67" s="23">
        <f t="shared" si="14"/>
        <v>40.384791666666679</v>
      </c>
      <c r="BX67" s="38">
        <f t="shared" si="15"/>
        <v>22.31</v>
      </c>
      <c r="BY67" s="39">
        <v>4</v>
      </c>
      <c r="BZ67" s="38">
        <f t="shared" si="16"/>
        <v>20.866199999999996</v>
      </c>
      <c r="CA67" s="39">
        <v>1</v>
      </c>
      <c r="CB67" s="40">
        <f t="shared" si="17"/>
        <v>17.66</v>
      </c>
      <c r="CC67" s="41">
        <v>1</v>
      </c>
      <c r="CD67" s="40">
        <f t="shared" si="18"/>
        <v>19.004607843137261</v>
      </c>
      <c r="CE67" s="41">
        <v>7</v>
      </c>
    </row>
    <row r="68" spans="1:83" x14ac:dyDescent="0.3">
      <c r="A68" s="8" t="s">
        <v>35</v>
      </c>
      <c r="B68" s="9">
        <v>2000</v>
      </c>
      <c r="C68" s="8" t="s">
        <v>133</v>
      </c>
      <c r="D68" s="8">
        <v>25</v>
      </c>
      <c r="E68" s="8">
        <v>309</v>
      </c>
      <c r="F68" s="10">
        <v>36717</v>
      </c>
      <c r="G68" s="11">
        <f t="shared" si="0"/>
        <v>192</v>
      </c>
      <c r="H68" s="11">
        <v>18.899999999999999</v>
      </c>
      <c r="I68" s="8" t="s">
        <v>37</v>
      </c>
      <c r="J68" s="8" t="s">
        <v>55</v>
      </c>
      <c r="K68" s="8"/>
      <c r="L68" s="8"/>
      <c r="M68" s="8">
        <v>8</v>
      </c>
      <c r="N68" s="8" t="s">
        <v>39</v>
      </c>
      <c r="O68" s="12">
        <f t="shared" si="1"/>
        <v>8</v>
      </c>
      <c r="P68" s="12">
        <v>0.13607954307854575</v>
      </c>
      <c r="Q68" s="13">
        <v>969</v>
      </c>
      <c r="R68" s="13">
        <f t="shared" si="2"/>
        <v>20.1875</v>
      </c>
      <c r="S68" s="14">
        <v>19.887172342621344</v>
      </c>
      <c r="T68" s="14">
        <v>1.044832943772007</v>
      </c>
      <c r="U68" s="14">
        <v>21.95</v>
      </c>
      <c r="V68" s="14">
        <v>13.97</v>
      </c>
      <c r="W68" s="14">
        <f t="shared" si="3"/>
        <v>7.9799999999999986</v>
      </c>
      <c r="X68" s="15">
        <f t="shared" si="4"/>
        <v>401.47229166666841</v>
      </c>
      <c r="Y68" s="15">
        <v>474</v>
      </c>
      <c r="Z68" s="16">
        <f t="shared" si="5"/>
        <v>9.875</v>
      </c>
      <c r="AA68" s="17">
        <f t="shared" si="6"/>
        <v>48.916408668730647</v>
      </c>
      <c r="AB68" s="18">
        <v>137</v>
      </c>
      <c r="AC68" s="19">
        <v>19.05605839416058</v>
      </c>
      <c r="AD68" s="19">
        <v>0.17063186062153698</v>
      </c>
      <c r="AE68" s="19">
        <v>19.53</v>
      </c>
      <c r="AF68" s="19">
        <v>18.489999999999998</v>
      </c>
      <c r="AG68" s="20">
        <f t="shared" si="19"/>
        <v>54.389166666666654</v>
      </c>
      <c r="AH68" s="21">
        <v>105</v>
      </c>
      <c r="AI68" s="22">
        <v>18.528857142857149</v>
      </c>
      <c r="AJ68" s="22">
        <v>1.5432753096316558</v>
      </c>
      <c r="AK68" s="22">
        <v>19.95</v>
      </c>
      <c r="AL68" s="22">
        <v>13.97</v>
      </c>
      <c r="AM68" s="23">
        <f t="shared" si="8"/>
        <v>40.531875000000014</v>
      </c>
      <c r="AN68" s="24">
        <v>103</v>
      </c>
      <c r="AO68" s="25">
        <v>19.244854368932035</v>
      </c>
      <c r="AP68" s="25">
        <v>1.0159443246263704</v>
      </c>
      <c r="AQ68" s="25">
        <v>20.04</v>
      </c>
      <c r="AR68" s="25">
        <v>16.43</v>
      </c>
      <c r="AS68" s="26">
        <f t="shared" si="9"/>
        <v>41.296249999999993</v>
      </c>
      <c r="AT68" s="27">
        <v>175</v>
      </c>
      <c r="AU68" s="28">
        <v>20.07862857142857</v>
      </c>
      <c r="AV68" s="28">
        <v>0.26479954310677517</v>
      </c>
      <c r="AW68" s="28">
        <v>21.29</v>
      </c>
      <c r="AX68" s="28">
        <v>19.57</v>
      </c>
      <c r="AY68" s="29">
        <f t="shared" si="10"/>
        <v>73.203333333333333</v>
      </c>
      <c r="AZ68" s="30">
        <v>156</v>
      </c>
      <c r="BA68" s="31">
        <v>20.401538461538461</v>
      </c>
      <c r="BB68" s="31">
        <v>0.64342446116140239</v>
      </c>
      <c r="BC68" s="31">
        <v>21.86</v>
      </c>
      <c r="BD68" s="31">
        <v>19.350000000000001</v>
      </c>
      <c r="BE68" s="32">
        <f t="shared" si="11"/>
        <v>66.304999999999993</v>
      </c>
      <c r="BF68" s="33">
        <v>89</v>
      </c>
      <c r="BG68" s="34">
        <v>20.948539325842692</v>
      </c>
      <c r="BH68" s="34">
        <v>0.41455219695966639</v>
      </c>
      <c r="BI68" s="34">
        <v>21.95</v>
      </c>
      <c r="BJ68" s="34">
        <v>20.29</v>
      </c>
      <c r="BK68" s="35">
        <f t="shared" si="12"/>
        <v>38.842083333333328</v>
      </c>
      <c r="BL68" s="8">
        <v>96</v>
      </c>
      <c r="BM68" s="36">
        <v>20.568645833333338</v>
      </c>
      <c r="BN68" s="36">
        <v>0.43999669805380104</v>
      </c>
      <c r="BO68" s="36">
        <v>21.79</v>
      </c>
      <c r="BP68" s="36">
        <v>20</v>
      </c>
      <c r="BQ68" s="37">
        <f t="shared" si="13"/>
        <v>41.137291666666677</v>
      </c>
      <c r="BR68" s="21">
        <v>108</v>
      </c>
      <c r="BS68" s="22">
        <v>20.341018518518514</v>
      </c>
      <c r="BT68" s="22">
        <v>0.6433904641611361</v>
      </c>
      <c r="BU68" s="22">
        <v>21.79</v>
      </c>
      <c r="BV68" s="22">
        <v>19.53</v>
      </c>
      <c r="BW68" s="23">
        <f t="shared" si="14"/>
        <v>45.767291666666658</v>
      </c>
      <c r="BX68" s="38">
        <f t="shared" si="15"/>
        <v>21.95</v>
      </c>
      <c r="BY68" s="39">
        <v>5</v>
      </c>
      <c r="BZ68" s="38">
        <f t="shared" si="16"/>
        <v>20.948539325842692</v>
      </c>
      <c r="CA68" s="39">
        <v>5</v>
      </c>
      <c r="CB68" s="40">
        <f t="shared" si="17"/>
        <v>13.97</v>
      </c>
      <c r="CC68" s="41">
        <v>1</v>
      </c>
      <c r="CD68" s="40">
        <f t="shared" si="18"/>
        <v>18.528857142857149</v>
      </c>
      <c r="CE68" s="41">
        <v>1</v>
      </c>
    </row>
    <row r="69" spans="1:83" x14ac:dyDescent="0.3">
      <c r="A69" s="8" t="s">
        <v>35</v>
      </c>
      <c r="B69" s="8">
        <v>2002</v>
      </c>
      <c r="C69" s="8" t="s">
        <v>134</v>
      </c>
      <c r="D69" s="8">
        <v>24</v>
      </c>
      <c r="E69" s="8">
        <v>126</v>
      </c>
      <c r="F69" s="10">
        <v>37473</v>
      </c>
      <c r="G69" s="11">
        <f t="shared" si="0"/>
        <v>217</v>
      </c>
      <c r="H69" s="11">
        <v>20.100000000000001</v>
      </c>
      <c r="I69" s="8" t="s">
        <v>114</v>
      </c>
      <c r="J69" s="8" t="s">
        <v>123</v>
      </c>
      <c r="K69" s="8"/>
      <c r="L69" s="8"/>
      <c r="M69" s="8">
        <v>8</v>
      </c>
      <c r="N69" s="8" t="s">
        <v>39</v>
      </c>
      <c r="O69" s="12">
        <f t="shared" si="1"/>
        <v>8</v>
      </c>
      <c r="P69" s="12">
        <v>0.51522769318569772</v>
      </c>
      <c r="Q69" s="13">
        <v>1526</v>
      </c>
      <c r="R69" s="13">
        <f t="shared" si="2"/>
        <v>31.791666666666668</v>
      </c>
      <c r="S69" s="14">
        <v>16.829344692005243</v>
      </c>
      <c r="T69" s="14">
        <v>3.2366197854959076</v>
      </c>
      <c r="U69" s="14">
        <v>21.95</v>
      </c>
      <c r="V69" s="14">
        <v>10.64</v>
      </c>
      <c r="W69" s="14">
        <f t="shared" si="3"/>
        <v>11.309999999999999</v>
      </c>
      <c r="X69" s="15">
        <f t="shared" si="4"/>
        <v>535.03291666666667</v>
      </c>
      <c r="Y69" s="15">
        <v>493</v>
      </c>
      <c r="Z69" s="16">
        <f t="shared" si="5"/>
        <v>10.270833333333334</v>
      </c>
      <c r="AA69" s="17">
        <f t="shared" si="6"/>
        <v>32.306684141546526</v>
      </c>
      <c r="AB69" s="18">
        <v>37</v>
      </c>
      <c r="AC69" s="19">
        <v>20.188108108108107</v>
      </c>
      <c r="AD69" s="19">
        <v>0.15637984094714555</v>
      </c>
      <c r="AE69" s="19">
        <v>20.350000000000001</v>
      </c>
      <c r="AF69" s="19">
        <v>19.45</v>
      </c>
      <c r="AG69" s="20">
        <f t="shared" si="19"/>
        <v>15.561666666666667</v>
      </c>
      <c r="AH69" s="21">
        <v>954</v>
      </c>
      <c r="AI69" s="22">
        <v>14.70203354297697</v>
      </c>
      <c r="AJ69" s="22">
        <v>2.0030574360868818</v>
      </c>
      <c r="AK69" s="22">
        <v>21.47</v>
      </c>
      <c r="AL69" s="22">
        <v>10.64</v>
      </c>
      <c r="AM69" s="23">
        <f t="shared" si="8"/>
        <v>292.20291666666731</v>
      </c>
      <c r="AN69" s="24">
        <v>55</v>
      </c>
      <c r="AO69" s="25">
        <v>21.070545454545446</v>
      </c>
      <c r="AP69" s="25">
        <v>0.14116470786806101</v>
      </c>
      <c r="AQ69" s="25">
        <v>21.42</v>
      </c>
      <c r="AR69" s="25">
        <v>20.83</v>
      </c>
      <c r="AS69" s="26">
        <f t="shared" si="9"/>
        <v>24.14333333333332</v>
      </c>
      <c r="AT69" s="27">
        <v>136</v>
      </c>
      <c r="AU69" s="28">
        <v>21.352794117647065</v>
      </c>
      <c r="AV69" s="28">
        <v>0.20489452092694521</v>
      </c>
      <c r="AW69" s="28">
        <v>21.95</v>
      </c>
      <c r="AX69" s="28">
        <v>20.92</v>
      </c>
      <c r="AY69" s="29">
        <f t="shared" si="10"/>
        <v>60.499583333333355</v>
      </c>
      <c r="AZ69" s="30">
        <v>106</v>
      </c>
      <c r="BA69" s="31">
        <v>20.938773584905654</v>
      </c>
      <c r="BB69" s="31">
        <v>0.43744213838913004</v>
      </c>
      <c r="BC69" s="31">
        <v>21.63</v>
      </c>
      <c r="BD69" s="31">
        <v>19.25</v>
      </c>
      <c r="BE69" s="32">
        <f t="shared" si="11"/>
        <v>46.239791666666655</v>
      </c>
      <c r="BF69" s="33">
        <v>85</v>
      </c>
      <c r="BG69" s="34">
        <v>20.373529411764704</v>
      </c>
      <c r="BH69" s="34">
        <v>0.38227921073213378</v>
      </c>
      <c r="BI69" s="34">
        <v>21.42</v>
      </c>
      <c r="BJ69" s="34">
        <v>19.97</v>
      </c>
      <c r="BK69" s="35">
        <f t="shared" si="12"/>
        <v>36.078124999999993</v>
      </c>
      <c r="BL69" s="8">
        <v>45</v>
      </c>
      <c r="BM69" s="36">
        <v>19.43288888888889</v>
      </c>
      <c r="BN69" s="36">
        <v>0.71015562386072018</v>
      </c>
      <c r="BO69" s="36">
        <v>20.64</v>
      </c>
      <c r="BP69" s="36">
        <v>18.260000000000002</v>
      </c>
      <c r="BQ69" s="37">
        <f t="shared" si="13"/>
        <v>18.218333333333334</v>
      </c>
      <c r="BR69" s="21">
        <v>108</v>
      </c>
      <c r="BS69" s="22">
        <v>18.706296296296301</v>
      </c>
      <c r="BT69" s="22">
        <v>0.60784988400219342</v>
      </c>
      <c r="BU69" s="22">
        <v>19.989999999999998</v>
      </c>
      <c r="BV69" s="22">
        <v>17.91</v>
      </c>
      <c r="BW69" s="23">
        <f t="shared" si="14"/>
        <v>42.089166666666678</v>
      </c>
      <c r="BX69" s="38">
        <f t="shared" si="15"/>
        <v>21.95</v>
      </c>
      <c r="BY69" s="39">
        <v>3</v>
      </c>
      <c r="BZ69" s="38">
        <f t="shared" si="16"/>
        <v>21.352794117647065</v>
      </c>
      <c r="CA69" s="39">
        <v>3</v>
      </c>
      <c r="CB69" s="40">
        <f t="shared" si="17"/>
        <v>10.64</v>
      </c>
      <c r="CC69" s="41">
        <v>1</v>
      </c>
      <c r="CD69" s="40">
        <f t="shared" si="18"/>
        <v>14.70203354297697</v>
      </c>
      <c r="CE69" s="41">
        <v>1</v>
      </c>
    </row>
    <row r="70" spans="1:83" x14ac:dyDescent="0.3">
      <c r="A70" s="8" t="s">
        <v>35</v>
      </c>
      <c r="B70" s="8">
        <v>2002</v>
      </c>
      <c r="C70" s="8" t="s">
        <v>135</v>
      </c>
      <c r="D70" s="8">
        <v>24</v>
      </c>
      <c r="E70" s="8">
        <v>107</v>
      </c>
      <c r="F70" s="10">
        <v>37480</v>
      </c>
      <c r="G70" s="11">
        <f t="shared" ref="G70:G133" si="20">+(F70-DATE(YEAR(F70),1,0))</f>
        <v>224</v>
      </c>
      <c r="H70" s="11">
        <v>20.7</v>
      </c>
      <c r="I70" s="8" t="s">
        <v>57</v>
      </c>
      <c r="J70" s="8" t="s">
        <v>64</v>
      </c>
      <c r="K70" s="8"/>
      <c r="L70" s="8"/>
      <c r="M70" s="8">
        <v>8</v>
      </c>
      <c r="N70" s="8" t="s">
        <v>39</v>
      </c>
      <c r="O70" s="12">
        <f t="shared" ref="O70:O133" si="21">COUNT(AB70,AH70,AN70,AT70,AZ70,BF70,BL70,BR70)</f>
        <v>8</v>
      </c>
      <c r="P70" s="12">
        <v>0.17751278298725548</v>
      </c>
      <c r="Q70" s="13">
        <v>1110</v>
      </c>
      <c r="R70" s="13">
        <f t="shared" ref="R70:R133" si="22">Q70/48</f>
        <v>23.125</v>
      </c>
      <c r="S70" s="14">
        <v>17.737225225225224</v>
      </c>
      <c r="T70" s="14">
        <v>3.5219621208877512</v>
      </c>
      <c r="U70" s="14">
        <v>22.35</v>
      </c>
      <c r="V70" s="14">
        <v>10.89</v>
      </c>
      <c r="W70" s="14">
        <f t="shared" ref="W70:W133" si="23">U70-V70</f>
        <v>11.46</v>
      </c>
      <c r="X70" s="15">
        <f t="shared" ref="X70:X133" si="24">(Q70/48)*S70</f>
        <v>410.17333333333329</v>
      </c>
      <c r="Y70" s="15">
        <v>528</v>
      </c>
      <c r="Z70" s="16">
        <f t="shared" ref="Z70:Z133" si="25">Y70/48</f>
        <v>11</v>
      </c>
      <c r="AA70" s="17">
        <f t="shared" ref="AA70:AA133" si="26">Y70/Q70*100</f>
        <v>47.567567567567572</v>
      </c>
      <c r="AB70" s="18">
        <v>46</v>
      </c>
      <c r="AC70" s="19">
        <v>20.880869565217392</v>
      </c>
      <c r="AD70" s="19">
        <v>0.10167106191497108</v>
      </c>
      <c r="AE70" s="19">
        <v>21.03</v>
      </c>
      <c r="AF70" s="19">
        <v>20.65</v>
      </c>
      <c r="AG70" s="20">
        <f t="shared" si="19"/>
        <v>20.010833333333334</v>
      </c>
      <c r="AH70" s="21">
        <v>522</v>
      </c>
      <c r="AI70" s="22">
        <v>14.826800766283522</v>
      </c>
      <c r="AJ70" s="22">
        <v>3.064539917900619</v>
      </c>
      <c r="AK70" s="22">
        <v>21.26</v>
      </c>
      <c r="AL70" s="22">
        <v>10.89</v>
      </c>
      <c r="AM70" s="23">
        <f t="shared" ref="AM70:AM133" si="27">(AH70/48)*AI70</f>
        <v>161.2414583333333</v>
      </c>
      <c r="AN70" s="24">
        <v>65</v>
      </c>
      <c r="AO70" s="25">
        <v>21.114153846153844</v>
      </c>
      <c r="AP70" s="25">
        <v>0.21589850268480049</v>
      </c>
      <c r="AQ70" s="25">
        <v>21.56</v>
      </c>
      <c r="AR70" s="25">
        <v>20.46</v>
      </c>
      <c r="AS70" s="26">
        <f t="shared" ref="AS70:AS133" si="28">(AN70/48)*AO70</f>
        <v>28.592083333333331</v>
      </c>
      <c r="AT70" s="27">
        <v>112</v>
      </c>
      <c r="AU70" s="28">
        <v>21.032678571428569</v>
      </c>
      <c r="AV70" s="28">
        <v>0.25472112340332004</v>
      </c>
      <c r="AW70" s="28">
        <v>22.35</v>
      </c>
      <c r="AX70" s="28">
        <v>20.62</v>
      </c>
      <c r="AY70" s="29">
        <f t="shared" ref="AY70:AY133" si="29">(AT70/48)*AU70</f>
        <v>49.076249999999995</v>
      </c>
      <c r="AZ70" s="30">
        <v>112</v>
      </c>
      <c r="BA70" s="31">
        <v>20.607321428571435</v>
      </c>
      <c r="BB70" s="31">
        <v>0.30429058581849416</v>
      </c>
      <c r="BC70" s="31">
        <v>22.16</v>
      </c>
      <c r="BD70" s="31">
        <v>20.04</v>
      </c>
      <c r="BE70" s="32">
        <f t="shared" ref="BE70:BE133" si="30">(AZ70/48)*BA70</f>
        <v>48.083750000000016</v>
      </c>
      <c r="BF70" s="33">
        <v>71</v>
      </c>
      <c r="BG70" s="34">
        <v>20.422535211267608</v>
      </c>
      <c r="BH70" s="34">
        <v>0.41120630314047718</v>
      </c>
      <c r="BI70" s="34">
        <v>21.28</v>
      </c>
      <c r="BJ70" s="34">
        <v>19.63</v>
      </c>
      <c r="BK70" s="35">
        <f t="shared" ref="BK70:BK133" si="31">(BF70/48)*BG70</f>
        <v>30.208333333333339</v>
      </c>
      <c r="BL70" s="8">
        <v>68</v>
      </c>
      <c r="BM70" s="36">
        <v>19.488970588235297</v>
      </c>
      <c r="BN70" s="36">
        <v>0.99391602952608848</v>
      </c>
      <c r="BO70" s="36">
        <v>20.78</v>
      </c>
      <c r="BP70" s="36">
        <v>18.190000000000001</v>
      </c>
      <c r="BQ70" s="37">
        <f t="shared" ref="BQ70:BQ133" si="32">(BL70/48)*BM70</f>
        <v>27.609375000000007</v>
      </c>
      <c r="BR70" s="21">
        <v>114</v>
      </c>
      <c r="BS70" s="22">
        <v>19.095263157894735</v>
      </c>
      <c r="BT70" s="22">
        <v>0.82618668798849959</v>
      </c>
      <c r="BU70" s="22">
        <v>20.76</v>
      </c>
      <c r="BV70" s="22">
        <v>17.579999999999998</v>
      </c>
      <c r="BW70" s="23">
        <f t="shared" ref="BW70:BW133" si="33">(BR70/48)*BS70</f>
        <v>45.351249999999993</v>
      </c>
      <c r="BX70" s="38">
        <f t="shared" ref="BX70:BX133" si="34">MAX(BU70,BO70,BI70,BC70,AW70,AQ70,AK70,AE70)</f>
        <v>22.35</v>
      </c>
      <c r="BY70" s="39">
        <v>3</v>
      </c>
      <c r="BZ70" s="38">
        <f t="shared" ref="BZ70:BZ133" si="35">MAX(AC70,AI70,AO70,AU70,BA70,BG70,BM70,BS70)</f>
        <v>21.114153846153844</v>
      </c>
      <c r="CA70" s="39">
        <v>2</v>
      </c>
      <c r="CB70" s="40">
        <f t="shared" ref="CB70:CB133" si="36">MIN(AF70,AL70,AR70,AX70,BD70,BJ70,BP70,BV70)</f>
        <v>10.89</v>
      </c>
      <c r="CC70" s="41">
        <v>1</v>
      </c>
      <c r="CD70" s="40">
        <f t="shared" ref="CD70:CD133" si="37">MIN(AC70,AI70,AO70,AU70,BA70,BG70,BM70,BS70)</f>
        <v>14.826800766283522</v>
      </c>
      <c r="CE70" s="41">
        <v>1</v>
      </c>
    </row>
    <row r="71" spans="1:83" x14ac:dyDescent="0.3">
      <c r="A71" s="8" t="s">
        <v>35</v>
      </c>
      <c r="B71" s="8">
        <v>2002</v>
      </c>
      <c r="C71" s="8" t="s">
        <v>136</v>
      </c>
      <c r="D71" s="8">
        <v>24</v>
      </c>
      <c r="E71" s="8">
        <v>67</v>
      </c>
      <c r="F71" s="10">
        <v>37490</v>
      </c>
      <c r="G71" s="11">
        <f t="shared" si="20"/>
        <v>234</v>
      </c>
      <c r="H71" s="11">
        <v>20.2</v>
      </c>
      <c r="I71" s="8" t="s">
        <v>57</v>
      </c>
      <c r="J71" s="8" t="s">
        <v>64</v>
      </c>
      <c r="K71" s="8"/>
      <c r="L71" s="8"/>
      <c r="M71" s="8">
        <v>8</v>
      </c>
      <c r="N71" s="8" t="s">
        <v>39</v>
      </c>
      <c r="O71" s="12">
        <f t="shared" si="21"/>
        <v>8</v>
      </c>
      <c r="P71" s="12">
        <v>0.84693453186468504</v>
      </c>
      <c r="Q71" s="13">
        <v>1400</v>
      </c>
      <c r="R71" s="13">
        <f t="shared" si="22"/>
        <v>29.166666666666668</v>
      </c>
      <c r="S71" s="14">
        <v>18.852621428571478</v>
      </c>
      <c r="T71" s="14">
        <v>1.8965709773221937</v>
      </c>
      <c r="U71" s="14">
        <v>21.64</v>
      </c>
      <c r="V71" s="14">
        <v>14.56</v>
      </c>
      <c r="W71" s="14">
        <f t="shared" si="23"/>
        <v>7.08</v>
      </c>
      <c r="X71" s="15">
        <f t="shared" si="24"/>
        <v>549.86812500000144</v>
      </c>
      <c r="Y71" s="15">
        <v>545</v>
      </c>
      <c r="Z71" s="16">
        <f t="shared" si="25"/>
        <v>11.354166666666666</v>
      </c>
      <c r="AA71" s="17">
        <f t="shared" si="26"/>
        <v>38.928571428571431</v>
      </c>
      <c r="AB71" s="18">
        <v>57</v>
      </c>
      <c r="AC71" s="19">
        <v>20.401403508771928</v>
      </c>
      <c r="AD71" s="19">
        <v>0.12820795880815827</v>
      </c>
      <c r="AE71" s="19">
        <v>20.73</v>
      </c>
      <c r="AF71" s="19">
        <v>19.89</v>
      </c>
      <c r="AG71" s="20">
        <f t="shared" si="19"/>
        <v>24.226666666666663</v>
      </c>
      <c r="AH71" s="21">
        <v>242</v>
      </c>
      <c r="AI71" s="22">
        <v>21.050000000000015</v>
      </c>
      <c r="AJ71" s="22">
        <v>0.25919761281621267</v>
      </c>
      <c r="AK71" s="22">
        <v>21.64</v>
      </c>
      <c r="AL71" s="22">
        <v>19.399999999999999</v>
      </c>
      <c r="AM71" s="23">
        <f t="shared" si="27"/>
        <v>106.12708333333342</v>
      </c>
      <c r="AN71" s="24">
        <v>703</v>
      </c>
      <c r="AO71" s="25">
        <v>17.582617354196305</v>
      </c>
      <c r="AP71" s="25">
        <v>1.7205594333326653</v>
      </c>
      <c r="AQ71" s="25">
        <v>21.5</v>
      </c>
      <c r="AR71" s="25">
        <v>14.56</v>
      </c>
      <c r="AS71" s="26">
        <f t="shared" si="28"/>
        <v>257.51208333333341</v>
      </c>
      <c r="AT71" s="27">
        <v>143</v>
      </c>
      <c r="AU71" s="28">
        <v>20.444475524475532</v>
      </c>
      <c r="AV71" s="28">
        <v>0.23160395506632575</v>
      </c>
      <c r="AW71" s="28">
        <v>21.2</v>
      </c>
      <c r="AX71" s="28">
        <v>19.87</v>
      </c>
      <c r="AY71" s="29">
        <f t="shared" si="29"/>
        <v>60.90750000000002</v>
      </c>
      <c r="AZ71" s="30">
        <v>88</v>
      </c>
      <c r="BA71" s="31">
        <v>19.790227272727282</v>
      </c>
      <c r="BB71" s="31">
        <v>0.36902162436319663</v>
      </c>
      <c r="BC71" s="31">
        <v>20.45</v>
      </c>
      <c r="BD71" s="31">
        <v>19.34</v>
      </c>
      <c r="BE71" s="32">
        <f t="shared" si="30"/>
        <v>36.282083333333347</v>
      </c>
      <c r="BF71" s="33">
        <v>54</v>
      </c>
      <c r="BG71" s="34">
        <v>18.993518518518524</v>
      </c>
      <c r="BH71" s="34">
        <v>0.27437171733478072</v>
      </c>
      <c r="BI71" s="34">
        <v>19.579999999999998</v>
      </c>
      <c r="BJ71" s="34">
        <v>18.59</v>
      </c>
      <c r="BK71" s="35">
        <f t="shared" si="31"/>
        <v>21.36770833333334</v>
      </c>
      <c r="BL71" s="8">
        <v>65</v>
      </c>
      <c r="BM71" s="36">
        <v>18.492769230769227</v>
      </c>
      <c r="BN71" s="36">
        <v>0.34043404139195899</v>
      </c>
      <c r="BO71" s="36">
        <v>18.850000000000001</v>
      </c>
      <c r="BP71" s="36">
        <v>16.25</v>
      </c>
      <c r="BQ71" s="37">
        <f t="shared" si="32"/>
        <v>25.042291666666664</v>
      </c>
      <c r="BR71" s="21">
        <v>48</v>
      </c>
      <c r="BS71" s="22">
        <v>18.402708333333333</v>
      </c>
      <c r="BT71" s="22">
        <v>0.41318039738126794</v>
      </c>
      <c r="BU71" s="22">
        <v>19.600000000000001</v>
      </c>
      <c r="BV71" s="22">
        <v>17.739999999999998</v>
      </c>
      <c r="BW71" s="23">
        <f t="shared" si="33"/>
        <v>18.402708333333333</v>
      </c>
      <c r="BX71" s="38">
        <f t="shared" si="34"/>
        <v>21.64</v>
      </c>
      <c r="BY71" s="39">
        <v>1</v>
      </c>
      <c r="BZ71" s="38">
        <f t="shared" si="35"/>
        <v>21.050000000000015</v>
      </c>
      <c r="CA71" s="39">
        <v>1</v>
      </c>
      <c r="CB71" s="40">
        <f t="shared" si="36"/>
        <v>14.56</v>
      </c>
      <c r="CC71" s="41">
        <v>2</v>
      </c>
      <c r="CD71" s="40">
        <f t="shared" si="37"/>
        <v>17.582617354196305</v>
      </c>
      <c r="CE71" s="41">
        <v>2</v>
      </c>
    </row>
    <row r="72" spans="1:83" x14ac:dyDescent="0.3">
      <c r="A72" s="8" t="s">
        <v>35</v>
      </c>
      <c r="B72" s="8">
        <v>2002</v>
      </c>
      <c r="C72" s="8" t="s">
        <v>137</v>
      </c>
      <c r="D72" s="8">
        <v>24</v>
      </c>
      <c r="E72" s="8">
        <v>129</v>
      </c>
      <c r="F72" s="10">
        <v>37487</v>
      </c>
      <c r="G72" s="11">
        <f t="shared" si="20"/>
        <v>231</v>
      </c>
      <c r="H72" s="11">
        <v>20.7</v>
      </c>
      <c r="I72" s="8" t="s">
        <v>57</v>
      </c>
      <c r="J72" s="8" t="s">
        <v>94</v>
      </c>
      <c r="K72" s="8"/>
      <c r="L72" s="8"/>
      <c r="M72" s="8">
        <v>8</v>
      </c>
      <c r="N72" s="8" t="s">
        <v>39</v>
      </c>
      <c r="O72" s="12">
        <f t="shared" si="21"/>
        <v>8</v>
      </c>
      <c r="P72" s="12">
        <v>0.84222206199018035</v>
      </c>
      <c r="Q72" s="13">
        <v>756</v>
      </c>
      <c r="R72" s="13">
        <f t="shared" si="22"/>
        <v>15.75</v>
      </c>
      <c r="S72" s="14">
        <v>20.348412698412695</v>
      </c>
      <c r="T72" s="14">
        <v>0.85877650164961583</v>
      </c>
      <c r="U72" s="14">
        <v>21.83</v>
      </c>
      <c r="V72" s="14">
        <v>17.329999999999998</v>
      </c>
      <c r="W72" s="14">
        <f t="shared" si="23"/>
        <v>4.5</v>
      </c>
      <c r="X72" s="15">
        <f t="shared" si="24"/>
        <v>320.48749999999995</v>
      </c>
      <c r="Y72" s="15">
        <v>586</v>
      </c>
      <c r="Z72" s="16">
        <f t="shared" si="25"/>
        <v>12.208333333333334</v>
      </c>
      <c r="AA72" s="17">
        <f t="shared" si="26"/>
        <v>77.513227513227505</v>
      </c>
      <c r="AB72" s="18">
        <v>45</v>
      </c>
      <c r="AC72" s="19">
        <v>20.703555555555564</v>
      </c>
      <c r="AD72" s="19">
        <v>0.10311413701585896</v>
      </c>
      <c r="AE72" s="19">
        <v>20.87</v>
      </c>
      <c r="AF72" s="19">
        <v>20.170000000000002</v>
      </c>
      <c r="AG72" s="20">
        <f t="shared" si="19"/>
        <v>19.409583333333341</v>
      </c>
      <c r="AH72" s="21">
        <v>106</v>
      </c>
      <c r="AI72" s="22">
        <v>20.432735849056613</v>
      </c>
      <c r="AJ72" s="22">
        <v>0.26541802794789132</v>
      </c>
      <c r="AK72" s="22">
        <v>21.12</v>
      </c>
      <c r="AL72" s="22">
        <v>19.8</v>
      </c>
      <c r="AM72" s="23">
        <f t="shared" si="27"/>
        <v>45.12229166666669</v>
      </c>
      <c r="AN72" s="24">
        <v>125</v>
      </c>
      <c r="AO72" s="25">
        <v>20.23200000000001</v>
      </c>
      <c r="AP72" s="25">
        <v>1.122585581190483</v>
      </c>
      <c r="AQ72" s="25">
        <v>21.33</v>
      </c>
      <c r="AR72" s="25">
        <v>17.329999999999998</v>
      </c>
      <c r="AS72" s="26">
        <f t="shared" si="28"/>
        <v>52.687500000000021</v>
      </c>
      <c r="AT72" s="27">
        <v>144</v>
      </c>
      <c r="AU72" s="28">
        <v>21.088958333333348</v>
      </c>
      <c r="AV72" s="28">
        <v>0.23389292496706546</v>
      </c>
      <c r="AW72" s="28">
        <v>21.83</v>
      </c>
      <c r="AX72" s="28">
        <v>20.66</v>
      </c>
      <c r="AY72" s="29">
        <f t="shared" si="29"/>
        <v>63.266875000000041</v>
      </c>
      <c r="AZ72" s="30">
        <v>97</v>
      </c>
      <c r="BA72" s="31">
        <v>20.663711340206177</v>
      </c>
      <c r="BB72" s="31">
        <v>0.29803285468925256</v>
      </c>
      <c r="BC72" s="31">
        <v>21.3</v>
      </c>
      <c r="BD72" s="31">
        <v>20.21</v>
      </c>
      <c r="BE72" s="32">
        <f t="shared" si="30"/>
        <v>41.757916666666652</v>
      </c>
      <c r="BF72" s="33">
        <v>69</v>
      </c>
      <c r="BG72" s="34">
        <v>20.467826086956517</v>
      </c>
      <c r="BH72" s="34">
        <v>0.47405283139806703</v>
      </c>
      <c r="BI72" s="34">
        <v>21.37</v>
      </c>
      <c r="BJ72" s="34">
        <v>19.649999999999999</v>
      </c>
      <c r="BK72" s="35">
        <f t="shared" si="31"/>
        <v>29.422499999999992</v>
      </c>
      <c r="BL72" s="8">
        <v>73</v>
      </c>
      <c r="BM72" s="36">
        <v>19.572328767123299</v>
      </c>
      <c r="BN72" s="36">
        <v>1.0234846801056492</v>
      </c>
      <c r="BO72" s="36">
        <v>20.87</v>
      </c>
      <c r="BP72" s="36">
        <v>18.36</v>
      </c>
      <c r="BQ72" s="37">
        <f t="shared" si="32"/>
        <v>29.766250000000017</v>
      </c>
      <c r="BR72" s="21">
        <v>97</v>
      </c>
      <c r="BS72" s="22">
        <v>19.32597938144329</v>
      </c>
      <c r="BT72" s="22">
        <v>0.66565860211556427</v>
      </c>
      <c r="BU72" s="22">
        <v>20.48</v>
      </c>
      <c r="BV72" s="22">
        <v>18.16</v>
      </c>
      <c r="BW72" s="23">
        <f t="shared" si="33"/>
        <v>39.054583333333319</v>
      </c>
      <c r="BX72" s="38">
        <f t="shared" si="34"/>
        <v>21.83</v>
      </c>
      <c r="BY72" s="39">
        <v>3</v>
      </c>
      <c r="BZ72" s="38">
        <f t="shared" si="35"/>
        <v>21.088958333333348</v>
      </c>
      <c r="CA72" s="39">
        <v>3</v>
      </c>
      <c r="CB72" s="40">
        <f t="shared" si="36"/>
        <v>17.329999999999998</v>
      </c>
      <c r="CC72" s="41">
        <v>2</v>
      </c>
      <c r="CD72" s="40">
        <f t="shared" si="37"/>
        <v>19.32597938144329</v>
      </c>
      <c r="CE72" s="41">
        <v>7</v>
      </c>
    </row>
    <row r="73" spans="1:83" x14ac:dyDescent="0.3">
      <c r="A73" s="8" t="s">
        <v>35</v>
      </c>
      <c r="B73" s="9">
        <v>2000</v>
      </c>
      <c r="C73" s="8" t="s">
        <v>138</v>
      </c>
      <c r="D73" s="8">
        <v>25</v>
      </c>
      <c r="E73" s="8">
        <v>461</v>
      </c>
      <c r="F73" s="10">
        <v>36748</v>
      </c>
      <c r="G73" s="11">
        <f t="shared" si="20"/>
        <v>223</v>
      </c>
      <c r="H73" s="11">
        <v>21.6</v>
      </c>
      <c r="I73" s="8" t="s">
        <v>37</v>
      </c>
      <c r="J73" s="8" t="s">
        <v>139</v>
      </c>
      <c r="K73" s="8"/>
      <c r="L73" s="8"/>
      <c r="M73" s="8">
        <v>8</v>
      </c>
      <c r="N73" s="8" t="s">
        <v>39</v>
      </c>
      <c r="O73" s="12">
        <f t="shared" si="21"/>
        <v>8</v>
      </c>
      <c r="P73" s="12">
        <v>0.46003800020665875</v>
      </c>
      <c r="Q73" s="13">
        <v>1068</v>
      </c>
      <c r="R73" s="13">
        <f t="shared" si="22"/>
        <v>22.25</v>
      </c>
      <c r="S73" s="14">
        <v>18.50181647940072</v>
      </c>
      <c r="T73" s="14">
        <v>3.4682359244138037</v>
      </c>
      <c r="U73" s="14">
        <v>22.23</v>
      </c>
      <c r="V73" s="14">
        <v>10.86</v>
      </c>
      <c r="W73" s="14">
        <f t="shared" si="23"/>
        <v>11.370000000000001</v>
      </c>
      <c r="X73" s="15">
        <f t="shared" si="24"/>
        <v>411.66541666666603</v>
      </c>
      <c r="Y73" s="15">
        <v>587</v>
      </c>
      <c r="Z73" s="16">
        <f t="shared" si="25"/>
        <v>12.229166666666666</v>
      </c>
      <c r="AA73" s="17">
        <f t="shared" si="26"/>
        <v>54.962546816479396</v>
      </c>
      <c r="AB73" s="18">
        <v>19</v>
      </c>
      <c r="AC73" s="19">
        <v>21.702631578947376</v>
      </c>
      <c r="AD73" s="19">
        <v>0.13067525929498658</v>
      </c>
      <c r="AE73" s="19">
        <v>21.93</v>
      </c>
      <c r="AF73" s="19">
        <v>21.43</v>
      </c>
      <c r="AG73" s="20">
        <f t="shared" si="19"/>
        <v>8.5906250000000028</v>
      </c>
      <c r="AH73" s="21">
        <v>478</v>
      </c>
      <c r="AI73" s="22">
        <v>15.657866108786598</v>
      </c>
      <c r="AJ73" s="22">
        <v>3.3492037989434662</v>
      </c>
      <c r="AK73" s="22">
        <v>21.8</v>
      </c>
      <c r="AL73" s="22">
        <v>10.86</v>
      </c>
      <c r="AM73" s="23">
        <f t="shared" si="27"/>
        <v>155.92624999999987</v>
      </c>
      <c r="AN73" s="24">
        <v>79</v>
      </c>
      <c r="AO73" s="25">
        <v>21.160126582278494</v>
      </c>
      <c r="AP73" s="25">
        <v>9.9440662256259221E-2</v>
      </c>
      <c r="AQ73" s="25">
        <v>21.39</v>
      </c>
      <c r="AR73" s="25">
        <v>20.93</v>
      </c>
      <c r="AS73" s="26">
        <f t="shared" si="28"/>
        <v>34.826041666666683</v>
      </c>
      <c r="AT73" s="27">
        <v>156</v>
      </c>
      <c r="AU73" s="28">
        <v>21.383910256410257</v>
      </c>
      <c r="AV73" s="28">
        <v>0.22631001779018073</v>
      </c>
      <c r="AW73" s="28">
        <v>22.05</v>
      </c>
      <c r="AX73" s="28">
        <v>20.89</v>
      </c>
      <c r="AY73" s="29">
        <f t="shared" si="29"/>
        <v>69.497708333333335</v>
      </c>
      <c r="AZ73" s="30">
        <v>80</v>
      </c>
      <c r="BA73" s="31">
        <v>21.510999999999996</v>
      </c>
      <c r="BB73" s="31">
        <v>0.36828579986166643</v>
      </c>
      <c r="BC73" s="31">
        <v>22.23</v>
      </c>
      <c r="BD73" s="31">
        <v>19.920000000000002</v>
      </c>
      <c r="BE73" s="32">
        <f t="shared" si="30"/>
        <v>35.851666666666659</v>
      </c>
      <c r="BF73" s="33">
        <v>56</v>
      </c>
      <c r="BG73" s="34">
        <v>20.911428571428583</v>
      </c>
      <c r="BH73" s="34">
        <v>0.59195647435641063</v>
      </c>
      <c r="BI73" s="34">
        <v>22.05</v>
      </c>
      <c r="BJ73" s="34">
        <v>20.190000000000001</v>
      </c>
      <c r="BK73" s="35">
        <f t="shared" si="31"/>
        <v>24.396666666666682</v>
      </c>
      <c r="BL73" s="8">
        <v>139</v>
      </c>
      <c r="BM73" s="36">
        <v>20.103093525179883</v>
      </c>
      <c r="BN73" s="36">
        <v>0.68065595910703913</v>
      </c>
      <c r="BO73" s="36">
        <v>21.36</v>
      </c>
      <c r="BP73" s="36">
        <v>19.23</v>
      </c>
      <c r="BQ73" s="37">
        <f t="shared" si="32"/>
        <v>58.215208333333415</v>
      </c>
      <c r="BR73" s="21">
        <v>61</v>
      </c>
      <c r="BS73" s="22">
        <v>19.169508196721299</v>
      </c>
      <c r="BT73" s="22">
        <v>0.74237103533095661</v>
      </c>
      <c r="BU73" s="22">
        <v>20.93</v>
      </c>
      <c r="BV73" s="22">
        <v>18.25</v>
      </c>
      <c r="BW73" s="23">
        <f t="shared" si="33"/>
        <v>24.361249999999984</v>
      </c>
      <c r="BX73" s="38">
        <f t="shared" si="34"/>
        <v>22.23</v>
      </c>
      <c r="BY73" s="39">
        <v>4</v>
      </c>
      <c r="BZ73" s="38">
        <f t="shared" si="35"/>
        <v>21.702631578947376</v>
      </c>
      <c r="CA73" s="39">
        <v>0</v>
      </c>
      <c r="CB73" s="40">
        <f t="shared" si="36"/>
        <v>10.86</v>
      </c>
      <c r="CC73" s="41">
        <v>1</v>
      </c>
      <c r="CD73" s="40">
        <f t="shared" si="37"/>
        <v>15.657866108786598</v>
      </c>
      <c r="CE73" s="41">
        <v>1</v>
      </c>
    </row>
    <row r="74" spans="1:83" x14ac:dyDescent="0.3">
      <c r="A74" s="8" t="s">
        <v>35</v>
      </c>
      <c r="B74" s="8">
        <v>2002</v>
      </c>
      <c r="C74" s="8" t="s">
        <v>140</v>
      </c>
      <c r="D74" s="8">
        <v>25</v>
      </c>
      <c r="E74" s="8">
        <v>333</v>
      </c>
      <c r="F74" s="10">
        <v>37456</v>
      </c>
      <c r="G74" s="11">
        <f t="shared" si="20"/>
        <v>200</v>
      </c>
      <c r="H74" s="11">
        <v>19.899999999999999</v>
      </c>
      <c r="I74" s="8" t="s">
        <v>57</v>
      </c>
      <c r="J74" s="8" t="s">
        <v>94</v>
      </c>
      <c r="K74" s="8"/>
      <c r="L74" s="8"/>
      <c r="M74" s="8">
        <v>8</v>
      </c>
      <c r="N74" s="8" t="s">
        <v>39</v>
      </c>
      <c r="O74" s="12">
        <f t="shared" si="21"/>
        <v>8</v>
      </c>
      <c r="P74" s="12">
        <v>0.75627908442748182</v>
      </c>
      <c r="Q74" s="13">
        <v>805</v>
      </c>
      <c r="R74" s="13">
        <f t="shared" si="22"/>
        <v>16.770833333333332</v>
      </c>
      <c r="S74" s="14">
        <v>20.165875776397499</v>
      </c>
      <c r="T74" s="14">
        <v>1.6976689855649973</v>
      </c>
      <c r="U74" s="14">
        <v>22.72</v>
      </c>
      <c r="V74" s="14">
        <v>14.18</v>
      </c>
      <c r="W74" s="14">
        <f t="shared" si="23"/>
        <v>8.5399999999999991</v>
      </c>
      <c r="X74" s="15">
        <f t="shared" si="24"/>
        <v>338.19854166666636</v>
      </c>
      <c r="Y74" s="15">
        <v>638</v>
      </c>
      <c r="Z74" s="16">
        <f t="shared" si="25"/>
        <v>13.291666666666666</v>
      </c>
      <c r="AA74" s="17">
        <f t="shared" si="26"/>
        <v>79.254658385093165</v>
      </c>
      <c r="AB74" s="18">
        <v>47</v>
      </c>
      <c r="AC74" s="19">
        <v>20.067446808510649</v>
      </c>
      <c r="AD74" s="19">
        <v>0.10044397281258646</v>
      </c>
      <c r="AE74" s="19">
        <v>20.239999999999998</v>
      </c>
      <c r="AF74" s="19">
        <v>19.899999999999999</v>
      </c>
      <c r="AG74" s="20">
        <f t="shared" si="19"/>
        <v>19.64937500000001</v>
      </c>
      <c r="AH74" s="21">
        <v>105</v>
      </c>
      <c r="AI74" s="22">
        <v>20.267428571428571</v>
      </c>
      <c r="AJ74" s="22">
        <v>0.28198823138096429</v>
      </c>
      <c r="AK74" s="22">
        <v>20.73</v>
      </c>
      <c r="AL74" s="22">
        <v>18.489999999999998</v>
      </c>
      <c r="AM74" s="23">
        <f t="shared" si="27"/>
        <v>44.335000000000001</v>
      </c>
      <c r="AN74" s="24">
        <v>91</v>
      </c>
      <c r="AO74" s="25">
        <v>20.496153846153835</v>
      </c>
      <c r="AP74" s="25">
        <v>0.34025078734750697</v>
      </c>
      <c r="AQ74" s="25">
        <v>21.65</v>
      </c>
      <c r="AR74" s="25">
        <v>19.16</v>
      </c>
      <c r="AS74" s="26">
        <f t="shared" si="28"/>
        <v>38.85729166666664</v>
      </c>
      <c r="AT74" s="27">
        <v>141</v>
      </c>
      <c r="AU74" s="28">
        <v>20.750354609929079</v>
      </c>
      <c r="AV74" s="28">
        <v>0.44525981395699915</v>
      </c>
      <c r="AW74" s="28">
        <v>21.95</v>
      </c>
      <c r="AX74" s="28">
        <v>20.05</v>
      </c>
      <c r="AY74" s="29">
        <f t="shared" si="29"/>
        <v>60.954166666666673</v>
      </c>
      <c r="AZ74" s="30">
        <v>93</v>
      </c>
      <c r="BA74" s="31">
        <v>20.808709677419351</v>
      </c>
      <c r="BB74" s="31">
        <v>0.78913715373522553</v>
      </c>
      <c r="BC74" s="31">
        <v>22.28</v>
      </c>
      <c r="BD74" s="31">
        <v>19.18</v>
      </c>
      <c r="BE74" s="32">
        <f t="shared" si="30"/>
        <v>40.316874999999996</v>
      </c>
      <c r="BF74" s="33">
        <v>93</v>
      </c>
      <c r="BG74" s="34">
        <v>21.684086021505369</v>
      </c>
      <c r="BH74" s="34">
        <v>0.42616397272681655</v>
      </c>
      <c r="BI74" s="34">
        <v>22.72</v>
      </c>
      <c r="BJ74" s="34">
        <v>20.8</v>
      </c>
      <c r="BK74" s="35">
        <f t="shared" si="31"/>
        <v>42.012916666666655</v>
      </c>
      <c r="BL74" s="8">
        <v>143</v>
      </c>
      <c r="BM74" s="36">
        <v>18.208251748251755</v>
      </c>
      <c r="BN74" s="36">
        <v>2.938759275106003</v>
      </c>
      <c r="BO74" s="36">
        <v>22.3</v>
      </c>
      <c r="BP74" s="36">
        <v>14.18</v>
      </c>
      <c r="BQ74" s="37">
        <f t="shared" si="32"/>
        <v>54.245416666666685</v>
      </c>
      <c r="BR74" s="21">
        <v>92</v>
      </c>
      <c r="BS74" s="22">
        <v>19.736086956521753</v>
      </c>
      <c r="BT74" s="22">
        <v>1.0081557054450534</v>
      </c>
      <c r="BU74" s="22">
        <v>21.74</v>
      </c>
      <c r="BV74" s="22">
        <v>18.579999999999998</v>
      </c>
      <c r="BW74" s="23">
        <f t="shared" si="33"/>
        <v>37.827500000000029</v>
      </c>
      <c r="BX74" s="38">
        <f t="shared" si="34"/>
        <v>22.72</v>
      </c>
      <c r="BY74" s="39">
        <v>5</v>
      </c>
      <c r="BZ74" s="38">
        <f t="shared" si="35"/>
        <v>21.684086021505369</v>
      </c>
      <c r="CA74" s="39">
        <v>5</v>
      </c>
      <c r="CB74" s="40">
        <f t="shared" si="36"/>
        <v>14.18</v>
      </c>
      <c r="CC74" s="41">
        <v>6</v>
      </c>
      <c r="CD74" s="40">
        <f t="shared" si="37"/>
        <v>18.208251748251755</v>
      </c>
      <c r="CE74" s="41">
        <v>6</v>
      </c>
    </row>
    <row r="75" spans="1:83" x14ac:dyDescent="0.3">
      <c r="A75" s="8" t="s">
        <v>35</v>
      </c>
      <c r="B75" s="8">
        <v>2002</v>
      </c>
      <c r="C75" s="8" t="s">
        <v>141</v>
      </c>
      <c r="D75" s="8">
        <v>25</v>
      </c>
      <c r="E75" s="8">
        <v>331</v>
      </c>
      <c r="F75" s="10">
        <v>37455</v>
      </c>
      <c r="G75" s="11">
        <f t="shared" si="20"/>
        <v>199</v>
      </c>
      <c r="H75" s="11">
        <v>19.7</v>
      </c>
      <c r="I75" s="8" t="s">
        <v>57</v>
      </c>
      <c r="J75" s="8" t="s">
        <v>142</v>
      </c>
      <c r="K75" s="8"/>
      <c r="L75" s="8"/>
      <c r="M75" s="8">
        <v>7</v>
      </c>
      <c r="N75" s="8" t="s">
        <v>39</v>
      </c>
      <c r="O75" s="12">
        <f t="shared" si="21"/>
        <v>8</v>
      </c>
      <c r="P75" s="12">
        <v>0.48920267818644447</v>
      </c>
      <c r="Q75" s="13">
        <v>1002</v>
      </c>
      <c r="R75" s="13">
        <f t="shared" si="22"/>
        <v>20.875</v>
      </c>
      <c r="S75" s="14">
        <v>20.288123752495014</v>
      </c>
      <c r="T75" s="14">
        <v>0.86571035470095736</v>
      </c>
      <c r="U75" s="14">
        <v>22.29</v>
      </c>
      <c r="V75" s="14">
        <v>17.5</v>
      </c>
      <c r="W75" s="14">
        <f t="shared" si="23"/>
        <v>4.7899999999999991</v>
      </c>
      <c r="X75" s="15">
        <f t="shared" si="24"/>
        <v>423.51458333333341</v>
      </c>
      <c r="Y75" s="15">
        <v>688</v>
      </c>
      <c r="Z75" s="16">
        <f t="shared" si="25"/>
        <v>14.333333333333334</v>
      </c>
      <c r="AA75" s="17">
        <f t="shared" si="26"/>
        <v>68.662674650698605</v>
      </c>
      <c r="AB75" s="18">
        <v>59</v>
      </c>
      <c r="AC75" s="19">
        <v>19.933728813559323</v>
      </c>
      <c r="AD75" s="19">
        <v>0.36287120497064074</v>
      </c>
      <c r="AE75" s="19">
        <v>20.34</v>
      </c>
      <c r="AF75" s="19">
        <v>18.440000000000001</v>
      </c>
      <c r="AG75" s="20">
        <f t="shared" si="19"/>
        <v>24.501875000000002</v>
      </c>
      <c r="AH75" s="21">
        <v>128</v>
      </c>
      <c r="AI75" s="22">
        <v>20.195937499999992</v>
      </c>
      <c r="AJ75" s="22">
        <v>0.20984597838812716</v>
      </c>
      <c r="AK75" s="22">
        <v>20.61</v>
      </c>
      <c r="AL75" s="22">
        <v>19.82</v>
      </c>
      <c r="AM75" s="23">
        <f t="shared" si="27"/>
        <v>53.855833333333308</v>
      </c>
      <c r="AN75" s="24">
        <v>112</v>
      </c>
      <c r="AO75" s="25">
        <v>20.579642857142854</v>
      </c>
      <c r="AP75" s="25">
        <v>0.27560883813882342</v>
      </c>
      <c r="AQ75" s="25">
        <v>21.99</v>
      </c>
      <c r="AR75" s="25">
        <v>20.32</v>
      </c>
      <c r="AS75" s="26">
        <f t="shared" si="28"/>
        <v>48.019166666666663</v>
      </c>
      <c r="AT75" s="27">
        <v>189</v>
      </c>
      <c r="AU75" s="28">
        <v>20.768201058201065</v>
      </c>
      <c r="AV75" s="28">
        <v>0.45807987526908167</v>
      </c>
      <c r="AW75" s="28">
        <v>22.04</v>
      </c>
      <c r="AX75" s="28">
        <v>20.11</v>
      </c>
      <c r="AY75" s="29">
        <f t="shared" si="29"/>
        <v>81.774791666666687</v>
      </c>
      <c r="AZ75" s="30">
        <v>273</v>
      </c>
      <c r="BA75" s="31">
        <v>20.082124542124536</v>
      </c>
      <c r="BB75" s="31">
        <v>0.9664382146146403</v>
      </c>
      <c r="BC75" s="31">
        <v>22.22</v>
      </c>
      <c r="BD75" s="31">
        <v>18.93</v>
      </c>
      <c r="BE75" s="32">
        <f t="shared" si="30"/>
        <v>114.21708333333329</v>
      </c>
      <c r="BF75" s="33">
        <v>56</v>
      </c>
      <c r="BG75" s="34">
        <v>21.654821428571434</v>
      </c>
      <c r="BH75" s="34">
        <v>0.41320033033265419</v>
      </c>
      <c r="BI75" s="34">
        <v>22.29</v>
      </c>
      <c r="BJ75" s="34">
        <v>21</v>
      </c>
      <c r="BK75" s="35">
        <f t="shared" si="31"/>
        <v>25.263958333333342</v>
      </c>
      <c r="BL75" s="8">
        <v>58</v>
      </c>
      <c r="BM75" s="36">
        <v>20.427758620689652</v>
      </c>
      <c r="BN75" s="36">
        <v>0.50604778605037493</v>
      </c>
      <c r="BO75" s="36">
        <v>21.44</v>
      </c>
      <c r="BP75" s="36">
        <v>19.68</v>
      </c>
      <c r="BQ75" s="37">
        <f t="shared" si="32"/>
        <v>24.68354166666666</v>
      </c>
      <c r="BR75" s="21">
        <v>127</v>
      </c>
      <c r="BS75" s="22">
        <v>19.350551181102372</v>
      </c>
      <c r="BT75" s="22">
        <v>0.97804088846149828</v>
      </c>
      <c r="BU75" s="22">
        <v>20.93</v>
      </c>
      <c r="BV75" s="22">
        <v>17.5</v>
      </c>
      <c r="BW75" s="23">
        <f t="shared" si="33"/>
        <v>51.198333333333359</v>
      </c>
      <c r="BX75" s="38">
        <f t="shared" si="34"/>
        <v>22.29</v>
      </c>
      <c r="BY75" s="39">
        <v>5</v>
      </c>
      <c r="BZ75" s="38">
        <f t="shared" si="35"/>
        <v>21.654821428571434</v>
      </c>
      <c r="CA75" s="39">
        <v>5</v>
      </c>
      <c r="CB75" s="40">
        <f t="shared" si="36"/>
        <v>17.5</v>
      </c>
      <c r="CC75" s="41">
        <v>7</v>
      </c>
      <c r="CD75" s="40">
        <f t="shared" si="37"/>
        <v>19.350551181102372</v>
      </c>
      <c r="CE75" s="41">
        <v>7</v>
      </c>
    </row>
    <row r="76" spans="1:83" x14ac:dyDescent="0.3">
      <c r="A76" s="8" t="s">
        <v>35</v>
      </c>
      <c r="B76" s="8">
        <v>2002</v>
      </c>
      <c r="C76" s="8" t="s">
        <v>143</v>
      </c>
      <c r="D76" s="8">
        <v>24</v>
      </c>
      <c r="E76" s="8">
        <v>79</v>
      </c>
      <c r="F76" s="10">
        <v>37481</v>
      </c>
      <c r="G76" s="11">
        <f t="shared" si="20"/>
        <v>225</v>
      </c>
      <c r="H76" s="11">
        <v>20.7</v>
      </c>
      <c r="I76" s="8" t="s">
        <v>90</v>
      </c>
      <c r="J76" s="8" t="s">
        <v>105</v>
      </c>
      <c r="K76" s="8"/>
      <c r="L76" s="8"/>
      <c r="M76" s="8">
        <v>8</v>
      </c>
      <c r="N76" s="8" t="s">
        <v>39</v>
      </c>
      <c r="O76" s="12">
        <f t="shared" si="21"/>
        <v>8</v>
      </c>
      <c r="P76" s="12">
        <v>0.57487890759049243</v>
      </c>
      <c r="Q76" s="13">
        <v>1055</v>
      </c>
      <c r="R76" s="13">
        <f t="shared" si="22"/>
        <v>21.979166666666668</v>
      </c>
      <c r="S76" s="14">
        <v>20.166597156398076</v>
      </c>
      <c r="T76" s="14">
        <v>0.93556144737451541</v>
      </c>
      <c r="U76" s="14">
        <v>21.95</v>
      </c>
      <c r="V76" s="14">
        <v>17.670000000000002</v>
      </c>
      <c r="W76" s="14">
        <f t="shared" si="23"/>
        <v>4.2799999999999976</v>
      </c>
      <c r="X76" s="15">
        <f t="shared" si="24"/>
        <v>443.24499999999938</v>
      </c>
      <c r="Y76" s="15">
        <v>711</v>
      </c>
      <c r="Z76" s="16">
        <f t="shared" si="25"/>
        <v>14.8125</v>
      </c>
      <c r="AA76" s="17">
        <f t="shared" si="26"/>
        <v>67.393364928909946</v>
      </c>
      <c r="AB76" s="18">
        <v>47</v>
      </c>
      <c r="AC76" s="19">
        <v>20.934468085106381</v>
      </c>
      <c r="AD76" s="19">
        <v>0.17998560945661821</v>
      </c>
      <c r="AE76" s="19">
        <v>21.81</v>
      </c>
      <c r="AF76" s="19">
        <v>20.69</v>
      </c>
      <c r="AG76" s="20">
        <f t="shared" si="19"/>
        <v>20.498333333333331</v>
      </c>
      <c r="AH76" s="21">
        <v>93</v>
      </c>
      <c r="AI76" s="22">
        <v>20.840430107526871</v>
      </c>
      <c r="AJ76" s="22">
        <v>0.52233154966872997</v>
      </c>
      <c r="AK76" s="22">
        <v>21.35</v>
      </c>
      <c r="AL76" s="22">
        <v>18.309999999999999</v>
      </c>
      <c r="AM76" s="23">
        <f t="shared" si="27"/>
        <v>40.378333333333309</v>
      </c>
      <c r="AN76" s="24">
        <v>94</v>
      </c>
      <c r="AO76" s="25">
        <v>21.07861702127661</v>
      </c>
      <c r="AP76" s="25">
        <v>0.12787427514866215</v>
      </c>
      <c r="AQ76" s="25">
        <v>21.35</v>
      </c>
      <c r="AR76" s="25">
        <v>20.85</v>
      </c>
      <c r="AS76" s="26">
        <f t="shared" si="28"/>
        <v>41.278958333333357</v>
      </c>
      <c r="AT76" s="27">
        <v>148</v>
      </c>
      <c r="AU76" s="28">
        <v>21.041013513513523</v>
      </c>
      <c r="AV76" s="28">
        <v>0.26616893991983576</v>
      </c>
      <c r="AW76" s="28">
        <v>21.77</v>
      </c>
      <c r="AX76" s="28">
        <v>20.56</v>
      </c>
      <c r="AY76" s="29">
        <f t="shared" si="29"/>
        <v>64.87645833333336</v>
      </c>
      <c r="AZ76" s="30">
        <v>196</v>
      </c>
      <c r="BA76" s="31">
        <v>20.357142857142854</v>
      </c>
      <c r="BB76" s="31">
        <v>0.35562296369567453</v>
      </c>
      <c r="BC76" s="31">
        <v>21.49</v>
      </c>
      <c r="BD76" s="31">
        <v>19.920000000000002</v>
      </c>
      <c r="BE76" s="32">
        <f t="shared" si="30"/>
        <v>83.124999999999986</v>
      </c>
      <c r="BF76" s="33">
        <v>144</v>
      </c>
      <c r="BG76" s="34">
        <v>20.159722222222232</v>
      </c>
      <c r="BH76" s="34">
        <v>0.33653508933819493</v>
      </c>
      <c r="BI76" s="34">
        <v>21.95</v>
      </c>
      <c r="BJ76" s="34">
        <v>19.72</v>
      </c>
      <c r="BK76" s="35">
        <f t="shared" si="31"/>
        <v>60.4791666666667</v>
      </c>
      <c r="BL76" s="8">
        <v>195</v>
      </c>
      <c r="BM76" s="36">
        <v>19.566769230769228</v>
      </c>
      <c r="BN76" s="36">
        <v>0.58411120523347426</v>
      </c>
      <c r="BO76" s="36">
        <v>21.49</v>
      </c>
      <c r="BP76" s="36">
        <v>18.5</v>
      </c>
      <c r="BQ76" s="37">
        <f t="shared" si="32"/>
        <v>79.489999999999995</v>
      </c>
      <c r="BR76" s="21">
        <v>138</v>
      </c>
      <c r="BS76" s="22">
        <v>18.476086956521733</v>
      </c>
      <c r="BT76" s="22">
        <v>0.5668267861719809</v>
      </c>
      <c r="BU76" s="22">
        <v>19.66</v>
      </c>
      <c r="BV76" s="22">
        <v>17.670000000000002</v>
      </c>
      <c r="BW76" s="23">
        <f t="shared" si="33"/>
        <v>53.118749999999984</v>
      </c>
      <c r="BX76" s="38">
        <f t="shared" si="34"/>
        <v>21.95</v>
      </c>
      <c r="BY76" s="39">
        <v>5</v>
      </c>
      <c r="BZ76" s="38">
        <f t="shared" si="35"/>
        <v>21.07861702127661</v>
      </c>
      <c r="CA76" s="39">
        <v>2</v>
      </c>
      <c r="CB76" s="40">
        <f t="shared" si="36"/>
        <v>17.670000000000002</v>
      </c>
      <c r="CC76" s="41">
        <v>7</v>
      </c>
      <c r="CD76" s="40">
        <f t="shared" si="37"/>
        <v>18.476086956521733</v>
      </c>
      <c r="CE76" s="41">
        <v>7</v>
      </c>
    </row>
    <row r="77" spans="1:83" x14ac:dyDescent="0.3">
      <c r="A77" s="8" t="s">
        <v>35</v>
      </c>
      <c r="B77" s="8">
        <v>2002</v>
      </c>
      <c r="C77" s="8" t="s">
        <v>144</v>
      </c>
      <c r="D77" s="8">
        <v>24</v>
      </c>
      <c r="E77" s="8">
        <v>83</v>
      </c>
      <c r="F77" s="10">
        <v>37487</v>
      </c>
      <c r="G77" s="11">
        <f t="shared" si="20"/>
        <v>231</v>
      </c>
      <c r="H77" s="11">
        <v>20.7</v>
      </c>
      <c r="I77" s="8" t="s">
        <v>145</v>
      </c>
      <c r="J77" s="8" t="s">
        <v>110</v>
      </c>
      <c r="K77" s="8"/>
      <c r="L77" s="8"/>
      <c r="M77" s="8">
        <v>8</v>
      </c>
      <c r="N77" s="8" t="s">
        <v>39</v>
      </c>
      <c r="O77" s="12">
        <f t="shared" si="21"/>
        <v>8</v>
      </c>
      <c r="P77" s="12">
        <v>0.53004581269934881</v>
      </c>
      <c r="Q77" s="13">
        <v>1248</v>
      </c>
      <c r="R77" s="13">
        <f t="shared" si="22"/>
        <v>26</v>
      </c>
      <c r="S77" s="14">
        <v>19.99508012820511</v>
      </c>
      <c r="T77" s="14">
        <v>1.1539917097051895</v>
      </c>
      <c r="U77" s="14">
        <v>21.59</v>
      </c>
      <c r="V77" s="14">
        <v>17.100000000000001</v>
      </c>
      <c r="W77" s="14">
        <f t="shared" si="23"/>
        <v>4.4899999999999984</v>
      </c>
      <c r="X77" s="15">
        <f t="shared" si="24"/>
        <v>519.87208333333285</v>
      </c>
      <c r="Y77" s="15">
        <v>736</v>
      </c>
      <c r="Z77" s="16">
        <f t="shared" si="25"/>
        <v>15.333333333333334</v>
      </c>
      <c r="AA77" s="17">
        <f t="shared" si="26"/>
        <v>58.974358974358978</v>
      </c>
      <c r="AB77" s="18">
        <v>43</v>
      </c>
      <c r="AC77" s="19">
        <v>20.760697674418601</v>
      </c>
      <c r="AD77" s="19">
        <v>0.10131035176829148</v>
      </c>
      <c r="AE77" s="19">
        <v>20.86</v>
      </c>
      <c r="AF77" s="19">
        <v>20.2</v>
      </c>
      <c r="AG77" s="20">
        <f t="shared" si="19"/>
        <v>18.598125</v>
      </c>
      <c r="AH77" s="21">
        <v>150</v>
      </c>
      <c r="AI77" s="22">
        <v>20.632466666666655</v>
      </c>
      <c r="AJ77" s="22">
        <v>0.25996627728300975</v>
      </c>
      <c r="AK77" s="22">
        <v>21.36</v>
      </c>
      <c r="AL77" s="22">
        <v>20</v>
      </c>
      <c r="AM77" s="23">
        <f t="shared" si="27"/>
        <v>64.476458333333298</v>
      </c>
      <c r="AN77" s="24">
        <v>388</v>
      </c>
      <c r="AO77" s="25">
        <v>20.23136597938143</v>
      </c>
      <c r="AP77" s="25">
        <v>1.1947295716746551</v>
      </c>
      <c r="AQ77" s="25">
        <v>21.54</v>
      </c>
      <c r="AR77" s="25">
        <v>17.100000000000001</v>
      </c>
      <c r="AS77" s="26">
        <f t="shared" si="28"/>
        <v>163.5368749999999</v>
      </c>
      <c r="AT77" s="27">
        <v>139</v>
      </c>
      <c r="AU77" s="28">
        <v>21.167410071942435</v>
      </c>
      <c r="AV77" s="28">
        <v>0.17053767542218021</v>
      </c>
      <c r="AW77" s="28">
        <v>21.59</v>
      </c>
      <c r="AX77" s="28">
        <v>20.79</v>
      </c>
      <c r="AY77" s="29">
        <f t="shared" si="29"/>
        <v>61.297291666666638</v>
      </c>
      <c r="AZ77" s="30">
        <v>132</v>
      </c>
      <c r="BA77" s="31">
        <v>20.546363636363637</v>
      </c>
      <c r="BB77" s="31">
        <v>0.39664677063140918</v>
      </c>
      <c r="BC77" s="31">
        <v>21.31</v>
      </c>
      <c r="BD77" s="31">
        <v>19.78</v>
      </c>
      <c r="BE77" s="32">
        <f t="shared" si="30"/>
        <v>56.502499999999998</v>
      </c>
      <c r="BF77" s="33">
        <v>104</v>
      </c>
      <c r="BG77" s="34">
        <v>19.53153846153846</v>
      </c>
      <c r="BH77" s="34">
        <v>0.56441355290294348</v>
      </c>
      <c r="BI77" s="34">
        <v>20.61</v>
      </c>
      <c r="BJ77" s="34">
        <v>18.600000000000001</v>
      </c>
      <c r="BK77" s="35">
        <f t="shared" si="31"/>
        <v>42.318333333333328</v>
      </c>
      <c r="BL77" s="8">
        <v>89</v>
      </c>
      <c r="BM77" s="36">
        <v>18.774382022471922</v>
      </c>
      <c r="BN77" s="36">
        <v>0.30338976976887472</v>
      </c>
      <c r="BO77" s="36">
        <v>19.57</v>
      </c>
      <c r="BP77" s="36">
        <v>18.25</v>
      </c>
      <c r="BQ77" s="37">
        <f t="shared" si="32"/>
        <v>34.810833333333356</v>
      </c>
      <c r="BR77" s="21">
        <v>203</v>
      </c>
      <c r="BS77" s="22">
        <v>18.521773399014791</v>
      </c>
      <c r="BT77" s="22">
        <v>0.69521191860046205</v>
      </c>
      <c r="BU77" s="22">
        <v>19.91</v>
      </c>
      <c r="BV77" s="22">
        <v>17.25</v>
      </c>
      <c r="BW77" s="23">
        <f t="shared" si="33"/>
        <v>78.33166666666672</v>
      </c>
      <c r="BX77" s="38">
        <f t="shared" si="34"/>
        <v>21.59</v>
      </c>
      <c r="BY77" s="39">
        <v>3</v>
      </c>
      <c r="BZ77" s="38">
        <f t="shared" si="35"/>
        <v>21.167410071942435</v>
      </c>
      <c r="CA77" s="39">
        <v>3</v>
      </c>
      <c r="CB77" s="40">
        <f t="shared" si="36"/>
        <v>17.100000000000001</v>
      </c>
      <c r="CC77" s="41">
        <v>2</v>
      </c>
      <c r="CD77" s="40">
        <f t="shared" si="37"/>
        <v>18.521773399014791</v>
      </c>
      <c r="CE77" s="41">
        <v>7</v>
      </c>
    </row>
    <row r="78" spans="1:83" x14ac:dyDescent="0.3">
      <c r="A78" s="8" t="s">
        <v>35</v>
      </c>
      <c r="B78" s="8">
        <v>2002</v>
      </c>
      <c r="C78" s="8" t="s">
        <v>146</v>
      </c>
      <c r="D78" s="8">
        <v>24</v>
      </c>
      <c r="E78" s="8">
        <v>809</v>
      </c>
      <c r="F78" s="10">
        <v>37472</v>
      </c>
      <c r="G78" s="11">
        <f t="shared" si="20"/>
        <v>216</v>
      </c>
      <c r="H78" s="11">
        <v>20.399999999999999</v>
      </c>
      <c r="I78" s="8" t="s">
        <v>147</v>
      </c>
      <c r="J78" s="8" t="s">
        <v>94</v>
      </c>
      <c r="K78" s="8"/>
      <c r="L78" s="8"/>
      <c r="M78" s="8">
        <v>8</v>
      </c>
      <c r="N78" s="8" t="s">
        <v>39</v>
      </c>
      <c r="O78" s="12">
        <f t="shared" si="21"/>
        <v>8</v>
      </c>
      <c r="P78" s="12">
        <v>0.3306551287137085</v>
      </c>
      <c r="Q78" s="13">
        <v>1326</v>
      </c>
      <c r="R78" s="13">
        <f t="shared" si="22"/>
        <v>27.625</v>
      </c>
      <c r="S78" s="14">
        <v>19.967466063348354</v>
      </c>
      <c r="T78" s="14">
        <v>1.039376549694542</v>
      </c>
      <c r="U78" s="14">
        <v>22.08</v>
      </c>
      <c r="V78" s="14">
        <v>15.35</v>
      </c>
      <c r="W78" s="14">
        <f t="shared" si="23"/>
        <v>6.7299999999999986</v>
      </c>
      <c r="X78" s="15">
        <f t="shared" si="24"/>
        <v>551.60124999999823</v>
      </c>
      <c r="Y78" s="15">
        <v>816</v>
      </c>
      <c r="Z78" s="16">
        <f t="shared" si="25"/>
        <v>17</v>
      </c>
      <c r="AA78" s="17">
        <f t="shared" si="26"/>
        <v>61.53846153846154</v>
      </c>
      <c r="AB78" s="18">
        <v>78</v>
      </c>
      <c r="AC78" s="19">
        <v>20.269358974358983</v>
      </c>
      <c r="AD78" s="19">
        <v>0.19505137347641979</v>
      </c>
      <c r="AE78" s="19">
        <v>20.55</v>
      </c>
      <c r="AF78" s="19">
        <v>19.05</v>
      </c>
      <c r="AG78" s="20">
        <f t="shared" si="19"/>
        <v>32.937708333333347</v>
      </c>
      <c r="AH78" s="21">
        <v>214</v>
      </c>
      <c r="AI78" s="22">
        <v>19.943551401869176</v>
      </c>
      <c r="AJ78" s="22">
        <v>1.3640599799132125</v>
      </c>
      <c r="AK78" s="22">
        <v>20.96</v>
      </c>
      <c r="AL78" s="22">
        <v>15.35</v>
      </c>
      <c r="AM78" s="23">
        <f t="shared" si="27"/>
        <v>88.915000000000063</v>
      </c>
      <c r="AN78" s="24">
        <v>184</v>
      </c>
      <c r="AO78" s="25">
        <v>20.504836956521768</v>
      </c>
      <c r="AP78" s="25">
        <v>0.53364196214630122</v>
      </c>
      <c r="AQ78" s="25">
        <v>21.64</v>
      </c>
      <c r="AR78" s="25">
        <v>18.54</v>
      </c>
      <c r="AS78" s="26">
        <f t="shared" si="28"/>
        <v>78.601875000000106</v>
      </c>
      <c r="AT78" s="27">
        <v>190</v>
      </c>
      <c r="AU78" s="28">
        <v>20.953421052631597</v>
      </c>
      <c r="AV78" s="28">
        <v>0.20560758220775888</v>
      </c>
      <c r="AW78" s="28">
        <v>21.67</v>
      </c>
      <c r="AX78" s="28">
        <v>20.53</v>
      </c>
      <c r="AY78" s="29">
        <f t="shared" si="29"/>
        <v>82.940625000000082</v>
      </c>
      <c r="AZ78" s="30">
        <v>192</v>
      </c>
      <c r="BA78" s="31">
        <v>20.520364583333357</v>
      </c>
      <c r="BB78" s="31">
        <v>0.23565520201446033</v>
      </c>
      <c r="BC78" s="31">
        <v>21.14</v>
      </c>
      <c r="BD78" s="31">
        <v>19.940000000000001</v>
      </c>
      <c r="BE78" s="32">
        <f t="shared" si="30"/>
        <v>82.08145833333343</v>
      </c>
      <c r="BF78" s="33">
        <v>105</v>
      </c>
      <c r="BG78" s="34">
        <v>19.713714285714286</v>
      </c>
      <c r="BH78" s="34">
        <v>0.53666931721867273</v>
      </c>
      <c r="BI78" s="34">
        <v>22.08</v>
      </c>
      <c r="BJ78" s="34">
        <v>19.05</v>
      </c>
      <c r="BK78" s="35">
        <f t="shared" si="31"/>
        <v>43.123750000000001</v>
      </c>
      <c r="BL78" s="8">
        <v>127</v>
      </c>
      <c r="BM78" s="36">
        <v>19.538346456692906</v>
      </c>
      <c r="BN78" s="36">
        <v>0.42139933889915526</v>
      </c>
      <c r="BO78" s="36">
        <v>21.53</v>
      </c>
      <c r="BP78" s="36">
        <v>19.010000000000002</v>
      </c>
      <c r="BQ78" s="37">
        <f t="shared" si="32"/>
        <v>51.695208333333319</v>
      </c>
      <c r="BR78" s="21">
        <v>236</v>
      </c>
      <c r="BS78" s="22">
        <v>18.570635593220331</v>
      </c>
      <c r="BT78" s="22">
        <v>0.69875270230822961</v>
      </c>
      <c r="BU78" s="22">
        <v>19.96</v>
      </c>
      <c r="BV78" s="22">
        <v>17.489999999999998</v>
      </c>
      <c r="BW78" s="23">
        <f t="shared" si="33"/>
        <v>91.305624999999964</v>
      </c>
      <c r="BX78" s="38">
        <f t="shared" si="34"/>
        <v>22.08</v>
      </c>
      <c r="BY78" s="39">
        <v>5</v>
      </c>
      <c r="BZ78" s="38">
        <f t="shared" si="35"/>
        <v>20.953421052631597</v>
      </c>
      <c r="CA78" s="39">
        <v>3</v>
      </c>
      <c r="CB78" s="40">
        <f t="shared" si="36"/>
        <v>15.35</v>
      </c>
      <c r="CC78" s="41">
        <v>1</v>
      </c>
      <c r="CD78" s="40">
        <f t="shared" si="37"/>
        <v>18.570635593220331</v>
      </c>
      <c r="CE78" s="41">
        <v>7</v>
      </c>
    </row>
    <row r="79" spans="1:83" x14ac:dyDescent="0.3">
      <c r="A79" s="8" t="s">
        <v>35</v>
      </c>
      <c r="B79" s="8">
        <v>2002</v>
      </c>
      <c r="C79" s="8" t="s">
        <v>148</v>
      </c>
      <c r="D79" s="8">
        <v>25</v>
      </c>
      <c r="E79" s="8">
        <v>37</v>
      </c>
      <c r="F79" s="10">
        <v>37468</v>
      </c>
      <c r="G79" s="11">
        <f t="shared" si="20"/>
        <v>212</v>
      </c>
      <c r="H79" s="11">
        <v>20.7</v>
      </c>
      <c r="I79" s="8" t="s">
        <v>57</v>
      </c>
      <c r="J79" s="8" t="s">
        <v>110</v>
      </c>
      <c r="K79" s="8"/>
      <c r="L79" s="8"/>
      <c r="M79" s="8">
        <v>8</v>
      </c>
      <c r="N79" s="8" t="s">
        <v>39</v>
      </c>
      <c r="O79" s="12">
        <f t="shared" si="21"/>
        <v>8</v>
      </c>
      <c r="P79" s="12">
        <v>0.93557646504621905</v>
      </c>
      <c r="Q79" s="13">
        <v>1914</v>
      </c>
      <c r="R79" s="13">
        <f t="shared" si="22"/>
        <v>39.875</v>
      </c>
      <c r="S79" s="14">
        <v>19.748197492163111</v>
      </c>
      <c r="T79" s="14">
        <v>1.0082075313219929</v>
      </c>
      <c r="U79" s="14">
        <v>21.84</v>
      </c>
      <c r="V79" s="14">
        <v>15.66</v>
      </c>
      <c r="W79" s="14">
        <f t="shared" si="23"/>
        <v>6.18</v>
      </c>
      <c r="X79" s="15">
        <f t="shared" si="24"/>
        <v>787.45937500000412</v>
      </c>
      <c r="Y79" s="15">
        <v>958</v>
      </c>
      <c r="Z79" s="16">
        <f t="shared" si="25"/>
        <v>19.958333333333332</v>
      </c>
      <c r="AA79" s="17">
        <f t="shared" si="26"/>
        <v>50.052246603970744</v>
      </c>
      <c r="AB79" s="18">
        <v>240</v>
      </c>
      <c r="AC79" s="19">
        <v>20.532375000000016</v>
      </c>
      <c r="AD79" s="19">
        <v>0.39158270339524309</v>
      </c>
      <c r="AE79" s="19">
        <v>21.11</v>
      </c>
      <c r="AF79" s="19">
        <v>17.79</v>
      </c>
      <c r="AG79" s="20">
        <f t="shared" si="19"/>
        <v>102.66187500000008</v>
      </c>
      <c r="AH79" s="21">
        <v>192</v>
      </c>
      <c r="AI79" s="22">
        <v>20.166822916666622</v>
      </c>
      <c r="AJ79" s="22">
        <v>0.94011629552178477</v>
      </c>
      <c r="AK79" s="22">
        <v>20.92</v>
      </c>
      <c r="AL79" s="22">
        <v>15.66</v>
      </c>
      <c r="AM79" s="23">
        <f t="shared" si="27"/>
        <v>80.667291666666486</v>
      </c>
      <c r="AN79" s="24">
        <v>97</v>
      </c>
      <c r="AO79" s="25">
        <v>20.202989690721655</v>
      </c>
      <c r="AP79" s="25">
        <v>0.41406059577789378</v>
      </c>
      <c r="AQ79" s="25">
        <v>21.18</v>
      </c>
      <c r="AR79" s="25">
        <v>18.64</v>
      </c>
      <c r="AS79" s="26">
        <f t="shared" si="28"/>
        <v>40.826875000000015</v>
      </c>
      <c r="AT79" s="27">
        <v>293</v>
      </c>
      <c r="AU79" s="28">
        <v>20.694266211604077</v>
      </c>
      <c r="AV79" s="28">
        <v>0.21735778877403805</v>
      </c>
      <c r="AW79" s="28">
        <v>21.84</v>
      </c>
      <c r="AX79" s="28">
        <v>20.2</v>
      </c>
      <c r="AY79" s="29">
        <f t="shared" si="29"/>
        <v>126.32124999999989</v>
      </c>
      <c r="AZ79" s="30">
        <v>95</v>
      </c>
      <c r="BA79" s="31">
        <v>20.724526315789468</v>
      </c>
      <c r="BB79" s="31">
        <v>0.26241824834806859</v>
      </c>
      <c r="BC79" s="31">
        <v>21.4</v>
      </c>
      <c r="BD79" s="31">
        <v>20.149999999999999</v>
      </c>
      <c r="BE79" s="32">
        <f t="shared" si="30"/>
        <v>41.017291666666658</v>
      </c>
      <c r="BF79" s="33">
        <v>98</v>
      </c>
      <c r="BG79" s="34">
        <v>19.74051020408163</v>
      </c>
      <c r="BH79" s="34">
        <v>0.75939391520574184</v>
      </c>
      <c r="BI79" s="34">
        <v>21.38</v>
      </c>
      <c r="BJ79" s="34">
        <v>18.91</v>
      </c>
      <c r="BK79" s="35">
        <f t="shared" si="31"/>
        <v>40.303541666666661</v>
      </c>
      <c r="BL79" s="8">
        <v>586</v>
      </c>
      <c r="BM79" s="36">
        <v>19.454709897610915</v>
      </c>
      <c r="BN79" s="36">
        <v>0.45388428188004737</v>
      </c>
      <c r="BO79" s="36">
        <v>20.58</v>
      </c>
      <c r="BP79" s="36">
        <v>17.27</v>
      </c>
      <c r="BQ79" s="37">
        <f t="shared" si="32"/>
        <v>237.50958333333327</v>
      </c>
      <c r="BR79" s="21">
        <v>313</v>
      </c>
      <c r="BS79" s="22">
        <v>18.11910543130989</v>
      </c>
      <c r="BT79" s="22">
        <v>0.5389595553565677</v>
      </c>
      <c r="BU79" s="22">
        <v>20.399999999999999</v>
      </c>
      <c r="BV79" s="22">
        <v>17.59</v>
      </c>
      <c r="BW79" s="23">
        <f t="shared" si="33"/>
        <v>118.15166666666657</v>
      </c>
      <c r="BX79" s="38">
        <f t="shared" si="34"/>
        <v>21.84</v>
      </c>
      <c r="BY79" s="39">
        <v>3</v>
      </c>
      <c r="BZ79" s="38">
        <f t="shared" si="35"/>
        <v>20.724526315789468</v>
      </c>
      <c r="CA79" s="39">
        <v>4</v>
      </c>
      <c r="CB79" s="40">
        <f t="shared" si="36"/>
        <v>15.66</v>
      </c>
      <c r="CC79" s="41">
        <v>1</v>
      </c>
      <c r="CD79" s="40">
        <f t="shared" si="37"/>
        <v>18.11910543130989</v>
      </c>
      <c r="CE79" s="41">
        <v>7</v>
      </c>
    </row>
    <row r="80" spans="1:83" x14ac:dyDescent="0.3">
      <c r="A80" s="8" t="s">
        <v>35</v>
      </c>
      <c r="B80" s="8">
        <v>2002</v>
      </c>
      <c r="C80" s="8" t="s">
        <v>149</v>
      </c>
      <c r="D80" s="8">
        <v>25</v>
      </c>
      <c r="E80" s="8">
        <v>319</v>
      </c>
      <c r="F80" s="10">
        <v>37454</v>
      </c>
      <c r="G80" s="11">
        <f t="shared" si="20"/>
        <v>198</v>
      </c>
      <c r="H80" s="11">
        <v>19.3</v>
      </c>
      <c r="I80" s="8" t="s">
        <v>125</v>
      </c>
      <c r="J80" s="8" t="s">
        <v>94</v>
      </c>
      <c r="K80" s="8"/>
      <c r="L80" s="8"/>
      <c r="M80" s="8">
        <v>8</v>
      </c>
      <c r="N80" s="8" t="s">
        <v>39</v>
      </c>
      <c r="O80" s="12">
        <f t="shared" si="21"/>
        <v>8</v>
      </c>
      <c r="P80" s="12">
        <v>0.6691472644059101</v>
      </c>
      <c r="Q80" s="13">
        <v>1431</v>
      </c>
      <c r="R80" s="13">
        <f t="shared" si="22"/>
        <v>29.8125</v>
      </c>
      <c r="S80" s="14">
        <v>20.636729559748566</v>
      </c>
      <c r="T80" s="14">
        <v>0.90011681228717755</v>
      </c>
      <c r="U80" s="14">
        <v>22.26</v>
      </c>
      <c r="V80" s="14">
        <v>17.989999999999998</v>
      </c>
      <c r="W80" s="14">
        <f t="shared" si="23"/>
        <v>4.2700000000000031</v>
      </c>
      <c r="X80" s="15">
        <f t="shared" si="24"/>
        <v>615.23250000000417</v>
      </c>
      <c r="Y80" s="15">
        <v>1101</v>
      </c>
      <c r="Z80" s="16">
        <f t="shared" si="25"/>
        <v>22.9375</v>
      </c>
      <c r="AA80" s="17">
        <f t="shared" si="26"/>
        <v>76.939203354297689</v>
      </c>
      <c r="AB80" s="18">
        <v>104</v>
      </c>
      <c r="AC80" s="19">
        <v>19.867596153846151</v>
      </c>
      <c r="AD80" s="19">
        <v>0.24934280684405111</v>
      </c>
      <c r="AE80" s="19">
        <v>20.36</v>
      </c>
      <c r="AF80" s="19">
        <v>18.73</v>
      </c>
      <c r="AG80" s="20">
        <f t="shared" si="19"/>
        <v>43.046458333333327</v>
      </c>
      <c r="AH80" s="21">
        <v>175</v>
      </c>
      <c r="AI80" s="22">
        <v>20.345085714285691</v>
      </c>
      <c r="AJ80" s="22">
        <v>0.30403771047758693</v>
      </c>
      <c r="AK80" s="22">
        <v>20.95</v>
      </c>
      <c r="AL80" s="22">
        <v>19.260000000000002</v>
      </c>
      <c r="AM80" s="23">
        <f t="shared" si="27"/>
        <v>74.174791666666579</v>
      </c>
      <c r="AN80" s="24">
        <v>304</v>
      </c>
      <c r="AO80" s="25">
        <v>21.264605263157918</v>
      </c>
      <c r="AP80" s="25">
        <v>0.35891177948174291</v>
      </c>
      <c r="AQ80" s="25">
        <v>21.86</v>
      </c>
      <c r="AR80" s="25">
        <v>20.58</v>
      </c>
      <c r="AS80" s="26">
        <f t="shared" si="28"/>
        <v>134.67583333333349</v>
      </c>
      <c r="AT80" s="27">
        <v>184</v>
      </c>
      <c r="AU80" s="28">
        <v>21.355054347826066</v>
      </c>
      <c r="AV80" s="28">
        <v>0.32849548953928465</v>
      </c>
      <c r="AW80" s="28">
        <v>22.12</v>
      </c>
      <c r="AX80" s="28">
        <v>20.77</v>
      </c>
      <c r="AY80" s="29">
        <f t="shared" si="29"/>
        <v>81.861041666666594</v>
      </c>
      <c r="AZ80" s="30">
        <v>241</v>
      </c>
      <c r="BA80" s="31">
        <v>20.466182572614123</v>
      </c>
      <c r="BB80" s="31">
        <v>0.80920868746058439</v>
      </c>
      <c r="BC80" s="31">
        <v>21.98</v>
      </c>
      <c r="BD80" s="31">
        <v>19.11</v>
      </c>
      <c r="BE80" s="32">
        <f t="shared" si="30"/>
        <v>102.75729166666673</v>
      </c>
      <c r="BF80" s="33">
        <v>138</v>
      </c>
      <c r="BG80" s="34">
        <v>21.432681159420273</v>
      </c>
      <c r="BH80" s="34">
        <v>0.46737899383264081</v>
      </c>
      <c r="BI80" s="34">
        <v>22.19</v>
      </c>
      <c r="BJ80" s="34">
        <v>20.52</v>
      </c>
      <c r="BK80" s="35">
        <f t="shared" si="31"/>
        <v>61.618958333333282</v>
      </c>
      <c r="BL80" s="8">
        <v>64</v>
      </c>
      <c r="BM80" s="36">
        <v>20.249062499999997</v>
      </c>
      <c r="BN80" s="36">
        <v>0.89729703236203329</v>
      </c>
      <c r="BO80" s="36">
        <v>21.84</v>
      </c>
      <c r="BP80" s="36">
        <v>19.2</v>
      </c>
      <c r="BQ80" s="37">
        <f t="shared" si="32"/>
        <v>26.998749999999994</v>
      </c>
      <c r="BR80" s="21">
        <v>221</v>
      </c>
      <c r="BS80" s="22">
        <v>19.569095022624428</v>
      </c>
      <c r="BT80" s="22">
        <v>0.93509654096763917</v>
      </c>
      <c r="BU80" s="22">
        <v>22.26</v>
      </c>
      <c r="BV80" s="22">
        <v>17.989999999999998</v>
      </c>
      <c r="BW80" s="23">
        <f t="shared" si="33"/>
        <v>90.099374999999981</v>
      </c>
      <c r="BX80" s="38">
        <f t="shared" si="34"/>
        <v>22.26</v>
      </c>
      <c r="BY80" s="39">
        <v>7</v>
      </c>
      <c r="BZ80" s="38">
        <f t="shared" si="35"/>
        <v>21.432681159420273</v>
      </c>
      <c r="CA80" s="39">
        <v>5</v>
      </c>
      <c r="CB80" s="40">
        <f t="shared" si="36"/>
        <v>17.989999999999998</v>
      </c>
      <c r="CC80" s="41">
        <v>7</v>
      </c>
      <c r="CD80" s="40">
        <f t="shared" si="37"/>
        <v>19.569095022624428</v>
      </c>
      <c r="CE80" s="41">
        <v>7</v>
      </c>
    </row>
    <row r="81" spans="1:83" x14ac:dyDescent="0.3">
      <c r="A81" s="8" t="s">
        <v>150</v>
      </c>
      <c r="B81" s="9">
        <v>2000</v>
      </c>
      <c r="C81" s="8" t="s">
        <v>151</v>
      </c>
      <c r="D81" s="8">
        <v>24</v>
      </c>
      <c r="E81" s="8">
        <v>53</v>
      </c>
      <c r="F81" s="10">
        <v>36818</v>
      </c>
      <c r="G81" s="11">
        <f t="shared" si="20"/>
        <v>293</v>
      </c>
      <c r="H81" s="11">
        <v>15.6</v>
      </c>
      <c r="I81" s="8" t="s">
        <v>37</v>
      </c>
      <c r="J81" s="8" t="s">
        <v>41</v>
      </c>
      <c r="K81" s="8"/>
      <c r="L81" s="8"/>
      <c r="M81" s="8">
        <v>8</v>
      </c>
      <c r="N81" s="8" t="s">
        <v>39</v>
      </c>
      <c r="O81" s="12">
        <f t="shared" si="21"/>
        <v>8</v>
      </c>
      <c r="P81" s="12">
        <v>0.43656957249451378</v>
      </c>
      <c r="Q81" s="13">
        <v>1254</v>
      </c>
      <c r="R81" s="13">
        <f t="shared" si="22"/>
        <v>26.125</v>
      </c>
      <c r="S81" s="14">
        <v>13.238724082934596</v>
      </c>
      <c r="T81" s="14">
        <v>1.6210178683147147</v>
      </c>
      <c r="U81" s="14">
        <v>15.75</v>
      </c>
      <c r="V81" s="14">
        <v>8.7799999999999994</v>
      </c>
      <c r="W81" s="14">
        <f t="shared" si="23"/>
        <v>6.9700000000000006</v>
      </c>
      <c r="X81" s="15">
        <f t="shared" si="24"/>
        <v>345.86166666666634</v>
      </c>
      <c r="Y81" s="15">
        <v>0</v>
      </c>
      <c r="Z81" s="16">
        <f t="shared" si="25"/>
        <v>0</v>
      </c>
      <c r="AA81" s="17">
        <f t="shared" si="26"/>
        <v>0</v>
      </c>
      <c r="AB81" s="18">
        <v>377</v>
      </c>
      <c r="AC81" s="19">
        <v>14.564111405835556</v>
      </c>
      <c r="AD81" s="19">
        <v>0.73382836005693197</v>
      </c>
      <c r="AE81" s="19">
        <v>15.75</v>
      </c>
      <c r="AF81" s="19">
        <v>13.18</v>
      </c>
      <c r="AG81" s="20">
        <f t="shared" si="19"/>
        <v>114.38895833333343</v>
      </c>
      <c r="AH81" s="21">
        <v>102</v>
      </c>
      <c r="AI81" s="22">
        <v>14.410490196078433</v>
      </c>
      <c r="AJ81" s="22">
        <v>0.2129676099157552</v>
      </c>
      <c r="AK81" s="22">
        <v>14.7</v>
      </c>
      <c r="AL81" s="22">
        <v>13.82</v>
      </c>
      <c r="AM81" s="23">
        <f t="shared" si="27"/>
        <v>30.622291666666669</v>
      </c>
      <c r="AN81" s="24">
        <v>298</v>
      </c>
      <c r="AO81" s="25">
        <v>13.939597315436279</v>
      </c>
      <c r="AP81" s="25">
        <v>0.28690354130435053</v>
      </c>
      <c r="AQ81" s="25">
        <v>14.49</v>
      </c>
      <c r="AR81" s="25">
        <v>12.54</v>
      </c>
      <c r="AS81" s="26">
        <f t="shared" si="28"/>
        <v>86.541666666666899</v>
      </c>
      <c r="AT81" s="27">
        <v>178</v>
      </c>
      <c r="AU81" s="28">
        <v>12.620674157303355</v>
      </c>
      <c r="AV81" s="28">
        <v>0.32313715670012849</v>
      </c>
      <c r="AW81" s="28">
        <v>13.61</v>
      </c>
      <c r="AX81" s="28">
        <v>12</v>
      </c>
      <c r="AY81" s="29">
        <f t="shared" si="29"/>
        <v>46.801666666666613</v>
      </c>
      <c r="AZ81" s="30">
        <v>104</v>
      </c>
      <c r="BA81" s="31">
        <v>11.714711538461538</v>
      </c>
      <c r="BB81" s="31">
        <v>0.4367598187597464</v>
      </c>
      <c r="BC81" s="31">
        <v>12.29</v>
      </c>
      <c r="BD81" s="31">
        <v>9.5500000000000007</v>
      </c>
      <c r="BE81" s="32">
        <f t="shared" si="30"/>
        <v>25.381874999999997</v>
      </c>
      <c r="BF81" s="33">
        <v>100</v>
      </c>
      <c r="BG81" s="34">
        <v>11.095299999999998</v>
      </c>
      <c r="BH81" s="34">
        <v>0.30859556416484912</v>
      </c>
      <c r="BI81" s="34">
        <v>12</v>
      </c>
      <c r="BJ81" s="34">
        <v>10.63</v>
      </c>
      <c r="BK81" s="35">
        <f t="shared" si="31"/>
        <v>23.115208333333332</v>
      </c>
      <c r="BL81" s="8">
        <v>40</v>
      </c>
      <c r="BM81" s="36">
        <v>10.297249999999998</v>
      </c>
      <c r="BN81" s="36">
        <v>0.23841342566739279</v>
      </c>
      <c r="BO81" s="36">
        <v>10.83</v>
      </c>
      <c r="BP81" s="36">
        <v>10.08</v>
      </c>
      <c r="BQ81" s="37">
        <f t="shared" si="32"/>
        <v>8.5810416666666658</v>
      </c>
      <c r="BR81" s="21">
        <v>55</v>
      </c>
      <c r="BS81" s="22">
        <v>9.1016363636363629</v>
      </c>
      <c r="BT81" s="22">
        <v>0.33663786255418393</v>
      </c>
      <c r="BU81" s="22">
        <v>10.039999999999999</v>
      </c>
      <c r="BV81" s="22">
        <v>8.7799999999999994</v>
      </c>
      <c r="BW81" s="23">
        <f t="shared" si="33"/>
        <v>10.428958333333332</v>
      </c>
      <c r="BX81" s="38">
        <f t="shared" si="34"/>
        <v>15.75</v>
      </c>
      <c r="BY81" s="39">
        <v>0</v>
      </c>
      <c r="BZ81" s="38">
        <f t="shared" si="35"/>
        <v>14.564111405835556</v>
      </c>
      <c r="CA81" s="39">
        <v>0</v>
      </c>
      <c r="CB81" s="40">
        <f t="shared" si="36"/>
        <v>8.7799999999999994</v>
      </c>
      <c r="CC81" s="41">
        <v>7</v>
      </c>
      <c r="CD81" s="40">
        <f t="shared" si="37"/>
        <v>9.1016363636363629</v>
      </c>
      <c r="CE81" s="41">
        <v>7</v>
      </c>
    </row>
    <row r="82" spans="1:83" x14ac:dyDescent="0.3">
      <c r="A82" s="8" t="s">
        <v>150</v>
      </c>
      <c r="B82" s="9">
        <v>2000</v>
      </c>
      <c r="C82" s="8" t="s">
        <v>152</v>
      </c>
      <c r="D82" s="8">
        <v>24</v>
      </c>
      <c r="E82" s="8">
        <v>166</v>
      </c>
      <c r="F82" s="10">
        <v>36793</v>
      </c>
      <c r="G82" s="11">
        <f t="shared" si="20"/>
        <v>268</v>
      </c>
      <c r="H82" s="11">
        <v>17.7</v>
      </c>
      <c r="I82" s="8" t="s">
        <v>37</v>
      </c>
      <c r="J82" s="8" t="s">
        <v>64</v>
      </c>
      <c r="K82" s="8"/>
      <c r="L82" s="8"/>
      <c r="M82" s="8">
        <v>8</v>
      </c>
      <c r="N82" s="8" t="s">
        <v>39</v>
      </c>
      <c r="O82" s="12">
        <f t="shared" si="21"/>
        <v>8</v>
      </c>
      <c r="P82" s="12">
        <v>0.47384161264910551</v>
      </c>
      <c r="Q82" s="13">
        <v>1290</v>
      </c>
      <c r="R82" s="13">
        <f t="shared" si="22"/>
        <v>26.875</v>
      </c>
      <c r="S82" s="14">
        <v>16.932697674418623</v>
      </c>
      <c r="T82" s="14">
        <v>1.3576805084939285</v>
      </c>
      <c r="U82" s="14">
        <v>18.97</v>
      </c>
      <c r="V82" s="14">
        <v>9.1300000000000008</v>
      </c>
      <c r="W82" s="14">
        <f t="shared" si="23"/>
        <v>9.8399999999999981</v>
      </c>
      <c r="X82" s="15">
        <f t="shared" si="24"/>
        <v>455.06625000000048</v>
      </c>
      <c r="Y82" s="15">
        <v>0</v>
      </c>
      <c r="Z82" s="16">
        <f t="shared" si="25"/>
        <v>0</v>
      </c>
      <c r="AA82" s="17">
        <f t="shared" si="26"/>
        <v>0</v>
      </c>
      <c r="AB82" s="18">
        <v>54</v>
      </c>
      <c r="AC82" s="19">
        <v>17.85685185185185</v>
      </c>
      <c r="AD82" s="19">
        <v>7.8134477063201951E-2</v>
      </c>
      <c r="AE82" s="19">
        <v>17.989999999999998</v>
      </c>
      <c r="AF82" s="19">
        <v>17.68</v>
      </c>
      <c r="AG82" s="20">
        <f t="shared" si="19"/>
        <v>20.088958333333331</v>
      </c>
      <c r="AH82" s="21">
        <v>650</v>
      </c>
      <c r="AI82" s="22">
        <v>17.308738461538471</v>
      </c>
      <c r="AJ82" s="22">
        <v>1.3447276292333439</v>
      </c>
      <c r="AK82" s="22">
        <v>18.93</v>
      </c>
      <c r="AL82" s="22">
        <v>9.1300000000000008</v>
      </c>
      <c r="AM82" s="23">
        <f t="shared" si="27"/>
        <v>234.3891666666668</v>
      </c>
      <c r="AN82" s="24">
        <v>156</v>
      </c>
      <c r="AO82" s="25">
        <v>18.072692307692275</v>
      </c>
      <c r="AP82" s="25">
        <v>0.90726625615270473</v>
      </c>
      <c r="AQ82" s="25">
        <v>18.97</v>
      </c>
      <c r="AR82" s="25">
        <v>16.309999999999999</v>
      </c>
      <c r="AS82" s="26">
        <f t="shared" si="28"/>
        <v>58.736249999999892</v>
      </c>
      <c r="AT82" s="27">
        <v>208</v>
      </c>
      <c r="AU82" s="28">
        <v>15.978076923076932</v>
      </c>
      <c r="AV82" s="28">
        <v>0.45540569994475949</v>
      </c>
      <c r="AW82" s="28">
        <v>17.059999999999999</v>
      </c>
      <c r="AX82" s="28">
        <v>14.85</v>
      </c>
      <c r="AY82" s="29">
        <f t="shared" si="29"/>
        <v>69.238333333333372</v>
      </c>
      <c r="AZ82" s="30">
        <v>71</v>
      </c>
      <c r="BA82" s="31">
        <v>16.185492957746472</v>
      </c>
      <c r="BB82" s="31">
        <v>0.48562710189254965</v>
      </c>
      <c r="BC82" s="31">
        <v>16.989999999999998</v>
      </c>
      <c r="BD82" s="31">
        <v>15.06</v>
      </c>
      <c r="BE82" s="32">
        <f t="shared" si="30"/>
        <v>23.94104166666666</v>
      </c>
      <c r="BF82" s="33">
        <v>53</v>
      </c>
      <c r="BG82" s="34">
        <v>16.382264150943396</v>
      </c>
      <c r="BH82" s="34">
        <v>0.18970261655705203</v>
      </c>
      <c r="BI82" s="34">
        <v>16.739999999999998</v>
      </c>
      <c r="BJ82" s="34">
        <v>16.14</v>
      </c>
      <c r="BK82" s="35">
        <f t="shared" si="31"/>
        <v>18.088750000000001</v>
      </c>
      <c r="BL82" s="8">
        <v>59</v>
      </c>
      <c r="BM82" s="36">
        <v>15.164237288135592</v>
      </c>
      <c r="BN82" s="36">
        <v>0.84590535744729534</v>
      </c>
      <c r="BO82" s="36">
        <v>16.18</v>
      </c>
      <c r="BP82" s="36">
        <v>13.18</v>
      </c>
      <c r="BQ82" s="37">
        <f t="shared" si="32"/>
        <v>18.639375000000001</v>
      </c>
      <c r="BR82" s="21">
        <v>39</v>
      </c>
      <c r="BS82" s="22">
        <v>14.700769230769232</v>
      </c>
      <c r="BT82" s="22">
        <v>0.42578957377277843</v>
      </c>
      <c r="BU82" s="22">
        <v>15.4</v>
      </c>
      <c r="BV82" s="22">
        <v>14.16</v>
      </c>
      <c r="BW82" s="23">
        <f t="shared" si="33"/>
        <v>11.944375000000001</v>
      </c>
      <c r="BX82" s="38">
        <f t="shared" si="34"/>
        <v>18.97</v>
      </c>
      <c r="BY82" s="39">
        <v>2</v>
      </c>
      <c r="BZ82" s="38">
        <f t="shared" si="35"/>
        <v>18.072692307692275</v>
      </c>
      <c r="CA82" s="39">
        <v>2</v>
      </c>
      <c r="CB82" s="40">
        <f t="shared" si="36"/>
        <v>9.1300000000000008</v>
      </c>
      <c r="CC82" s="41">
        <v>1</v>
      </c>
      <c r="CD82" s="40">
        <f t="shared" si="37"/>
        <v>14.700769230769232</v>
      </c>
      <c r="CE82" s="41">
        <v>7</v>
      </c>
    </row>
    <row r="83" spans="1:83" x14ac:dyDescent="0.3">
      <c r="A83" s="8" t="s">
        <v>150</v>
      </c>
      <c r="B83" s="8">
        <v>2002</v>
      </c>
      <c r="C83" s="8" t="s">
        <v>153</v>
      </c>
      <c r="D83" s="8">
        <v>25</v>
      </c>
      <c r="E83" s="8">
        <v>68</v>
      </c>
      <c r="F83" s="10">
        <v>37518</v>
      </c>
      <c r="G83" s="11">
        <f t="shared" si="20"/>
        <v>262</v>
      </c>
      <c r="H83" s="11">
        <v>19.2</v>
      </c>
      <c r="I83" s="8" t="s">
        <v>154</v>
      </c>
      <c r="J83" s="8" t="s">
        <v>41</v>
      </c>
      <c r="K83" s="8"/>
      <c r="L83" s="8"/>
      <c r="M83" s="8">
        <v>8</v>
      </c>
      <c r="N83" s="8" t="s">
        <v>39</v>
      </c>
      <c r="O83" s="12">
        <f t="shared" si="21"/>
        <v>8</v>
      </c>
      <c r="P83" s="12">
        <v>0.24235760034675824</v>
      </c>
      <c r="Q83" s="13">
        <v>860</v>
      </c>
      <c r="R83" s="13">
        <f t="shared" si="22"/>
        <v>17.916666666666668</v>
      </c>
      <c r="S83" s="14">
        <v>18.224197674418601</v>
      </c>
      <c r="T83" s="14">
        <v>1.1254304293100192</v>
      </c>
      <c r="U83" s="14">
        <v>19.690000000000001</v>
      </c>
      <c r="V83" s="14">
        <v>14.12</v>
      </c>
      <c r="W83" s="14">
        <f t="shared" si="23"/>
        <v>5.5700000000000021</v>
      </c>
      <c r="X83" s="15">
        <f t="shared" si="24"/>
        <v>326.51687499999997</v>
      </c>
      <c r="Y83" s="15">
        <v>0</v>
      </c>
      <c r="Z83" s="16">
        <f t="shared" si="25"/>
        <v>0</v>
      </c>
      <c r="AA83" s="17">
        <f t="shared" si="26"/>
        <v>0</v>
      </c>
      <c r="AB83" s="18">
        <v>137</v>
      </c>
      <c r="AC83" s="19">
        <v>19.073868613138671</v>
      </c>
      <c r="AD83" s="19">
        <v>0.18883640669350601</v>
      </c>
      <c r="AE83" s="19">
        <v>19.46</v>
      </c>
      <c r="AF83" s="19">
        <v>18.23</v>
      </c>
      <c r="AG83" s="20">
        <f t="shared" si="19"/>
        <v>54.439999999999955</v>
      </c>
      <c r="AH83" s="21">
        <v>90</v>
      </c>
      <c r="AI83" s="22">
        <v>19.281888888888894</v>
      </c>
      <c r="AJ83" s="22">
        <v>0.35822877143544063</v>
      </c>
      <c r="AK83" s="22">
        <v>19.690000000000001</v>
      </c>
      <c r="AL83" s="22">
        <v>18.18</v>
      </c>
      <c r="AM83" s="23">
        <f t="shared" si="27"/>
        <v>36.153541666666676</v>
      </c>
      <c r="AN83" s="24">
        <v>341</v>
      </c>
      <c r="AO83" s="25">
        <v>18.442375366568918</v>
      </c>
      <c r="AP83" s="25">
        <v>1.2377866583651229</v>
      </c>
      <c r="AQ83" s="25">
        <v>19.55</v>
      </c>
      <c r="AR83" s="25">
        <v>14.12</v>
      </c>
      <c r="AS83" s="26">
        <f t="shared" si="28"/>
        <v>131.01770833333336</v>
      </c>
      <c r="AT83" s="27">
        <v>93</v>
      </c>
      <c r="AU83" s="28">
        <v>17.53688172043011</v>
      </c>
      <c r="AV83" s="28">
        <v>0.53627130239359178</v>
      </c>
      <c r="AW83" s="28">
        <v>18.600000000000001</v>
      </c>
      <c r="AX83" s="28">
        <v>16.43</v>
      </c>
      <c r="AY83" s="29">
        <f t="shared" si="29"/>
        <v>33.977708333333339</v>
      </c>
      <c r="AZ83" s="30">
        <v>56</v>
      </c>
      <c r="BA83" s="31">
        <v>16.945892857142855</v>
      </c>
      <c r="BB83" s="31">
        <v>0.24860905260863178</v>
      </c>
      <c r="BC83" s="31">
        <v>17.36</v>
      </c>
      <c r="BD83" s="31">
        <v>16.34</v>
      </c>
      <c r="BE83" s="32">
        <f t="shared" si="30"/>
        <v>19.770208333333333</v>
      </c>
      <c r="BF83" s="33">
        <v>49</v>
      </c>
      <c r="BG83" s="34">
        <v>17.028367346938783</v>
      </c>
      <c r="BH83" s="34">
        <v>0.1777913915564121</v>
      </c>
      <c r="BI83" s="34">
        <v>17.420000000000002</v>
      </c>
      <c r="BJ83" s="34">
        <v>16.73</v>
      </c>
      <c r="BK83" s="35">
        <f t="shared" si="31"/>
        <v>17.383125000000007</v>
      </c>
      <c r="BL83" s="8">
        <v>39</v>
      </c>
      <c r="BM83" s="36">
        <v>17.196666666666662</v>
      </c>
      <c r="BN83" s="36">
        <v>0.11171706116071223</v>
      </c>
      <c r="BO83" s="36">
        <v>17.399999999999999</v>
      </c>
      <c r="BP83" s="36">
        <v>16.88</v>
      </c>
      <c r="BQ83" s="37">
        <f t="shared" si="32"/>
        <v>13.972291666666663</v>
      </c>
      <c r="BR83" s="21">
        <v>55</v>
      </c>
      <c r="BS83" s="22">
        <v>17.282000000000004</v>
      </c>
      <c r="BT83" s="22">
        <v>0.37586640652704889</v>
      </c>
      <c r="BU83" s="22">
        <v>18.14</v>
      </c>
      <c r="BV83" s="22">
        <v>16.77</v>
      </c>
      <c r="BW83" s="23">
        <f t="shared" si="33"/>
        <v>19.802291666666669</v>
      </c>
      <c r="BX83" s="38">
        <f t="shared" si="34"/>
        <v>19.690000000000001</v>
      </c>
      <c r="BY83" s="39">
        <v>1</v>
      </c>
      <c r="BZ83" s="38">
        <f t="shared" si="35"/>
        <v>19.281888888888894</v>
      </c>
      <c r="CA83" s="39">
        <v>1</v>
      </c>
      <c r="CB83" s="40">
        <f t="shared" si="36"/>
        <v>14.12</v>
      </c>
      <c r="CC83" s="41">
        <v>2</v>
      </c>
      <c r="CD83" s="40">
        <f t="shared" si="37"/>
        <v>16.945892857142855</v>
      </c>
      <c r="CE83" s="41">
        <v>4</v>
      </c>
    </row>
    <row r="84" spans="1:83" x14ac:dyDescent="0.3">
      <c r="A84" s="8" t="s">
        <v>150</v>
      </c>
      <c r="B84" s="8">
        <v>2002</v>
      </c>
      <c r="C84" s="8" t="s">
        <v>155</v>
      </c>
      <c r="D84" s="8">
        <v>24</v>
      </c>
      <c r="E84" s="8">
        <v>165</v>
      </c>
      <c r="F84" s="10">
        <v>37519</v>
      </c>
      <c r="G84" s="11">
        <f t="shared" si="20"/>
        <v>263</v>
      </c>
      <c r="H84" s="11">
        <v>19</v>
      </c>
      <c r="I84" s="8" t="s">
        <v>156</v>
      </c>
      <c r="J84" s="8" t="s">
        <v>64</v>
      </c>
      <c r="K84" s="8"/>
      <c r="L84" s="8"/>
      <c r="M84" s="8">
        <v>8</v>
      </c>
      <c r="N84" s="8" t="s">
        <v>39</v>
      </c>
      <c r="O84" s="12">
        <f t="shared" si="21"/>
        <v>8</v>
      </c>
      <c r="P84" s="12">
        <v>0.16716923367548642</v>
      </c>
      <c r="Q84" s="13">
        <v>959</v>
      </c>
      <c r="R84" s="13">
        <f t="shared" si="22"/>
        <v>19.979166666666668</v>
      </c>
      <c r="S84" s="14">
        <v>18.169311783107403</v>
      </c>
      <c r="T84" s="14">
        <v>0.86084372954570942</v>
      </c>
      <c r="U84" s="14">
        <v>19.75</v>
      </c>
      <c r="V84" s="14">
        <v>15.06</v>
      </c>
      <c r="W84" s="14">
        <f t="shared" si="23"/>
        <v>4.6899999999999995</v>
      </c>
      <c r="X84" s="15">
        <f t="shared" si="24"/>
        <v>363.00770833333337</v>
      </c>
      <c r="Y84" s="15">
        <v>0</v>
      </c>
      <c r="Z84" s="16">
        <f t="shared" si="25"/>
        <v>0</v>
      </c>
      <c r="AA84" s="17">
        <f t="shared" si="26"/>
        <v>0</v>
      </c>
      <c r="AB84" s="18">
        <v>429</v>
      </c>
      <c r="AC84" s="19">
        <v>18.893822843822836</v>
      </c>
      <c r="AD84" s="19">
        <v>0.39262158226480537</v>
      </c>
      <c r="AE84" s="19">
        <v>19.75</v>
      </c>
      <c r="AF84" s="19">
        <v>17.78</v>
      </c>
      <c r="AG84" s="20">
        <f t="shared" si="19"/>
        <v>168.86354166666661</v>
      </c>
      <c r="AH84" s="21">
        <v>47</v>
      </c>
      <c r="AI84" s="22">
        <v>18.711276595744678</v>
      </c>
      <c r="AJ84" s="22">
        <v>0.1425637465544341</v>
      </c>
      <c r="AK84" s="22">
        <v>18.989999999999998</v>
      </c>
      <c r="AL84" s="22">
        <v>18.350000000000001</v>
      </c>
      <c r="AM84" s="23">
        <f t="shared" si="27"/>
        <v>18.321458333333329</v>
      </c>
      <c r="AN84" s="24">
        <v>97</v>
      </c>
      <c r="AO84" s="25">
        <v>18.109587628865974</v>
      </c>
      <c r="AP84" s="25">
        <v>0.75903847828158488</v>
      </c>
      <c r="AQ84" s="25">
        <v>18.86</v>
      </c>
      <c r="AR84" s="25">
        <v>15.84</v>
      </c>
      <c r="AS84" s="26">
        <f t="shared" si="28"/>
        <v>36.596458333333324</v>
      </c>
      <c r="AT84" s="27">
        <v>185</v>
      </c>
      <c r="AU84" s="28">
        <v>17.335135135135143</v>
      </c>
      <c r="AV84" s="28">
        <v>0.43083981199021593</v>
      </c>
      <c r="AW84" s="28">
        <v>18.79</v>
      </c>
      <c r="AX84" s="28">
        <v>16.399999999999999</v>
      </c>
      <c r="AY84" s="29">
        <f t="shared" si="29"/>
        <v>66.812500000000028</v>
      </c>
      <c r="AZ84" s="30">
        <v>44</v>
      </c>
      <c r="BA84" s="31">
        <v>17.436363636363634</v>
      </c>
      <c r="BB84" s="31">
        <v>0.21389076661296838</v>
      </c>
      <c r="BC84" s="31">
        <v>17.98</v>
      </c>
      <c r="BD84" s="31">
        <v>17.079999999999998</v>
      </c>
      <c r="BE84" s="32">
        <f t="shared" si="30"/>
        <v>15.983333333333331</v>
      </c>
      <c r="BF84" s="33">
        <v>54</v>
      </c>
      <c r="BG84" s="34">
        <v>17.355185185185185</v>
      </c>
      <c r="BH84" s="34">
        <v>0.18656518655146803</v>
      </c>
      <c r="BI84" s="34">
        <v>17.93</v>
      </c>
      <c r="BJ84" s="34">
        <v>17.11</v>
      </c>
      <c r="BK84" s="35">
        <f t="shared" si="31"/>
        <v>19.524583333333332</v>
      </c>
      <c r="BL84" s="8">
        <v>53</v>
      </c>
      <c r="BM84" s="36">
        <v>17.294716981132069</v>
      </c>
      <c r="BN84" s="36">
        <v>0.56143909791502322</v>
      </c>
      <c r="BO84" s="36">
        <v>17.82</v>
      </c>
      <c r="BP84" s="36">
        <v>15.06</v>
      </c>
      <c r="BQ84" s="37">
        <f t="shared" si="32"/>
        <v>19.096249999999994</v>
      </c>
      <c r="BR84" s="21">
        <v>50</v>
      </c>
      <c r="BS84" s="22">
        <v>17.097199999999997</v>
      </c>
      <c r="BT84" s="22">
        <v>0.39989304692578648</v>
      </c>
      <c r="BU84" s="22">
        <v>17.649999999999999</v>
      </c>
      <c r="BV84" s="22">
        <v>16.5</v>
      </c>
      <c r="BW84" s="23">
        <f t="shared" si="33"/>
        <v>17.809583333333332</v>
      </c>
      <c r="BX84" s="38">
        <f t="shared" si="34"/>
        <v>19.75</v>
      </c>
      <c r="BY84" s="39">
        <v>0</v>
      </c>
      <c r="BZ84" s="38">
        <f t="shared" si="35"/>
        <v>18.893822843822836</v>
      </c>
      <c r="CA84" s="39">
        <v>0</v>
      </c>
      <c r="CB84" s="40">
        <f t="shared" si="36"/>
        <v>15.06</v>
      </c>
      <c r="CC84" s="41">
        <v>6</v>
      </c>
      <c r="CD84" s="40">
        <f t="shared" si="37"/>
        <v>17.097199999999997</v>
      </c>
      <c r="CE84" s="41">
        <v>7</v>
      </c>
    </row>
    <row r="85" spans="1:83" x14ac:dyDescent="0.3">
      <c r="A85" s="8" t="s">
        <v>150</v>
      </c>
      <c r="B85" s="8">
        <v>2002</v>
      </c>
      <c r="C85" s="8" t="s">
        <v>157</v>
      </c>
      <c r="D85" s="8">
        <v>25</v>
      </c>
      <c r="E85" s="8">
        <v>190</v>
      </c>
      <c r="F85" s="10">
        <v>37523</v>
      </c>
      <c r="G85" s="11">
        <f t="shared" si="20"/>
        <v>267</v>
      </c>
      <c r="H85" s="11">
        <v>19</v>
      </c>
      <c r="I85" s="8" t="s">
        <v>156</v>
      </c>
      <c r="J85" s="8" t="s">
        <v>64</v>
      </c>
      <c r="K85" s="8"/>
      <c r="L85" s="8"/>
      <c r="M85" s="8">
        <v>8</v>
      </c>
      <c r="N85" s="8" t="s">
        <v>39</v>
      </c>
      <c r="O85" s="12">
        <f t="shared" si="21"/>
        <v>8</v>
      </c>
      <c r="P85" s="12">
        <v>0.8978911757160869</v>
      </c>
      <c r="Q85" s="13">
        <v>809</v>
      </c>
      <c r="R85" s="13">
        <f t="shared" si="22"/>
        <v>16.854166666666668</v>
      </c>
      <c r="S85" s="14">
        <v>17.82101359703341</v>
      </c>
      <c r="T85" s="14">
        <v>1.1066529060721202</v>
      </c>
      <c r="U85" s="14">
        <v>19.57</v>
      </c>
      <c r="V85" s="14">
        <v>14.81</v>
      </c>
      <c r="W85" s="14">
        <f t="shared" si="23"/>
        <v>4.76</v>
      </c>
      <c r="X85" s="15">
        <f t="shared" si="24"/>
        <v>300.35833333333397</v>
      </c>
      <c r="Y85" s="15">
        <v>0</v>
      </c>
      <c r="Z85" s="16">
        <f t="shared" si="25"/>
        <v>0</v>
      </c>
      <c r="AA85" s="17">
        <f t="shared" si="26"/>
        <v>0</v>
      </c>
      <c r="AB85" s="18">
        <v>226</v>
      </c>
      <c r="AC85" s="19">
        <v>19.194999999999983</v>
      </c>
      <c r="AD85" s="19">
        <v>0.17787198892586134</v>
      </c>
      <c r="AE85" s="19">
        <v>19.57</v>
      </c>
      <c r="AF85" s="19">
        <v>18.899999999999999</v>
      </c>
      <c r="AG85" s="20">
        <f t="shared" si="19"/>
        <v>90.376458333333247</v>
      </c>
      <c r="AH85" s="21">
        <v>63</v>
      </c>
      <c r="AI85" s="22">
        <v>18.686666666666671</v>
      </c>
      <c r="AJ85" s="22">
        <v>0.11706077825835362</v>
      </c>
      <c r="AK85" s="22">
        <v>18.95</v>
      </c>
      <c r="AL85" s="22">
        <v>18.37</v>
      </c>
      <c r="AM85" s="23">
        <f t="shared" si="27"/>
        <v>24.526250000000005</v>
      </c>
      <c r="AN85" s="24">
        <v>98</v>
      </c>
      <c r="AO85" s="25">
        <v>18.003979591836721</v>
      </c>
      <c r="AP85" s="25">
        <v>0.89405221346628272</v>
      </c>
      <c r="AQ85" s="25">
        <v>18.62</v>
      </c>
      <c r="AR85" s="25">
        <v>14.81</v>
      </c>
      <c r="AS85" s="26">
        <f t="shared" si="28"/>
        <v>36.758124999999971</v>
      </c>
      <c r="AT85" s="27">
        <v>140</v>
      </c>
      <c r="AU85" s="28">
        <v>17.126999999999978</v>
      </c>
      <c r="AV85" s="28">
        <v>0.55594070901710502</v>
      </c>
      <c r="AW85" s="28">
        <v>18.53</v>
      </c>
      <c r="AX85" s="28">
        <v>16.510000000000002</v>
      </c>
      <c r="AY85" s="29">
        <f t="shared" si="29"/>
        <v>49.953749999999935</v>
      </c>
      <c r="AZ85" s="30">
        <v>51</v>
      </c>
      <c r="BA85" s="31">
        <v>16.917254901960785</v>
      </c>
      <c r="BB85" s="31">
        <v>0.15026747394393136</v>
      </c>
      <c r="BC85" s="31">
        <v>17.149999999999999</v>
      </c>
      <c r="BD85" s="31">
        <v>16.53</v>
      </c>
      <c r="BE85" s="32">
        <f t="shared" si="30"/>
        <v>17.974583333333335</v>
      </c>
      <c r="BF85" s="33">
        <v>95</v>
      </c>
      <c r="BG85" s="34">
        <v>16.885578947368419</v>
      </c>
      <c r="BH85" s="34">
        <v>0.15030264355111758</v>
      </c>
      <c r="BI85" s="34">
        <v>17.37</v>
      </c>
      <c r="BJ85" s="34">
        <v>16.68</v>
      </c>
      <c r="BK85" s="35">
        <f t="shared" si="31"/>
        <v>33.419374999999995</v>
      </c>
      <c r="BL85" s="8">
        <v>86</v>
      </c>
      <c r="BM85" s="36">
        <v>16.951511627906985</v>
      </c>
      <c r="BN85" s="36">
        <v>0.10297363959497814</v>
      </c>
      <c r="BO85" s="36">
        <v>17.350000000000001</v>
      </c>
      <c r="BP85" s="36">
        <v>16.62</v>
      </c>
      <c r="BQ85" s="37">
        <f t="shared" si="32"/>
        <v>30.371458333333351</v>
      </c>
      <c r="BR85" s="21">
        <v>50</v>
      </c>
      <c r="BS85" s="22">
        <v>16.299199999999999</v>
      </c>
      <c r="BT85" s="22">
        <v>0.37120234869066809</v>
      </c>
      <c r="BU85" s="22">
        <v>16.850000000000001</v>
      </c>
      <c r="BV85" s="22">
        <v>15.83</v>
      </c>
      <c r="BW85" s="23">
        <f t="shared" si="33"/>
        <v>16.978333333333335</v>
      </c>
      <c r="BX85" s="38">
        <f t="shared" si="34"/>
        <v>19.57</v>
      </c>
      <c r="BY85" s="39">
        <v>0</v>
      </c>
      <c r="BZ85" s="38">
        <f t="shared" si="35"/>
        <v>19.194999999999983</v>
      </c>
      <c r="CA85" s="39">
        <v>0</v>
      </c>
      <c r="CB85" s="40">
        <f t="shared" si="36"/>
        <v>14.81</v>
      </c>
      <c r="CC85" s="41">
        <v>2</v>
      </c>
      <c r="CD85" s="40">
        <f t="shared" si="37"/>
        <v>16.299199999999999</v>
      </c>
      <c r="CE85" s="41">
        <v>7</v>
      </c>
    </row>
    <row r="86" spans="1:83" x14ac:dyDescent="0.3">
      <c r="A86" s="8" t="s">
        <v>150</v>
      </c>
      <c r="B86" s="9">
        <v>2000</v>
      </c>
      <c r="C86" s="8" t="s">
        <v>158</v>
      </c>
      <c r="D86" s="8">
        <v>24</v>
      </c>
      <c r="E86" s="8">
        <v>420</v>
      </c>
      <c r="F86" s="10">
        <v>36786</v>
      </c>
      <c r="G86" s="11">
        <f t="shared" si="20"/>
        <v>261</v>
      </c>
      <c r="H86" s="11">
        <v>19.399999999999999</v>
      </c>
      <c r="I86" s="8" t="s">
        <v>37</v>
      </c>
      <c r="J86" s="8" t="s">
        <v>64</v>
      </c>
      <c r="K86" s="8"/>
      <c r="L86" s="8"/>
      <c r="M86" s="8">
        <v>8</v>
      </c>
      <c r="N86" s="8" t="s">
        <v>39</v>
      </c>
      <c r="O86" s="12">
        <f t="shared" si="21"/>
        <v>8</v>
      </c>
      <c r="P86" s="12">
        <v>0.75891841041733299</v>
      </c>
      <c r="Q86" s="13">
        <v>872</v>
      </c>
      <c r="R86" s="13">
        <f t="shared" si="22"/>
        <v>18.166666666666668</v>
      </c>
      <c r="S86" s="14">
        <v>18.194346330275234</v>
      </c>
      <c r="T86" s="14">
        <v>0.97753270058924535</v>
      </c>
      <c r="U86" s="14">
        <v>19.850000000000001</v>
      </c>
      <c r="V86" s="14">
        <v>16.52</v>
      </c>
      <c r="W86" s="14">
        <f t="shared" si="23"/>
        <v>3.3300000000000018</v>
      </c>
      <c r="X86" s="15">
        <f t="shared" si="24"/>
        <v>330.5306250000001</v>
      </c>
      <c r="Y86" s="15">
        <v>1</v>
      </c>
      <c r="Z86" s="16">
        <f t="shared" si="25"/>
        <v>2.0833333333333332E-2</v>
      </c>
      <c r="AA86" s="17">
        <f t="shared" si="26"/>
        <v>0.11467889908256881</v>
      </c>
      <c r="AB86" s="18">
        <v>99</v>
      </c>
      <c r="AC86" s="19">
        <v>19.521313131313125</v>
      </c>
      <c r="AD86" s="19">
        <v>5.6706305027667193E-2</v>
      </c>
      <c r="AE86" s="19">
        <v>19.7</v>
      </c>
      <c r="AF86" s="19">
        <v>19.36</v>
      </c>
      <c r="AG86" s="20">
        <f t="shared" si="19"/>
        <v>40.262708333333322</v>
      </c>
      <c r="AH86" s="21">
        <v>92</v>
      </c>
      <c r="AI86" s="22">
        <v>19.431413043478273</v>
      </c>
      <c r="AJ86" s="22">
        <v>0.15937778411609724</v>
      </c>
      <c r="AK86" s="22">
        <v>19.850000000000001</v>
      </c>
      <c r="AL86" s="22">
        <v>18.72</v>
      </c>
      <c r="AM86" s="23">
        <f t="shared" si="27"/>
        <v>37.243541666666694</v>
      </c>
      <c r="AN86" s="24">
        <v>114</v>
      </c>
      <c r="AO86" s="25">
        <v>19.184385964912273</v>
      </c>
      <c r="AP86" s="25">
        <v>0.16177683245164148</v>
      </c>
      <c r="AQ86" s="25">
        <v>19.559999999999999</v>
      </c>
      <c r="AR86" s="25">
        <v>18.7</v>
      </c>
      <c r="AS86" s="26">
        <f t="shared" si="28"/>
        <v>45.562916666666652</v>
      </c>
      <c r="AT86" s="27">
        <v>129</v>
      </c>
      <c r="AU86" s="28">
        <v>17.964573643410858</v>
      </c>
      <c r="AV86" s="28">
        <v>0.52653645373554214</v>
      </c>
      <c r="AW86" s="28">
        <v>19.010000000000002</v>
      </c>
      <c r="AX86" s="28">
        <v>17.2</v>
      </c>
      <c r="AY86" s="29">
        <f t="shared" si="29"/>
        <v>48.279791666666682</v>
      </c>
      <c r="AZ86" s="30">
        <v>96</v>
      </c>
      <c r="BA86" s="31">
        <v>17.260104166666689</v>
      </c>
      <c r="BB86" s="31">
        <v>0.25716877436573438</v>
      </c>
      <c r="BC86" s="31">
        <v>17.87</v>
      </c>
      <c r="BD86" s="31">
        <v>16.82</v>
      </c>
      <c r="BE86" s="32">
        <f t="shared" si="30"/>
        <v>34.520208333333379</v>
      </c>
      <c r="BF86" s="33">
        <v>49</v>
      </c>
      <c r="BG86" s="34">
        <v>17.625102040816323</v>
      </c>
      <c r="BH86" s="34">
        <v>0.18174068578815511</v>
      </c>
      <c r="BI86" s="34">
        <v>17.87</v>
      </c>
      <c r="BJ86" s="34">
        <v>17.12</v>
      </c>
      <c r="BK86" s="35">
        <f t="shared" si="31"/>
        <v>17.992291666666663</v>
      </c>
      <c r="BL86" s="8">
        <v>99</v>
      </c>
      <c r="BM86" s="36">
        <v>18.052121212121229</v>
      </c>
      <c r="BN86" s="36">
        <v>0.19576783796677674</v>
      </c>
      <c r="BO86" s="36">
        <v>18.29</v>
      </c>
      <c r="BP86" s="36">
        <v>17.16</v>
      </c>
      <c r="BQ86" s="37">
        <f t="shared" si="32"/>
        <v>37.232500000000037</v>
      </c>
      <c r="BR86" s="21">
        <v>194</v>
      </c>
      <c r="BS86" s="22">
        <v>17.180206185566998</v>
      </c>
      <c r="BT86" s="22">
        <v>0.48150450609686629</v>
      </c>
      <c r="BU86" s="22">
        <v>18.809999999999999</v>
      </c>
      <c r="BV86" s="22">
        <v>16.52</v>
      </c>
      <c r="BW86" s="23">
        <f t="shared" si="33"/>
        <v>69.436666666666625</v>
      </c>
      <c r="BX86" s="38">
        <f t="shared" si="34"/>
        <v>19.850000000000001</v>
      </c>
      <c r="BY86" s="39">
        <v>1</v>
      </c>
      <c r="BZ86" s="38">
        <f t="shared" si="35"/>
        <v>19.521313131313125</v>
      </c>
      <c r="CA86" s="39">
        <v>0</v>
      </c>
      <c r="CB86" s="40">
        <f t="shared" si="36"/>
        <v>16.52</v>
      </c>
      <c r="CC86" s="41">
        <v>7</v>
      </c>
      <c r="CD86" s="40">
        <f t="shared" si="37"/>
        <v>17.180206185566998</v>
      </c>
      <c r="CE86" s="41">
        <v>7</v>
      </c>
    </row>
    <row r="87" spans="1:83" x14ac:dyDescent="0.3">
      <c r="A87" s="8" t="s">
        <v>150</v>
      </c>
      <c r="B87" s="8">
        <v>2002</v>
      </c>
      <c r="C87" s="8" t="s">
        <v>159</v>
      </c>
      <c r="D87" s="8">
        <v>25</v>
      </c>
      <c r="E87" s="8">
        <v>204</v>
      </c>
      <c r="F87" s="10">
        <v>37521</v>
      </c>
      <c r="G87" s="11">
        <f t="shared" si="20"/>
        <v>265</v>
      </c>
      <c r="H87" s="11">
        <v>18.7</v>
      </c>
      <c r="I87" s="8" t="s">
        <v>154</v>
      </c>
      <c r="J87" s="8" t="s">
        <v>41</v>
      </c>
      <c r="K87" s="8"/>
      <c r="L87" s="8"/>
      <c r="M87" s="8">
        <v>8</v>
      </c>
      <c r="N87" s="8" t="s">
        <v>39</v>
      </c>
      <c r="O87" s="12">
        <f t="shared" si="21"/>
        <v>8</v>
      </c>
      <c r="P87" s="12">
        <v>0.14896789690156553</v>
      </c>
      <c r="Q87" s="13">
        <v>658</v>
      </c>
      <c r="R87" s="13">
        <f t="shared" si="22"/>
        <v>13.708333333333334</v>
      </c>
      <c r="S87" s="14">
        <v>18.098480243161116</v>
      </c>
      <c r="T87" s="14">
        <v>0.93044749568530005</v>
      </c>
      <c r="U87" s="14">
        <v>20.22</v>
      </c>
      <c r="V87" s="14">
        <v>15.56</v>
      </c>
      <c r="W87" s="14">
        <f t="shared" si="23"/>
        <v>4.6599999999999984</v>
      </c>
      <c r="X87" s="15">
        <f t="shared" si="24"/>
        <v>248.10000000000031</v>
      </c>
      <c r="Y87" s="15">
        <v>5</v>
      </c>
      <c r="Z87" s="16">
        <f t="shared" si="25"/>
        <v>0.10416666666666667</v>
      </c>
      <c r="AA87" s="17">
        <f t="shared" si="26"/>
        <v>0.75987841945288759</v>
      </c>
      <c r="AB87" s="18">
        <v>41</v>
      </c>
      <c r="AC87" s="19">
        <v>18.789756097560971</v>
      </c>
      <c r="AD87" s="19">
        <v>6.2868426291665447E-2</v>
      </c>
      <c r="AE87" s="19">
        <v>18.98</v>
      </c>
      <c r="AF87" s="19">
        <v>18.670000000000002</v>
      </c>
      <c r="AG87" s="20">
        <f t="shared" si="19"/>
        <v>16.049583333333327</v>
      </c>
      <c r="AH87" s="21">
        <v>58</v>
      </c>
      <c r="AI87" s="22">
        <v>19.272241379310348</v>
      </c>
      <c r="AJ87" s="22">
        <v>0.28156855824923704</v>
      </c>
      <c r="AK87" s="22">
        <v>19.75</v>
      </c>
      <c r="AL87" s="22">
        <v>18.399999999999999</v>
      </c>
      <c r="AM87" s="23">
        <f t="shared" si="27"/>
        <v>23.287291666666668</v>
      </c>
      <c r="AN87" s="24">
        <v>47</v>
      </c>
      <c r="AO87" s="25">
        <v>19.12</v>
      </c>
      <c r="AP87" s="25">
        <v>0.82329402006710906</v>
      </c>
      <c r="AQ87" s="25">
        <v>20.22</v>
      </c>
      <c r="AR87" s="25">
        <v>16.600000000000001</v>
      </c>
      <c r="AS87" s="26">
        <f t="shared" si="28"/>
        <v>18.721666666666668</v>
      </c>
      <c r="AT87" s="27">
        <v>147</v>
      </c>
      <c r="AU87" s="28">
        <v>18.873673469387768</v>
      </c>
      <c r="AV87" s="28">
        <v>0.46634851103371466</v>
      </c>
      <c r="AW87" s="28">
        <v>19.73</v>
      </c>
      <c r="AX87" s="28">
        <v>18.21</v>
      </c>
      <c r="AY87" s="29">
        <f t="shared" si="29"/>
        <v>57.800625000000039</v>
      </c>
      <c r="AZ87" s="30">
        <v>82</v>
      </c>
      <c r="BA87" s="31">
        <v>18.112682926829255</v>
      </c>
      <c r="BB87" s="31">
        <v>0.37525316155958227</v>
      </c>
      <c r="BC87" s="31">
        <v>18.93</v>
      </c>
      <c r="BD87" s="31">
        <v>17.55</v>
      </c>
      <c r="BE87" s="32">
        <f t="shared" si="30"/>
        <v>30.942499999999974</v>
      </c>
      <c r="BF87" s="33">
        <v>99</v>
      </c>
      <c r="BG87" s="34">
        <v>17.245252525252528</v>
      </c>
      <c r="BH87" s="34">
        <v>0.16387117535096035</v>
      </c>
      <c r="BI87" s="34">
        <v>17.75</v>
      </c>
      <c r="BJ87" s="34">
        <v>16.93</v>
      </c>
      <c r="BK87" s="35">
        <f t="shared" si="31"/>
        <v>35.568333333333342</v>
      </c>
      <c r="BL87" s="8">
        <v>105</v>
      </c>
      <c r="BM87" s="36">
        <v>17.157047619047617</v>
      </c>
      <c r="BN87" s="36">
        <v>0.30811125553531343</v>
      </c>
      <c r="BO87" s="36">
        <v>17.57</v>
      </c>
      <c r="BP87" s="36">
        <v>15.56</v>
      </c>
      <c r="BQ87" s="37">
        <f t="shared" si="32"/>
        <v>37.53104166666666</v>
      </c>
      <c r="BR87" s="21">
        <v>79</v>
      </c>
      <c r="BS87" s="22">
        <v>17.133544303797471</v>
      </c>
      <c r="BT87" s="22">
        <v>0.14676894430365223</v>
      </c>
      <c r="BU87" s="22">
        <v>17.47</v>
      </c>
      <c r="BV87" s="22">
        <v>16.93</v>
      </c>
      <c r="BW87" s="23">
        <f t="shared" si="33"/>
        <v>28.198958333333337</v>
      </c>
      <c r="BX87" s="38">
        <f t="shared" si="34"/>
        <v>20.22</v>
      </c>
      <c r="BY87" s="39">
        <v>2</v>
      </c>
      <c r="BZ87" s="38">
        <f t="shared" si="35"/>
        <v>19.272241379310348</v>
      </c>
      <c r="CA87" s="39">
        <v>1</v>
      </c>
      <c r="CB87" s="40">
        <f t="shared" si="36"/>
        <v>15.56</v>
      </c>
      <c r="CC87" s="41">
        <v>6</v>
      </c>
      <c r="CD87" s="40">
        <f t="shared" si="37"/>
        <v>17.133544303797471</v>
      </c>
      <c r="CE87" s="41">
        <v>7</v>
      </c>
    </row>
    <row r="88" spans="1:83" x14ac:dyDescent="0.3">
      <c r="A88" s="8" t="s">
        <v>150</v>
      </c>
      <c r="B88" s="9">
        <v>2000</v>
      </c>
      <c r="C88" s="8" t="s">
        <v>160</v>
      </c>
      <c r="D88" s="8">
        <v>25</v>
      </c>
      <c r="E88" s="8">
        <v>408</v>
      </c>
      <c r="F88" s="10">
        <v>36785</v>
      </c>
      <c r="G88" s="11">
        <f t="shared" si="20"/>
        <v>260</v>
      </c>
      <c r="H88" s="11">
        <v>19.5</v>
      </c>
      <c r="I88" s="8" t="s">
        <v>37</v>
      </c>
      <c r="J88" s="8" t="s">
        <v>58</v>
      </c>
      <c r="K88" s="8"/>
      <c r="L88" s="8"/>
      <c r="M88" s="8">
        <v>8</v>
      </c>
      <c r="N88" s="8" t="s">
        <v>39</v>
      </c>
      <c r="O88" s="12">
        <f t="shared" si="21"/>
        <v>8</v>
      </c>
      <c r="P88" s="12">
        <v>0.21168764259266204</v>
      </c>
      <c r="Q88" s="13">
        <v>750</v>
      </c>
      <c r="R88" s="13">
        <f t="shared" si="22"/>
        <v>15.625</v>
      </c>
      <c r="S88" s="14">
        <v>18.426013333333319</v>
      </c>
      <c r="T88" s="14">
        <v>0.91239497620951071</v>
      </c>
      <c r="U88" s="14">
        <v>20.260000000000002</v>
      </c>
      <c r="V88" s="14">
        <v>16.38</v>
      </c>
      <c r="W88" s="14">
        <f t="shared" si="23"/>
        <v>3.8800000000000026</v>
      </c>
      <c r="X88" s="15">
        <f t="shared" si="24"/>
        <v>287.90645833333309</v>
      </c>
      <c r="Y88" s="15">
        <v>15</v>
      </c>
      <c r="Z88" s="16">
        <f t="shared" si="25"/>
        <v>0.3125</v>
      </c>
      <c r="AA88" s="17">
        <f t="shared" si="26"/>
        <v>2</v>
      </c>
      <c r="AB88" s="18">
        <v>26</v>
      </c>
      <c r="AC88" s="19">
        <v>19.728461538461541</v>
      </c>
      <c r="AD88" s="19">
        <v>6.1298763947883125E-2</v>
      </c>
      <c r="AE88" s="19">
        <v>19.829999999999998</v>
      </c>
      <c r="AF88" s="19">
        <v>19.63</v>
      </c>
      <c r="AG88" s="20">
        <f t="shared" si="19"/>
        <v>10.686250000000001</v>
      </c>
      <c r="AH88" s="21">
        <v>82</v>
      </c>
      <c r="AI88" s="22">
        <v>19.384024390243901</v>
      </c>
      <c r="AJ88" s="22">
        <v>0.14982178512821753</v>
      </c>
      <c r="AK88" s="22">
        <v>19.7</v>
      </c>
      <c r="AL88" s="22">
        <v>19.100000000000001</v>
      </c>
      <c r="AM88" s="23">
        <f t="shared" si="27"/>
        <v>33.114374999999995</v>
      </c>
      <c r="AN88" s="24">
        <v>54</v>
      </c>
      <c r="AO88" s="25">
        <v>19.274074074074083</v>
      </c>
      <c r="AP88" s="25">
        <v>0.29679748840999914</v>
      </c>
      <c r="AQ88" s="25">
        <v>20.260000000000002</v>
      </c>
      <c r="AR88" s="25">
        <v>18.86</v>
      </c>
      <c r="AS88" s="26">
        <f t="shared" si="28"/>
        <v>21.683333333333344</v>
      </c>
      <c r="AT88" s="27">
        <v>186</v>
      </c>
      <c r="AU88" s="28">
        <v>19.158817204301091</v>
      </c>
      <c r="AV88" s="28">
        <v>0.69342682064823369</v>
      </c>
      <c r="AW88" s="28">
        <v>20.23</v>
      </c>
      <c r="AX88" s="28">
        <v>17.48</v>
      </c>
      <c r="AY88" s="29">
        <f t="shared" si="29"/>
        <v>74.240416666666732</v>
      </c>
      <c r="AZ88" s="30">
        <v>167</v>
      </c>
      <c r="BA88" s="31">
        <v>17.578742514970077</v>
      </c>
      <c r="BB88" s="31">
        <v>0.29944160812345955</v>
      </c>
      <c r="BC88" s="31">
        <v>18.440000000000001</v>
      </c>
      <c r="BD88" s="31">
        <v>16.73</v>
      </c>
      <c r="BE88" s="32">
        <f t="shared" si="30"/>
        <v>61.159375000000061</v>
      </c>
      <c r="BF88" s="33">
        <v>88</v>
      </c>
      <c r="BG88" s="34">
        <v>17.66409090909092</v>
      </c>
      <c r="BH88" s="34">
        <v>0.13070662387805962</v>
      </c>
      <c r="BI88" s="34">
        <v>17.91</v>
      </c>
      <c r="BJ88" s="34">
        <v>17.260000000000002</v>
      </c>
      <c r="BK88" s="35">
        <f t="shared" si="31"/>
        <v>32.384166666666687</v>
      </c>
      <c r="BL88" s="8">
        <v>96</v>
      </c>
      <c r="BM88" s="36">
        <v>18.052604166666686</v>
      </c>
      <c r="BN88" s="36">
        <v>0.2226975517633786</v>
      </c>
      <c r="BO88" s="36">
        <v>18.309999999999999</v>
      </c>
      <c r="BP88" s="36">
        <v>16.38</v>
      </c>
      <c r="BQ88" s="37">
        <f t="shared" si="32"/>
        <v>36.105208333333373</v>
      </c>
      <c r="BR88" s="21">
        <v>51</v>
      </c>
      <c r="BS88" s="22">
        <v>17.443137254901959</v>
      </c>
      <c r="BT88" s="22">
        <v>0.55117507271674782</v>
      </c>
      <c r="BU88" s="22">
        <v>18.420000000000002</v>
      </c>
      <c r="BV88" s="22">
        <v>16.62</v>
      </c>
      <c r="BW88" s="23">
        <f t="shared" si="33"/>
        <v>18.533333333333331</v>
      </c>
      <c r="BX88" s="38">
        <f t="shared" si="34"/>
        <v>20.260000000000002</v>
      </c>
      <c r="BY88" s="39">
        <v>2</v>
      </c>
      <c r="BZ88" s="38">
        <f t="shared" si="35"/>
        <v>19.728461538461541</v>
      </c>
      <c r="CA88" s="39">
        <v>0</v>
      </c>
      <c r="CB88" s="40">
        <f t="shared" si="36"/>
        <v>16.38</v>
      </c>
      <c r="CC88" s="41">
        <v>6</v>
      </c>
      <c r="CD88" s="40">
        <f t="shared" si="37"/>
        <v>17.443137254901959</v>
      </c>
      <c r="CE88" s="41">
        <v>7</v>
      </c>
    </row>
    <row r="89" spans="1:83" x14ac:dyDescent="0.3">
      <c r="A89" s="8" t="s">
        <v>150</v>
      </c>
      <c r="B89" s="8">
        <v>2002</v>
      </c>
      <c r="C89" s="8" t="s">
        <v>161</v>
      </c>
      <c r="D89" s="8">
        <v>25</v>
      </c>
      <c r="E89" s="8">
        <v>196</v>
      </c>
      <c r="F89" s="10">
        <v>37515</v>
      </c>
      <c r="G89" s="11">
        <f t="shared" si="20"/>
        <v>259</v>
      </c>
      <c r="H89" s="11">
        <v>19.899999999999999</v>
      </c>
      <c r="I89" s="8" t="s">
        <v>37</v>
      </c>
      <c r="J89" s="8" t="s">
        <v>41</v>
      </c>
      <c r="K89" s="8"/>
      <c r="L89" s="8"/>
      <c r="M89" s="8">
        <v>8</v>
      </c>
      <c r="N89" s="8" t="s">
        <v>39</v>
      </c>
      <c r="O89" s="12">
        <f t="shared" si="21"/>
        <v>8</v>
      </c>
      <c r="P89" s="42">
        <v>3.5441957483604014E-3</v>
      </c>
      <c r="Q89" s="13">
        <v>562</v>
      </c>
      <c r="R89" s="13">
        <f t="shared" si="22"/>
        <v>11.708333333333334</v>
      </c>
      <c r="S89" s="14">
        <v>18.956298932384311</v>
      </c>
      <c r="T89" s="14">
        <v>0.78313017630977011</v>
      </c>
      <c r="U89" s="14">
        <v>20.170000000000002</v>
      </c>
      <c r="V89" s="14">
        <v>16.059999999999999</v>
      </c>
      <c r="W89" s="14">
        <f t="shared" si="23"/>
        <v>4.110000000000003</v>
      </c>
      <c r="X89" s="15">
        <f t="shared" si="24"/>
        <v>221.94666666666632</v>
      </c>
      <c r="Y89" s="15">
        <v>17</v>
      </c>
      <c r="Z89" s="16">
        <f t="shared" si="25"/>
        <v>0.35416666666666669</v>
      </c>
      <c r="AA89" s="17">
        <f t="shared" si="26"/>
        <v>3.0249110320284696</v>
      </c>
      <c r="AB89" s="18">
        <v>49</v>
      </c>
      <c r="AC89" s="19">
        <v>19.85061224489796</v>
      </c>
      <c r="AD89" s="19">
        <v>8.2699459975696846E-2</v>
      </c>
      <c r="AE89" s="19">
        <v>19.96</v>
      </c>
      <c r="AF89" s="19">
        <v>19.72</v>
      </c>
      <c r="AG89" s="20">
        <f t="shared" si="19"/>
        <v>20.264166666666664</v>
      </c>
      <c r="AH89" s="21">
        <v>91</v>
      </c>
      <c r="AI89" s="22">
        <v>19.625934065934072</v>
      </c>
      <c r="AJ89" s="22">
        <v>0.1503919177939044</v>
      </c>
      <c r="AK89" s="22">
        <v>19.829999999999998</v>
      </c>
      <c r="AL89" s="22">
        <v>18.63</v>
      </c>
      <c r="AM89" s="23">
        <f t="shared" si="27"/>
        <v>37.20750000000001</v>
      </c>
      <c r="AN89" s="24">
        <v>49</v>
      </c>
      <c r="AO89" s="25">
        <v>19.957346938775508</v>
      </c>
      <c r="AP89" s="25">
        <v>9.1555436535379398E-2</v>
      </c>
      <c r="AQ89" s="25">
        <v>20.170000000000002</v>
      </c>
      <c r="AR89" s="25">
        <v>19.760000000000002</v>
      </c>
      <c r="AS89" s="26">
        <f t="shared" si="28"/>
        <v>20.373124999999998</v>
      </c>
      <c r="AT89" s="27">
        <v>97</v>
      </c>
      <c r="AU89" s="28">
        <v>19.417731958762889</v>
      </c>
      <c r="AV89" s="28">
        <v>0.32732344208570102</v>
      </c>
      <c r="AW89" s="28">
        <v>20.010000000000002</v>
      </c>
      <c r="AX89" s="28">
        <v>18.87</v>
      </c>
      <c r="AY89" s="29">
        <f t="shared" si="29"/>
        <v>39.240000000000009</v>
      </c>
      <c r="AZ89" s="30">
        <v>86</v>
      </c>
      <c r="BA89" s="31">
        <v>18.537325581395336</v>
      </c>
      <c r="BB89" s="31">
        <v>0.20034337827900922</v>
      </c>
      <c r="BC89" s="31">
        <v>19.34</v>
      </c>
      <c r="BD89" s="31">
        <v>18.13</v>
      </c>
      <c r="BE89" s="32">
        <f t="shared" si="30"/>
        <v>33.21270833333331</v>
      </c>
      <c r="BF89" s="33">
        <v>49</v>
      </c>
      <c r="BG89" s="34">
        <v>18.207346938775498</v>
      </c>
      <c r="BH89" s="34">
        <v>0.19495486133765089</v>
      </c>
      <c r="BI89" s="34">
        <v>18.59</v>
      </c>
      <c r="BJ89" s="34">
        <v>17.95</v>
      </c>
      <c r="BK89" s="35">
        <f t="shared" si="31"/>
        <v>18.586666666666652</v>
      </c>
      <c r="BL89" s="8">
        <v>57</v>
      </c>
      <c r="BM89" s="36">
        <v>17.738070175438597</v>
      </c>
      <c r="BN89" s="36">
        <v>0.39243033320073578</v>
      </c>
      <c r="BO89" s="36">
        <v>18.37</v>
      </c>
      <c r="BP89" s="36">
        <v>16.059999999999999</v>
      </c>
      <c r="BQ89" s="37">
        <f t="shared" si="32"/>
        <v>21.063958333333336</v>
      </c>
      <c r="BR89" s="21">
        <v>84</v>
      </c>
      <c r="BS89" s="22">
        <v>18.284880952380952</v>
      </c>
      <c r="BT89" s="22">
        <v>0.16834054732529644</v>
      </c>
      <c r="BU89" s="22">
        <v>18.57</v>
      </c>
      <c r="BV89" s="22">
        <v>17.8</v>
      </c>
      <c r="BW89" s="23">
        <f t="shared" si="33"/>
        <v>31.998541666666668</v>
      </c>
      <c r="BX89" s="38">
        <f t="shared" si="34"/>
        <v>20.170000000000002</v>
      </c>
      <c r="BY89" s="39">
        <v>2</v>
      </c>
      <c r="BZ89" s="38">
        <f t="shared" si="35"/>
        <v>19.957346938775508</v>
      </c>
      <c r="CA89" s="39">
        <v>2</v>
      </c>
      <c r="CB89" s="40">
        <f t="shared" si="36"/>
        <v>16.059999999999999</v>
      </c>
      <c r="CC89" s="41">
        <v>6</v>
      </c>
      <c r="CD89" s="40">
        <f t="shared" si="37"/>
        <v>17.738070175438597</v>
      </c>
      <c r="CE89" s="41">
        <v>6</v>
      </c>
    </row>
    <row r="90" spans="1:83" x14ac:dyDescent="0.3">
      <c r="A90" s="8" t="s">
        <v>150</v>
      </c>
      <c r="B90" s="8">
        <v>2002</v>
      </c>
      <c r="C90" s="8" t="s">
        <v>162</v>
      </c>
      <c r="D90" s="8">
        <v>25</v>
      </c>
      <c r="E90" s="8">
        <v>207</v>
      </c>
      <c r="F90" s="10">
        <v>37514</v>
      </c>
      <c r="G90" s="11">
        <f t="shared" si="20"/>
        <v>258</v>
      </c>
      <c r="H90" s="11">
        <v>20.100000000000001</v>
      </c>
      <c r="I90" s="8" t="s">
        <v>154</v>
      </c>
      <c r="J90" s="8" t="s">
        <v>163</v>
      </c>
      <c r="K90" s="8"/>
      <c r="L90" s="8"/>
      <c r="M90" s="8">
        <v>7</v>
      </c>
      <c r="N90" s="8" t="s">
        <v>39</v>
      </c>
      <c r="O90" s="12">
        <f t="shared" si="21"/>
        <v>8</v>
      </c>
      <c r="P90" s="12">
        <v>0.50937746640387271</v>
      </c>
      <c r="Q90" s="13">
        <v>1422</v>
      </c>
      <c r="R90" s="13">
        <f t="shared" si="22"/>
        <v>29.625</v>
      </c>
      <c r="S90" s="14">
        <v>17.903691983122357</v>
      </c>
      <c r="T90" s="14">
        <v>1.3573084983408268</v>
      </c>
      <c r="U90" s="14">
        <v>20.22</v>
      </c>
      <c r="V90" s="14">
        <v>13.46</v>
      </c>
      <c r="W90" s="14">
        <f t="shared" si="23"/>
        <v>6.759999999999998</v>
      </c>
      <c r="X90" s="15">
        <f t="shared" si="24"/>
        <v>530.3968749999998</v>
      </c>
      <c r="Y90" s="15">
        <v>34</v>
      </c>
      <c r="Z90" s="16">
        <f t="shared" si="25"/>
        <v>0.70833333333333337</v>
      </c>
      <c r="AA90" s="17">
        <f t="shared" si="26"/>
        <v>2.3909985935302389</v>
      </c>
      <c r="AB90" s="18">
        <v>382</v>
      </c>
      <c r="AC90" s="19">
        <v>19.374685863874362</v>
      </c>
      <c r="AD90" s="19">
        <v>0.50725526740374083</v>
      </c>
      <c r="AE90" s="19">
        <v>20.22</v>
      </c>
      <c r="AF90" s="19">
        <v>18.27</v>
      </c>
      <c r="AG90" s="20">
        <f t="shared" si="19"/>
        <v>154.19020833333346</v>
      </c>
      <c r="AH90" s="21">
        <v>87</v>
      </c>
      <c r="AI90" s="22">
        <v>18.658390804597705</v>
      </c>
      <c r="AJ90" s="22">
        <v>1.4280885530187881</v>
      </c>
      <c r="AK90" s="22">
        <v>19.66</v>
      </c>
      <c r="AL90" s="22">
        <v>15.49</v>
      </c>
      <c r="AM90" s="23">
        <f t="shared" si="27"/>
        <v>33.818333333333342</v>
      </c>
      <c r="AN90" s="24">
        <v>94</v>
      </c>
      <c r="AO90" s="25">
        <v>18.822127659574466</v>
      </c>
      <c r="AP90" s="25">
        <v>0.98804343679322126</v>
      </c>
      <c r="AQ90" s="25">
        <v>19.66</v>
      </c>
      <c r="AR90" s="25">
        <v>16.32</v>
      </c>
      <c r="AS90" s="26">
        <f t="shared" si="28"/>
        <v>36.859999999999992</v>
      </c>
      <c r="AT90" s="27">
        <v>144</v>
      </c>
      <c r="AU90" s="28">
        <v>18.604722222222229</v>
      </c>
      <c r="AV90" s="28">
        <v>0.65177320741828126</v>
      </c>
      <c r="AW90" s="28">
        <v>19.57</v>
      </c>
      <c r="AX90" s="28">
        <v>15.47</v>
      </c>
      <c r="AY90" s="29">
        <f t="shared" si="29"/>
        <v>55.814166666666686</v>
      </c>
      <c r="AZ90" s="30">
        <v>53</v>
      </c>
      <c r="BA90" s="31">
        <v>17.362075471698109</v>
      </c>
      <c r="BB90" s="31">
        <v>0.43085049383822011</v>
      </c>
      <c r="BC90" s="31">
        <v>17.96</v>
      </c>
      <c r="BD90" s="31">
        <v>16.22</v>
      </c>
      <c r="BE90" s="32">
        <f t="shared" si="30"/>
        <v>19.170624999999998</v>
      </c>
      <c r="BF90" s="33">
        <v>544</v>
      </c>
      <c r="BG90" s="34">
        <v>16.927610294117624</v>
      </c>
      <c r="BH90" s="34">
        <v>0.23015365746571859</v>
      </c>
      <c r="BI90" s="34">
        <v>18.12</v>
      </c>
      <c r="BJ90" s="34">
        <v>16.260000000000002</v>
      </c>
      <c r="BK90" s="35">
        <f t="shared" si="31"/>
        <v>191.84624999999974</v>
      </c>
      <c r="BL90" s="8">
        <v>38</v>
      </c>
      <c r="BM90" s="36">
        <v>15.934736842105263</v>
      </c>
      <c r="BN90" s="36">
        <v>0.95592246898693822</v>
      </c>
      <c r="BO90" s="36">
        <v>16.73</v>
      </c>
      <c r="BP90" s="36">
        <v>13.46</v>
      </c>
      <c r="BQ90" s="37">
        <f t="shared" si="32"/>
        <v>12.614999999999998</v>
      </c>
      <c r="BR90" s="21">
        <v>80</v>
      </c>
      <c r="BS90" s="22">
        <v>15.649374999999992</v>
      </c>
      <c r="BT90" s="22">
        <v>0.29336262499990579</v>
      </c>
      <c r="BU90" s="22">
        <v>16.54</v>
      </c>
      <c r="BV90" s="22">
        <v>14.8</v>
      </c>
      <c r="BW90" s="23">
        <f t="shared" si="33"/>
        <v>26.082291666666656</v>
      </c>
      <c r="BX90" s="38">
        <f t="shared" si="34"/>
        <v>20.22</v>
      </c>
      <c r="BY90" s="39">
        <v>0</v>
      </c>
      <c r="BZ90" s="38">
        <f t="shared" si="35"/>
        <v>19.374685863874362</v>
      </c>
      <c r="CA90" s="39">
        <v>0</v>
      </c>
      <c r="CB90" s="40">
        <f t="shared" si="36"/>
        <v>13.46</v>
      </c>
      <c r="CC90" s="41">
        <v>6</v>
      </c>
      <c r="CD90" s="40">
        <f t="shared" si="37"/>
        <v>15.649374999999992</v>
      </c>
      <c r="CE90" s="41">
        <v>7</v>
      </c>
    </row>
    <row r="91" spans="1:83" x14ac:dyDescent="0.3">
      <c r="A91" s="8" t="s">
        <v>150</v>
      </c>
      <c r="B91" s="8">
        <v>2002</v>
      </c>
      <c r="C91" s="8" t="s">
        <v>164</v>
      </c>
      <c r="D91" s="8">
        <v>24</v>
      </c>
      <c r="E91" s="8">
        <v>63</v>
      </c>
      <c r="F91" s="10">
        <v>37503</v>
      </c>
      <c r="G91" s="11">
        <f t="shared" si="20"/>
        <v>247</v>
      </c>
      <c r="H91" s="11">
        <v>20.399999999999999</v>
      </c>
      <c r="I91" s="8" t="s">
        <v>156</v>
      </c>
      <c r="J91" s="8" t="s">
        <v>41</v>
      </c>
      <c r="K91" s="8"/>
      <c r="L91" s="8"/>
      <c r="M91" s="8">
        <v>8</v>
      </c>
      <c r="N91" s="8" t="s">
        <v>39</v>
      </c>
      <c r="O91" s="12">
        <f t="shared" si="21"/>
        <v>8</v>
      </c>
      <c r="P91" s="12">
        <v>0.64919042688344286</v>
      </c>
      <c r="Q91" s="13">
        <v>631</v>
      </c>
      <c r="R91" s="13">
        <f t="shared" si="22"/>
        <v>13.145833333333334</v>
      </c>
      <c r="S91" s="14">
        <v>19.52675118858955</v>
      </c>
      <c r="T91" s="14">
        <v>0.86378572439996559</v>
      </c>
      <c r="U91" s="14">
        <v>21.03</v>
      </c>
      <c r="V91" s="14">
        <v>17.670000000000002</v>
      </c>
      <c r="W91" s="14">
        <f t="shared" si="23"/>
        <v>3.3599999999999994</v>
      </c>
      <c r="X91" s="15">
        <f t="shared" si="24"/>
        <v>256.6954166666668</v>
      </c>
      <c r="Y91" s="15">
        <v>242</v>
      </c>
      <c r="Z91" s="16">
        <f t="shared" si="25"/>
        <v>5.041666666666667</v>
      </c>
      <c r="AA91" s="17">
        <f t="shared" si="26"/>
        <v>38.351822503961962</v>
      </c>
      <c r="AB91" s="18">
        <v>84</v>
      </c>
      <c r="AC91" s="19">
        <v>20.384880952380961</v>
      </c>
      <c r="AD91" s="19">
        <v>0.15481426141164106</v>
      </c>
      <c r="AE91" s="19">
        <v>20.69</v>
      </c>
      <c r="AF91" s="19">
        <v>20.059999999999999</v>
      </c>
      <c r="AG91" s="20">
        <f t="shared" si="19"/>
        <v>35.673541666666679</v>
      </c>
      <c r="AH91" s="21">
        <v>63</v>
      </c>
      <c r="AI91" s="22">
        <v>20.024603174603183</v>
      </c>
      <c r="AJ91" s="22">
        <v>0.44896592800109941</v>
      </c>
      <c r="AK91" s="22">
        <v>20.440000000000001</v>
      </c>
      <c r="AL91" s="22">
        <v>18.059999999999999</v>
      </c>
      <c r="AM91" s="23">
        <f t="shared" si="27"/>
        <v>26.282291666666676</v>
      </c>
      <c r="AN91" s="24">
        <v>50</v>
      </c>
      <c r="AO91" s="25">
        <v>20.412600000000005</v>
      </c>
      <c r="AP91" s="25">
        <v>0.1611034652967224</v>
      </c>
      <c r="AQ91" s="25">
        <v>20.87</v>
      </c>
      <c r="AR91" s="25">
        <v>20.079999999999998</v>
      </c>
      <c r="AS91" s="26">
        <f t="shared" si="28"/>
        <v>21.263125000000006</v>
      </c>
      <c r="AT91" s="27">
        <v>123</v>
      </c>
      <c r="AU91" s="28">
        <v>20.063170731707313</v>
      </c>
      <c r="AV91" s="28">
        <v>0.32701410475714293</v>
      </c>
      <c r="AW91" s="28">
        <v>21.03</v>
      </c>
      <c r="AX91" s="28">
        <v>19.5</v>
      </c>
      <c r="AY91" s="29">
        <f t="shared" si="29"/>
        <v>51.411874999999988</v>
      </c>
      <c r="AZ91" s="30">
        <v>64</v>
      </c>
      <c r="BA91" s="31">
        <v>19.533281249999998</v>
      </c>
      <c r="BB91" s="31">
        <v>0.25789166353150728</v>
      </c>
      <c r="BC91" s="31">
        <v>20.079999999999998</v>
      </c>
      <c r="BD91" s="31">
        <v>19.170000000000002</v>
      </c>
      <c r="BE91" s="32">
        <f t="shared" si="30"/>
        <v>26.044374999999995</v>
      </c>
      <c r="BF91" s="33">
        <v>59</v>
      </c>
      <c r="BG91" s="34">
        <v>19.341694915254237</v>
      </c>
      <c r="BH91" s="34">
        <v>0.35729902738980429</v>
      </c>
      <c r="BI91" s="34">
        <v>20.22</v>
      </c>
      <c r="BJ91" s="34">
        <v>18.62</v>
      </c>
      <c r="BK91" s="35">
        <f t="shared" si="31"/>
        <v>23.77416666666667</v>
      </c>
      <c r="BL91" s="8">
        <v>88</v>
      </c>
      <c r="BM91" s="36">
        <v>18.820113636363622</v>
      </c>
      <c r="BN91" s="36">
        <v>0.39815809924679335</v>
      </c>
      <c r="BO91" s="36">
        <v>19.75</v>
      </c>
      <c r="BP91" s="36">
        <v>17.899999999999999</v>
      </c>
      <c r="BQ91" s="37">
        <f t="shared" si="32"/>
        <v>34.503541666666642</v>
      </c>
      <c r="BR91" s="21">
        <v>100</v>
      </c>
      <c r="BS91" s="22">
        <v>18.116400000000002</v>
      </c>
      <c r="BT91" s="22">
        <v>0.43685404261086563</v>
      </c>
      <c r="BU91" s="22">
        <v>19.57</v>
      </c>
      <c r="BV91" s="22">
        <v>17.670000000000002</v>
      </c>
      <c r="BW91" s="23">
        <f t="shared" si="33"/>
        <v>37.742500000000007</v>
      </c>
      <c r="BX91" s="38">
        <f t="shared" si="34"/>
        <v>21.03</v>
      </c>
      <c r="BY91" s="39">
        <v>3</v>
      </c>
      <c r="BZ91" s="38">
        <f t="shared" si="35"/>
        <v>20.412600000000005</v>
      </c>
      <c r="CA91" s="39">
        <v>2</v>
      </c>
      <c r="CB91" s="40">
        <f t="shared" si="36"/>
        <v>17.670000000000002</v>
      </c>
      <c r="CC91" s="41">
        <v>7</v>
      </c>
      <c r="CD91" s="40">
        <f t="shared" si="37"/>
        <v>18.116400000000002</v>
      </c>
      <c r="CE91" s="41">
        <v>7</v>
      </c>
    </row>
    <row r="92" spans="1:83" x14ac:dyDescent="0.3">
      <c r="A92" s="8" t="s">
        <v>150</v>
      </c>
      <c r="B92" s="8">
        <v>2002</v>
      </c>
      <c r="C92" s="8" t="s">
        <v>165</v>
      </c>
      <c r="D92" s="8">
        <v>25</v>
      </c>
      <c r="E92" s="8">
        <v>109</v>
      </c>
      <c r="F92" s="10">
        <v>37510</v>
      </c>
      <c r="G92" s="11">
        <f t="shared" si="20"/>
        <v>254</v>
      </c>
      <c r="H92" s="11">
        <v>19.899999999999999</v>
      </c>
      <c r="I92" s="8" t="s">
        <v>154</v>
      </c>
      <c r="J92" s="8" t="s">
        <v>41</v>
      </c>
      <c r="K92" s="8"/>
      <c r="L92" s="8"/>
      <c r="M92" s="8">
        <v>8</v>
      </c>
      <c r="N92" s="8" t="s">
        <v>39</v>
      </c>
      <c r="O92" s="12">
        <f t="shared" si="21"/>
        <v>8</v>
      </c>
      <c r="P92" s="42">
        <v>9.0023227210093371E-2</v>
      </c>
      <c r="Q92" s="13">
        <v>518</v>
      </c>
      <c r="R92" s="13">
        <f t="shared" si="22"/>
        <v>10.791666666666666</v>
      </c>
      <c r="S92" s="14">
        <v>19.549845559845551</v>
      </c>
      <c r="T92" s="14">
        <v>0.89476728077215484</v>
      </c>
      <c r="U92" s="14">
        <v>20.86</v>
      </c>
      <c r="V92" s="14">
        <v>17.850000000000001</v>
      </c>
      <c r="W92" s="14">
        <f t="shared" si="23"/>
        <v>3.009999999999998</v>
      </c>
      <c r="X92" s="15">
        <f t="shared" si="24"/>
        <v>210.97541666666655</v>
      </c>
      <c r="Y92" s="15">
        <v>242</v>
      </c>
      <c r="Z92" s="16">
        <f t="shared" si="25"/>
        <v>5.041666666666667</v>
      </c>
      <c r="AA92" s="17">
        <f t="shared" si="26"/>
        <v>46.71814671814672</v>
      </c>
      <c r="AB92" s="18">
        <v>57</v>
      </c>
      <c r="AC92" s="19">
        <v>20.17754385964912</v>
      </c>
      <c r="AD92" s="19">
        <v>8.4457950267625148E-2</v>
      </c>
      <c r="AE92" s="19">
        <v>20.43</v>
      </c>
      <c r="AF92" s="19">
        <v>19.93</v>
      </c>
      <c r="AG92" s="20">
        <f t="shared" si="19"/>
        <v>23.96083333333333</v>
      </c>
      <c r="AH92" s="21">
        <v>84</v>
      </c>
      <c r="AI92" s="22">
        <v>20.478452380952362</v>
      </c>
      <c r="AJ92" s="22">
        <v>0.18048458231133149</v>
      </c>
      <c r="AK92" s="22">
        <v>20.79</v>
      </c>
      <c r="AL92" s="22">
        <v>19.73</v>
      </c>
      <c r="AM92" s="23">
        <f t="shared" si="27"/>
        <v>35.83729166666663</v>
      </c>
      <c r="AN92" s="24">
        <v>48</v>
      </c>
      <c r="AO92" s="25">
        <v>20.396874999999991</v>
      </c>
      <c r="AP92" s="25">
        <v>9.7613136759785474E-2</v>
      </c>
      <c r="AQ92" s="25">
        <v>20.63</v>
      </c>
      <c r="AR92" s="25">
        <v>20.2</v>
      </c>
      <c r="AS92" s="26">
        <f t="shared" si="28"/>
        <v>20.396874999999991</v>
      </c>
      <c r="AT92" s="27">
        <v>92</v>
      </c>
      <c r="AU92" s="28">
        <v>20.0741304347826</v>
      </c>
      <c r="AV92" s="28">
        <v>0.30984630069205865</v>
      </c>
      <c r="AW92" s="28">
        <v>20.86</v>
      </c>
      <c r="AX92" s="28">
        <v>19.64</v>
      </c>
      <c r="AY92" s="29">
        <f t="shared" si="29"/>
        <v>38.475416666666653</v>
      </c>
      <c r="AZ92" s="30">
        <v>56</v>
      </c>
      <c r="BA92" s="31">
        <v>19.507678571428574</v>
      </c>
      <c r="BB92" s="31">
        <v>0.3351200114554822</v>
      </c>
      <c r="BC92" s="31">
        <v>20.04</v>
      </c>
      <c r="BD92" s="31">
        <v>18.97</v>
      </c>
      <c r="BE92" s="32">
        <f t="shared" si="30"/>
        <v>22.758958333333339</v>
      </c>
      <c r="BF92" s="33">
        <v>53</v>
      </c>
      <c r="BG92" s="34">
        <v>18.750754716981135</v>
      </c>
      <c r="BH92" s="34">
        <v>0.35093199569478123</v>
      </c>
      <c r="BI92" s="34">
        <v>19.66</v>
      </c>
      <c r="BJ92" s="34">
        <v>18.420000000000002</v>
      </c>
      <c r="BK92" s="35">
        <f t="shared" si="31"/>
        <v>20.703958333333336</v>
      </c>
      <c r="BL92" s="8">
        <v>55</v>
      </c>
      <c r="BM92" s="36">
        <v>18.384000000000007</v>
      </c>
      <c r="BN92" s="36">
        <v>0.1902493490522803</v>
      </c>
      <c r="BO92" s="36">
        <v>18.88</v>
      </c>
      <c r="BP92" s="36">
        <v>18.09</v>
      </c>
      <c r="BQ92" s="37">
        <f t="shared" si="32"/>
        <v>21.065000000000008</v>
      </c>
      <c r="BR92" s="21">
        <v>73</v>
      </c>
      <c r="BS92" s="22">
        <v>18.264383561643839</v>
      </c>
      <c r="BT92" s="22">
        <v>0.20911842937389483</v>
      </c>
      <c r="BU92" s="22">
        <v>18.86</v>
      </c>
      <c r="BV92" s="22">
        <v>17.850000000000001</v>
      </c>
      <c r="BW92" s="23">
        <f t="shared" si="33"/>
        <v>27.777083333333337</v>
      </c>
      <c r="BX92" s="38">
        <f t="shared" si="34"/>
        <v>20.86</v>
      </c>
      <c r="BY92" s="39">
        <v>3</v>
      </c>
      <c r="BZ92" s="38">
        <f t="shared" si="35"/>
        <v>20.478452380952362</v>
      </c>
      <c r="CA92" s="39">
        <v>1</v>
      </c>
      <c r="CB92" s="40">
        <f t="shared" si="36"/>
        <v>17.850000000000001</v>
      </c>
      <c r="CC92" s="41">
        <v>7</v>
      </c>
      <c r="CD92" s="40">
        <f t="shared" si="37"/>
        <v>18.264383561643839</v>
      </c>
      <c r="CE92" s="41">
        <v>7</v>
      </c>
    </row>
    <row r="93" spans="1:83" x14ac:dyDescent="0.3">
      <c r="A93" s="8" t="s">
        <v>150</v>
      </c>
      <c r="B93" s="8">
        <v>2002</v>
      </c>
      <c r="C93" s="8" t="s">
        <v>166</v>
      </c>
      <c r="D93" s="8">
        <v>24</v>
      </c>
      <c r="E93" s="8">
        <v>122</v>
      </c>
      <c r="F93" s="10">
        <v>37501</v>
      </c>
      <c r="G93" s="11">
        <f t="shared" si="20"/>
        <v>245</v>
      </c>
      <c r="H93" s="11">
        <v>20.6</v>
      </c>
      <c r="I93" s="8" t="s">
        <v>154</v>
      </c>
      <c r="J93" s="8" t="s">
        <v>41</v>
      </c>
      <c r="K93" s="8"/>
      <c r="L93" s="8"/>
      <c r="M93" s="8">
        <v>8</v>
      </c>
      <c r="N93" s="8" t="s">
        <v>39</v>
      </c>
      <c r="O93" s="12">
        <f t="shared" si="21"/>
        <v>8</v>
      </c>
      <c r="P93" s="12">
        <v>0.47996710781431973</v>
      </c>
      <c r="Q93" s="13">
        <v>561</v>
      </c>
      <c r="R93" s="13">
        <f t="shared" si="22"/>
        <v>11.6875</v>
      </c>
      <c r="S93" s="14">
        <v>19.691550802139044</v>
      </c>
      <c r="T93" s="14">
        <v>1.0280306683187161</v>
      </c>
      <c r="U93" s="14">
        <v>21.31</v>
      </c>
      <c r="V93" s="14">
        <v>16.04</v>
      </c>
      <c r="W93" s="14">
        <f t="shared" si="23"/>
        <v>5.27</v>
      </c>
      <c r="X93" s="15">
        <f t="shared" si="24"/>
        <v>230.1450000000001</v>
      </c>
      <c r="Y93" s="15">
        <v>249</v>
      </c>
      <c r="Z93" s="16">
        <f t="shared" si="25"/>
        <v>5.1875</v>
      </c>
      <c r="AA93" s="17">
        <f t="shared" si="26"/>
        <v>44.385026737967912</v>
      </c>
      <c r="AB93" s="18">
        <v>49</v>
      </c>
      <c r="AC93" s="19">
        <v>20.768367346938778</v>
      </c>
      <c r="AD93" s="19">
        <v>0.11218190099817531</v>
      </c>
      <c r="AE93" s="19">
        <v>21.17</v>
      </c>
      <c r="AF93" s="19">
        <v>20.58</v>
      </c>
      <c r="AG93" s="20">
        <f t="shared" si="19"/>
        <v>21.201041666666669</v>
      </c>
      <c r="AH93" s="21">
        <v>92</v>
      </c>
      <c r="AI93" s="22">
        <v>20.534130434782622</v>
      </c>
      <c r="AJ93" s="22">
        <v>0.14119701903519177</v>
      </c>
      <c r="AK93" s="22">
        <v>20.83</v>
      </c>
      <c r="AL93" s="22">
        <v>20.059999999999999</v>
      </c>
      <c r="AM93" s="23">
        <f t="shared" si="27"/>
        <v>39.357083333333357</v>
      </c>
      <c r="AN93" s="24">
        <v>59</v>
      </c>
      <c r="AO93" s="25">
        <v>19.602881355932205</v>
      </c>
      <c r="AP93" s="25">
        <v>1.6415142828660672</v>
      </c>
      <c r="AQ93" s="25">
        <v>21.31</v>
      </c>
      <c r="AR93" s="25">
        <v>16.04</v>
      </c>
      <c r="AS93" s="26">
        <f t="shared" si="28"/>
        <v>24.095208333333336</v>
      </c>
      <c r="AT93" s="27">
        <v>135</v>
      </c>
      <c r="AU93" s="28">
        <v>20.104370370370379</v>
      </c>
      <c r="AV93" s="28">
        <v>0.45831392390683107</v>
      </c>
      <c r="AW93" s="28">
        <v>21.1</v>
      </c>
      <c r="AX93" s="28">
        <v>17.850000000000001</v>
      </c>
      <c r="AY93" s="29">
        <f t="shared" si="29"/>
        <v>56.543541666666691</v>
      </c>
      <c r="AZ93" s="30">
        <v>41</v>
      </c>
      <c r="BA93" s="31">
        <v>19.60146341463415</v>
      </c>
      <c r="BB93" s="31">
        <v>0.2037223720607243</v>
      </c>
      <c r="BC93" s="31">
        <v>20.04</v>
      </c>
      <c r="BD93" s="31">
        <v>19.239999999999998</v>
      </c>
      <c r="BE93" s="32">
        <f t="shared" si="30"/>
        <v>16.74291666666667</v>
      </c>
      <c r="BF93" s="33">
        <v>42</v>
      </c>
      <c r="BG93" s="34">
        <v>19.255000000000003</v>
      </c>
      <c r="BH93" s="34">
        <v>0.33799444359699071</v>
      </c>
      <c r="BI93" s="34">
        <v>19.93</v>
      </c>
      <c r="BJ93" s="34">
        <v>18.84</v>
      </c>
      <c r="BK93" s="35">
        <f t="shared" si="31"/>
        <v>16.848125000000003</v>
      </c>
      <c r="BL93" s="8">
        <v>61</v>
      </c>
      <c r="BM93" s="36">
        <v>18.678360655737706</v>
      </c>
      <c r="BN93" s="36">
        <v>0.32856344048939751</v>
      </c>
      <c r="BO93" s="36">
        <v>19.41</v>
      </c>
      <c r="BP93" s="36">
        <v>18.260000000000002</v>
      </c>
      <c r="BQ93" s="37">
        <f t="shared" si="32"/>
        <v>23.737083333333334</v>
      </c>
      <c r="BR93" s="21">
        <v>82</v>
      </c>
      <c r="BS93" s="22">
        <v>18.509268292682926</v>
      </c>
      <c r="BT93" s="22">
        <v>0.867698503261634</v>
      </c>
      <c r="BU93" s="22">
        <v>19.989999999999998</v>
      </c>
      <c r="BV93" s="22">
        <v>17.22</v>
      </c>
      <c r="BW93" s="23">
        <f t="shared" si="33"/>
        <v>31.619999999999997</v>
      </c>
      <c r="BX93" s="38">
        <f t="shared" si="34"/>
        <v>21.31</v>
      </c>
      <c r="BY93" s="39">
        <v>2</v>
      </c>
      <c r="BZ93" s="38">
        <f t="shared" si="35"/>
        <v>20.768367346938778</v>
      </c>
      <c r="CA93" s="39">
        <v>0</v>
      </c>
      <c r="CB93" s="40">
        <f t="shared" si="36"/>
        <v>16.04</v>
      </c>
      <c r="CC93" s="41">
        <v>2</v>
      </c>
      <c r="CD93" s="40">
        <f t="shared" si="37"/>
        <v>18.509268292682926</v>
      </c>
      <c r="CE93" s="41">
        <v>7</v>
      </c>
    </row>
    <row r="94" spans="1:83" x14ac:dyDescent="0.3">
      <c r="A94" s="8" t="s">
        <v>150</v>
      </c>
      <c r="B94" s="8">
        <v>2002</v>
      </c>
      <c r="C94" s="8" t="s">
        <v>167</v>
      </c>
      <c r="D94" s="8">
        <v>25</v>
      </c>
      <c r="E94" s="8">
        <v>176</v>
      </c>
      <c r="F94" s="10">
        <v>37502</v>
      </c>
      <c r="G94" s="11">
        <f t="shared" si="20"/>
        <v>246</v>
      </c>
      <c r="H94" s="11">
        <v>20.5</v>
      </c>
      <c r="I94" s="8" t="s">
        <v>37</v>
      </c>
      <c r="J94" s="8" t="s">
        <v>64</v>
      </c>
      <c r="K94" s="8"/>
      <c r="L94" s="8"/>
      <c r="M94" s="8">
        <v>8</v>
      </c>
      <c r="N94" s="8" t="s">
        <v>39</v>
      </c>
      <c r="O94" s="12">
        <f t="shared" si="21"/>
        <v>8</v>
      </c>
      <c r="P94" s="12">
        <v>9.0037128771341957E-2</v>
      </c>
      <c r="Q94" s="13">
        <v>568</v>
      </c>
      <c r="R94" s="13">
        <f t="shared" si="22"/>
        <v>11.833333333333334</v>
      </c>
      <c r="S94" s="14">
        <v>19.611214788732397</v>
      </c>
      <c r="T94" s="14">
        <v>1.0568161743877598</v>
      </c>
      <c r="U94" s="14">
        <v>20.92</v>
      </c>
      <c r="V94" s="14">
        <v>16.64</v>
      </c>
      <c r="W94" s="14">
        <f t="shared" si="23"/>
        <v>4.2800000000000011</v>
      </c>
      <c r="X94" s="15">
        <f t="shared" si="24"/>
        <v>232.06604166666671</v>
      </c>
      <c r="Y94" s="15">
        <v>259</v>
      </c>
      <c r="Z94" s="16">
        <f t="shared" si="25"/>
        <v>5.395833333333333</v>
      </c>
      <c r="AA94" s="17">
        <f t="shared" si="26"/>
        <v>45.598591549295776</v>
      </c>
      <c r="AB94" s="18">
        <v>47</v>
      </c>
      <c r="AC94" s="19">
        <v>20.571063829787228</v>
      </c>
      <c r="AD94" s="19">
        <v>6.9976208458525008E-2</v>
      </c>
      <c r="AE94" s="19">
        <v>20.74</v>
      </c>
      <c r="AF94" s="19">
        <v>20.45</v>
      </c>
      <c r="AG94" s="20">
        <f t="shared" si="19"/>
        <v>20.142499999999995</v>
      </c>
      <c r="AH94" s="21">
        <v>87</v>
      </c>
      <c r="AI94" s="22">
        <v>20.183563218390802</v>
      </c>
      <c r="AJ94" s="22">
        <v>0.87594729719806153</v>
      </c>
      <c r="AK94" s="22">
        <v>20.7</v>
      </c>
      <c r="AL94" s="22">
        <v>16.64</v>
      </c>
      <c r="AM94" s="23">
        <f t="shared" si="27"/>
        <v>36.582708333333329</v>
      </c>
      <c r="AN94" s="24">
        <v>68</v>
      </c>
      <c r="AO94" s="25">
        <v>20.670588235294119</v>
      </c>
      <c r="AP94" s="25">
        <v>0.17533662594232738</v>
      </c>
      <c r="AQ94" s="25">
        <v>20.92</v>
      </c>
      <c r="AR94" s="25">
        <v>20.13</v>
      </c>
      <c r="AS94" s="26">
        <f t="shared" si="28"/>
        <v>29.283333333333335</v>
      </c>
      <c r="AT94" s="27">
        <v>130</v>
      </c>
      <c r="AU94" s="28">
        <v>20.089230769230777</v>
      </c>
      <c r="AV94" s="28">
        <v>0.28574563249116813</v>
      </c>
      <c r="AW94" s="28">
        <v>20.7</v>
      </c>
      <c r="AX94" s="28">
        <v>19.53</v>
      </c>
      <c r="AY94" s="29">
        <f t="shared" si="29"/>
        <v>54.40833333333336</v>
      </c>
      <c r="AZ94" s="30">
        <v>51</v>
      </c>
      <c r="BA94" s="31">
        <v>19.547058823529415</v>
      </c>
      <c r="BB94" s="31">
        <v>0.20575999725551339</v>
      </c>
      <c r="BC94" s="31">
        <v>20.02</v>
      </c>
      <c r="BD94" s="31">
        <v>19.170000000000002</v>
      </c>
      <c r="BE94" s="32">
        <f t="shared" si="30"/>
        <v>20.768750000000004</v>
      </c>
      <c r="BF94" s="33">
        <v>47</v>
      </c>
      <c r="BG94" s="34">
        <v>19.175106382978729</v>
      </c>
      <c r="BH94" s="34">
        <v>0.34512677154436155</v>
      </c>
      <c r="BI94" s="34">
        <v>19.86</v>
      </c>
      <c r="BJ94" s="34">
        <v>18.66</v>
      </c>
      <c r="BK94" s="35">
        <f t="shared" si="31"/>
        <v>18.775625000000005</v>
      </c>
      <c r="BL94" s="8">
        <v>44</v>
      </c>
      <c r="BM94" s="36">
        <v>18.694090909090907</v>
      </c>
      <c r="BN94" s="36">
        <v>0.3353395931084357</v>
      </c>
      <c r="BO94" s="36">
        <v>19.62</v>
      </c>
      <c r="BP94" s="36">
        <v>18.23</v>
      </c>
      <c r="BQ94" s="37">
        <f t="shared" si="32"/>
        <v>17.136249999999997</v>
      </c>
      <c r="BR94" s="21">
        <v>94</v>
      </c>
      <c r="BS94" s="22">
        <v>17.856276595744685</v>
      </c>
      <c r="BT94" s="22">
        <v>0.55400202639774321</v>
      </c>
      <c r="BU94" s="22">
        <v>19.46</v>
      </c>
      <c r="BV94" s="22">
        <v>17.16</v>
      </c>
      <c r="BW94" s="23">
        <f t="shared" si="33"/>
        <v>34.968541666666674</v>
      </c>
      <c r="BX94" s="38">
        <f t="shared" si="34"/>
        <v>20.92</v>
      </c>
      <c r="BY94" s="39">
        <v>2</v>
      </c>
      <c r="BZ94" s="38">
        <f t="shared" si="35"/>
        <v>20.670588235294119</v>
      </c>
      <c r="CA94" s="39">
        <v>2</v>
      </c>
      <c r="CB94" s="40">
        <f t="shared" si="36"/>
        <v>16.64</v>
      </c>
      <c r="CC94" s="41">
        <v>1</v>
      </c>
      <c r="CD94" s="40">
        <f t="shared" si="37"/>
        <v>17.856276595744685</v>
      </c>
      <c r="CE94" s="41">
        <v>7</v>
      </c>
    </row>
    <row r="95" spans="1:83" x14ac:dyDescent="0.3">
      <c r="A95" s="8" t="s">
        <v>150</v>
      </c>
      <c r="B95" s="9">
        <v>2000</v>
      </c>
      <c r="C95" s="8" t="s">
        <v>168</v>
      </c>
      <c r="D95" s="8">
        <v>24</v>
      </c>
      <c r="E95" s="8">
        <v>366</v>
      </c>
      <c r="F95" s="10">
        <v>36765</v>
      </c>
      <c r="G95" s="11">
        <f t="shared" si="20"/>
        <v>240</v>
      </c>
      <c r="H95" s="11">
        <v>20.2</v>
      </c>
      <c r="I95" s="8" t="s">
        <v>37</v>
      </c>
      <c r="J95" s="8" t="s">
        <v>169</v>
      </c>
      <c r="K95" s="8"/>
      <c r="L95" s="8"/>
      <c r="M95" s="8">
        <v>8</v>
      </c>
      <c r="N95" s="8" t="s">
        <v>39</v>
      </c>
      <c r="O95" s="12">
        <f t="shared" si="21"/>
        <v>8</v>
      </c>
      <c r="P95" s="12">
        <v>0.38219870103510212</v>
      </c>
      <c r="Q95" s="13">
        <v>862</v>
      </c>
      <c r="R95" s="13">
        <f t="shared" si="22"/>
        <v>17.958333333333332</v>
      </c>
      <c r="S95" s="14">
        <v>19.151357308584696</v>
      </c>
      <c r="T95" s="14">
        <v>1.173237830002053</v>
      </c>
      <c r="U95" s="14">
        <v>21.41</v>
      </c>
      <c r="V95" s="14">
        <v>15.33</v>
      </c>
      <c r="W95" s="14">
        <f t="shared" si="23"/>
        <v>6.08</v>
      </c>
      <c r="X95" s="15">
        <f t="shared" si="24"/>
        <v>343.92645833333347</v>
      </c>
      <c r="Y95" s="15">
        <v>290</v>
      </c>
      <c r="Z95" s="16">
        <f t="shared" si="25"/>
        <v>6.041666666666667</v>
      </c>
      <c r="AA95" s="17">
        <f t="shared" si="26"/>
        <v>33.642691415313223</v>
      </c>
      <c r="AB95" s="18">
        <v>54</v>
      </c>
      <c r="AC95" s="19">
        <v>20.347037037037044</v>
      </c>
      <c r="AD95" s="19">
        <v>8.1510032479620451E-2</v>
      </c>
      <c r="AE95" s="19">
        <v>20.53</v>
      </c>
      <c r="AF95" s="19">
        <v>20.21</v>
      </c>
      <c r="AG95" s="20">
        <f t="shared" si="19"/>
        <v>22.890416666666674</v>
      </c>
      <c r="AH95" s="21">
        <v>95</v>
      </c>
      <c r="AI95" s="22">
        <v>18.972526315789473</v>
      </c>
      <c r="AJ95" s="22">
        <v>1.9916452989025284</v>
      </c>
      <c r="AK95" s="22">
        <v>21.23</v>
      </c>
      <c r="AL95" s="22">
        <v>15.33</v>
      </c>
      <c r="AM95" s="23">
        <f t="shared" si="27"/>
        <v>37.549791666666664</v>
      </c>
      <c r="AN95" s="24">
        <v>239</v>
      </c>
      <c r="AO95" s="25">
        <v>19.658284518828463</v>
      </c>
      <c r="AP95" s="25">
        <v>1.2097423099668869</v>
      </c>
      <c r="AQ95" s="25">
        <v>21.41</v>
      </c>
      <c r="AR95" s="25">
        <v>16.84</v>
      </c>
      <c r="AS95" s="26">
        <f t="shared" si="28"/>
        <v>97.881875000000065</v>
      </c>
      <c r="AT95" s="27">
        <v>82</v>
      </c>
      <c r="AU95" s="28">
        <v>19.897073170731709</v>
      </c>
      <c r="AV95" s="28">
        <v>0.4634744996910819</v>
      </c>
      <c r="AW95" s="28">
        <v>20.75</v>
      </c>
      <c r="AX95" s="28">
        <v>19.32</v>
      </c>
      <c r="AY95" s="29">
        <f t="shared" si="29"/>
        <v>33.990833333333335</v>
      </c>
      <c r="AZ95" s="30">
        <v>51</v>
      </c>
      <c r="BA95" s="31">
        <v>19.220784313725492</v>
      </c>
      <c r="BB95" s="31">
        <v>0.29161511028926229</v>
      </c>
      <c r="BC95" s="31">
        <v>20.04</v>
      </c>
      <c r="BD95" s="31">
        <v>18.8</v>
      </c>
      <c r="BE95" s="32">
        <f t="shared" si="30"/>
        <v>20.422083333333337</v>
      </c>
      <c r="BF95" s="33">
        <v>54</v>
      </c>
      <c r="BG95" s="34">
        <v>19.051111111111116</v>
      </c>
      <c r="BH95" s="34">
        <v>0.42647155523127805</v>
      </c>
      <c r="BI95" s="34">
        <v>19.920000000000002</v>
      </c>
      <c r="BJ95" s="34">
        <v>18.55</v>
      </c>
      <c r="BK95" s="35">
        <f t="shared" si="31"/>
        <v>21.432500000000005</v>
      </c>
      <c r="BL95" s="8">
        <v>190</v>
      </c>
      <c r="BM95" s="36">
        <v>18.11057894736841</v>
      </c>
      <c r="BN95" s="36">
        <v>0.30482570538842635</v>
      </c>
      <c r="BO95" s="36">
        <v>19.3</v>
      </c>
      <c r="BP95" s="36">
        <v>17.16</v>
      </c>
      <c r="BQ95" s="37">
        <f t="shared" si="32"/>
        <v>71.687708333333291</v>
      </c>
      <c r="BR95" s="21">
        <v>97</v>
      </c>
      <c r="BS95" s="22">
        <v>18.839381443298976</v>
      </c>
      <c r="BT95" s="22">
        <v>0.34582273407348441</v>
      </c>
      <c r="BU95" s="22">
        <v>19.920000000000002</v>
      </c>
      <c r="BV95" s="22">
        <v>18.14</v>
      </c>
      <c r="BW95" s="23">
        <f t="shared" si="33"/>
        <v>38.071250000000013</v>
      </c>
      <c r="BX95" s="38">
        <f t="shared" si="34"/>
        <v>21.41</v>
      </c>
      <c r="BY95" s="39">
        <v>2</v>
      </c>
      <c r="BZ95" s="38">
        <f t="shared" si="35"/>
        <v>20.347037037037044</v>
      </c>
      <c r="CA95" s="39">
        <v>0</v>
      </c>
      <c r="CB95" s="40">
        <f t="shared" si="36"/>
        <v>15.33</v>
      </c>
      <c r="CC95" s="41">
        <v>1</v>
      </c>
      <c r="CD95" s="40">
        <f t="shared" si="37"/>
        <v>18.11057894736841</v>
      </c>
      <c r="CE95" s="41">
        <v>6</v>
      </c>
    </row>
    <row r="96" spans="1:83" x14ac:dyDescent="0.3">
      <c r="A96" s="8" t="s">
        <v>150</v>
      </c>
      <c r="B96" s="8">
        <v>2002</v>
      </c>
      <c r="C96" s="8" t="s">
        <v>170</v>
      </c>
      <c r="D96" s="8">
        <v>24</v>
      </c>
      <c r="E96" s="8">
        <v>201</v>
      </c>
      <c r="F96" s="10">
        <v>37501</v>
      </c>
      <c r="G96" s="11">
        <f t="shared" si="20"/>
        <v>245</v>
      </c>
      <c r="H96" s="11">
        <v>20.6</v>
      </c>
      <c r="I96" s="8" t="s">
        <v>154</v>
      </c>
      <c r="J96" s="8" t="s">
        <v>41</v>
      </c>
      <c r="K96" s="8"/>
      <c r="L96" s="8"/>
      <c r="M96" s="8">
        <v>8</v>
      </c>
      <c r="N96" s="8" t="s">
        <v>39</v>
      </c>
      <c r="O96" s="12">
        <f t="shared" si="21"/>
        <v>8</v>
      </c>
      <c r="P96" s="42">
        <v>3.4618770597204973E-2</v>
      </c>
      <c r="Q96" s="13">
        <v>869</v>
      </c>
      <c r="R96" s="13">
        <f t="shared" si="22"/>
        <v>18.104166666666668</v>
      </c>
      <c r="S96" s="14">
        <v>19.64820483314157</v>
      </c>
      <c r="T96" s="14">
        <v>0.83771331250003866</v>
      </c>
      <c r="U96" s="14">
        <v>21.02</v>
      </c>
      <c r="V96" s="14">
        <v>17.89</v>
      </c>
      <c r="W96" s="14">
        <f t="shared" si="23"/>
        <v>3.129999999999999</v>
      </c>
      <c r="X96" s="15">
        <f t="shared" si="24"/>
        <v>355.71437500000053</v>
      </c>
      <c r="Y96" s="15">
        <v>303</v>
      </c>
      <c r="Z96" s="16">
        <f t="shared" si="25"/>
        <v>6.3125</v>
      </c>
      <c r="AA96" s="17">
        <f t="shared" si="26"/>
        <v>34.867663981588031</v>
      </c>
      <c r="AB96" s="18">
        <v>0</v>
      </c>
      <c r="AC96" s="19"/>
      <c r="AD96" s="19"/>
      <c r="AE96" s="19"/>
      <c r="AF96" s="19"/>
      <c r="AG96" s="43"/>
      <c r="AH96" s="21">
        <v>139</v>
      </c>
      <c r="AI96" s="22">
        <v>20.658992805755389</v>
      </c>
      <c r="AJ96" s="22">
        <v>0.24979787470820689</v>
      </c>
      <c r="AK96" s="22">
        <v>21.02</v>
      </c>
      <c r="AL96" s="22">
        <v>19.010000000000002</v>
      </c>
      <c r="AM96" s="23">
        <f t="shared" si="27"/>
        <v>59.824999999999982</v>
      </c>
      <c r="AN96" s="24">
        <v>110</v>
      </c>
      <c r="AO96" s="25">
        <v>20.717818181818185</v>
      </c>
      <c r="AP96" s="25">
        <v>0.14622705618306905</v>
      </c>
      <c r="AQ96" s="25">
        <v>20.98</v>
      </c>
      <c r="AR96" s="25">
        <v>20.28</v>
      </c>
      <c r="AS96" s="26">
        <f t="shared" si="28"/>
        <v>47.478333333333339</v>
      </c>
      <c r="AT96" s="27">
        <v>145</v>
      </c>
      <c r="AU96" s="28">
        <v>19.953931034482785</v>
      </c>
      <c r="AV96" s="28">
        <v>0.27527081753885652</v>
      </c>
      <c r="AW96" s="28">
        <v>20.75</v>
      </c>
      <c r="AX96" s="28">
        <v>19.54</v>
      </c>
      <c r="AY96" s="29">
        <f t="shared" si="29"/>
        <v>60.277500000000082</v>
      </c>
      <c r="AZ96" s="30">
        <v>226</v>
      </c>
      <c r="BA96" s="31">
        <v>19.426858407079617</v>
      </c>
      <c r="BB96" s="31">
        <v>0.2258285433098553</v>
      </c>
      <c r="BC96" s="31">
        <v>20.25</v>
      </c>
      <c r="BD96" s="31">
        <v>18.98</v>
      </c>
      <c r="BE96" s="32">
        <f t="shared" si="30"/>
        <v>91.468124999999858</v>
      </c>
      <c r="BF96" s="33">
        <v>145</v>
      </c>
      <c r="BG96" s="34">
        <v>18.755586206896535</v>
      </c>
      <c r="BH96" s="34">
        <v>0.30345436198615966</v>
      </c>
      <c r="BI96" s="34">
        <v>20.03</v>
      </c>
      <c r="BJ96" s="34">
        <v>18.48</v>
      </c>
      <c r="BK96" s="35">
        <f t="shared" si="31"/>
        <v>56.657499999999949</v>
      </c>
      <c r="BL96" s="8">
        <v>44</v>
      </c>
      <c r="BM96" s="36">
        <v>18.435909090909092</v>
      </c>
      <c r="BN96" s="36">
        <v>0.1880168001130112</v>
      </c>
      <c r="BO96" s="36">
        <v>18.87</v>
      </c>
      <c r="BP96" s="36">
        <v>18.149999999999999</v>
      </c>
      <c r="BQ96" s="37">
        <f t="shared" si="32"/>
        <v>16.899583333333332</v>
      </c>
      <c r="BR96" s="21">
        <v>60</v>
      </c>
      <c r="BS96" s="22">
        <v>18.486666666666665</v>
      </c>
      <c r="BT96" s="22">
        <v>0.35384410369188674</v>
      </c>
      <c r="BU96" s="22">
        <v>19.54</v>
      </c>
      <c r="BV96" s="22">
        <v>17.89</v>
      </c>
      <c r="BW96" s="23">
        <f t="shared" si="33"/>
        <v>23.108333333333331</v>
      </c>
      <c r="BX96" s="38">
        <f t="shared" si="34"/>
        <v>21.02</v>
      </c>
      <c r="BY96" s="39">
        <v>1</v>
      </c>
      <c r="BZ96" s="38">
        <f t="shared" si="35"/>
        <v>20.717818181818185</v>
      </c>
      <c r="CA96" s="39">
        <v>2</v>
      </c>
      <c r="CB96" s="40">
        <f t="shared" si="36"/>
        <v>17.89</v>
      </c>
      <c r="CC96" s="41">
        <v>7</v>
      </c>
      <c r="CD96" s="40">
        <f t="shared" si="37"/>
        <v>18.435909090909092</v>
      </c>
      <c r="CE96" s="41">
        <v>6</v>
      </c>
    </row>
    <row r="97" spans="1:83" x14ac:dyDescent="0.3">
      <c r="A97" s="8" t="s">
        <v>150</v>
      </c>
      <c r="B97" s="9">
        <v>2000</v>
      </c>
      <c r="C97" s="8" t="s">
        <v>171</v>
      </c>
      <c r="D97" s="8">
        <v>24</v>
      </c>
      <c r="E97" s="8">
        <v>491</v>
      </c>
      <c r="F97" s="10">
        <v>36759</v>
      </c>
      <c r="G97" s="11">
        <f t="shared" si="20"/>
        <v>234</v>
      </c>
      <c r="H97" s="11">
        <v>20.3</v>
      </c>
      <c r="I97" s="8" t="s">
        <v>154</v>
      </c>
      <c r="J97" s="8" t="s">
        <v>41</v>
      </c>
      <c r="K97" s="8"/>
      <c r="L97" s="8"/>
      <c r="M97" s="8">
        <v>8</v>
      </c>
      <c r="N97" s="8" t="s">
        <v>39</v>
      </c>
      <c r="O97" s="12">
        <f t="shared" si="21"/>
        <v>8</v>
      </c>
      <c r="P97" s="12">
        <v>0.92055123377476067</v>
      </c>
      <c r="Q97" s="13">
        <v>818</v>
      </c>
      <c r="R97" s="13">
        <f t="shared" si="22"/>
        <v>17.041666666666668</v>
      </c>
      <c r="S97" s="14">
        <v>19.565684596577039</v>
      </c>
      <c r="T97" s="14">
        <v>1.0978346700767074</v>
      </c>
      <c r="U97" s="14">
        <v>21.79</v>
      </c>
      <c r="V97" s="14">
        <v>17</v>
      </c>
      <c r="W97" s="14">
        <f t="shared" si="23"/>
        <v>4.7899999999999991</v>
      </c>
      <c r="X97" s="15">
        <f t="shared" si="24"/>
        <v>333.43187500000039</v>
      </c>
      <c r="Y97" s="15">
        <v>332</v>
      </c>
      <c r="Z97" s="16">
        <f t="shared" si="25"/>
        <v>6.916666666666667</v>
      </c>
      <c r="AA97" s="17">
        <f t="shared" si="26"/>
        <v>40.586797066014668</v>
      </c>
      <c r="AB97" s="18">
        <v>36</v>
      </c>
      <c r="AC97" s="19">
        <v>20.454722222222223</v>
      </c>
      <c r="AD97" s="19">
        <v>4.2927587607246055E-2</v>
      </c>
      <c r="AE97" s="19">
        <v>20.58</v>
      </c>
      <c r="AF97" s="19">
        <v>20.38</v>
      </c>
      <c r="AG97" s="20">
        <f t="shared" ref="AG97:AG160" si="38">(AB97/48)*AC97</f>
        <v>15.341041666666667</v>
      </c>
      <c r="AH97" s="21">
        <v>57</v>
      </c>
      <c r="AI97" s="22">
        <v>20.47526315789473</v>
      </c>
      <c r="AJ97" s="22">
        <v>0.74152378167999067</v>
      </c>
      <c r="AK97" s="22">
        <v>21.06</v>
      </c>
      <c r="AL97" s="22">
        <v>17</v>
      </c>
      <c r="AM97" s="23">
        <f t="shared" si="27"/>
        <v>24.314374999999991</v>
      </c>
      <c r="AN97" s="24">
        <v>50</v>
      </c>
      <c r="AO97" s="25">
        <v>20.812600000000003</v>
      </c>
      <c r="AP97" s="25">
        <v>0.18617316933326264</v>
      </c>
      <c r="AQ97" s="25">
        <v>21.19</v>
      </c>
      <c r="AR97" s="25">
        <v>20.58</v>
      </c>
      <c r="AS97" s="26">
        <f t="shared" si="28"/>
        <v>21.67979166666667</v>
      </c>
      <c r="AT97" s="27">
        <v>90</v>
      </c>
      <c r="AU97" s="28">
        <v>20.835777777777782</v>
      </c>
      <c r="AV97" s="28">
        <v>0.17135925713611869</v>
      </c>
      <c r="AW97" s="28">
        <v>21.4</v>
      </c>
      <c r="AX97" s="28">
        <v>20.6</v>
      </c>
      <c r="AY97" s="29">
        <f t="shared" si="29"/>
        <v>39.067083333333343</v>
      </c>
      <c r="AZ97" s="30">
        <v>61</v>
      </c>
      <c r="BA97" s="31">
        <v>20.94803278688525</v>
      </c>
      <c r="BB97" s="31">
        <v>0.29939839496414117</v>
      </c>
      <c r="BC97" s="31">
        <v>21.79</v>
      </c>
      <c r="BD97" s="31">
        <v>20.18</v>
      </c>
      <c r="BE97" s="32">
        <f t="shared" si="30"/>
        <v>26.621458333333337</v>
      </c>
      <c r="BF97" s="33">
        <v>98</v>
      </c>
      <c r="BG97" s="34">
        <v>20.144591836734698</v>
      </c>
      <c r="BH97" s="34">
        <v>0.67158862035044897</v>
      </c>
      <c r="BI97" s="34">
        <v>21.7</v>
      </c>
      <c r="BJ97" s="34">
        <v>19.399999999999999</v>
      </c>
      <c r="BK97" s="35">
        <f t="shared" si="31"/>
        <v>41.128541666666671</v>
      </c>
      <c r="BL97" s="8">
        <v>128</v>
      </c>
      <c r="BM97" s="36">
        <v>18.857890625</v>
      </c>
      <c r="BN97" s="36">
        <v>0.45495807948056632</v>
      </c>
      <c r="BO97" s="36">
        <v>20.58</v>
      </c>
      <c r="BP97" s="36">
        <v>18.21</v>
      </c>
      <c r="BQ97" s="37">
        <f t="shared" si="32"/>
        <v>50.287708333333327</v>
      </c>
      <c r="BR97" s="21">
        <v>298</v>
      </c>
      <c r="BS97" s="22">
        <v>18.522181208053702</v>
      </c>
      <c r="BT97" s="22">
        <v>0.35552437780649759</v>
      </c>
      <c r="BU97" s="22">
        <v>19.440000000000001</v>
      </c>
      <c r="BV97" s="22">
        <v>17.690000000000001</v>
      </c>
      <c r="BW97" s="23">
        <f t="shared" si="33"/>
        <v>114.99187500000006</v>
      </c>
      <c r="BX97" s="38">
        <f t="shared" si="34"/>
        <v>21.79</v>
      </c>
      <c r="BY97" s="39">
        <v>4</v>
      </c>
      <c r="BZ97" s="38">
        <f t="shared" si="35"/>
        <v>20.94803278688525</v>
      </c>
      <c r="CA97" s="39">
        <v>4</v>
      </c>
      <c r="CB97" s="40">
        <f t="shared" si="36"/>
        <v>17</v>
      </c>
      <c r="CC97" s="41">
        <v>1</v>
      </c>
      <c r="CD97" s="40">
        <f t="shared" si="37"/>
        <v>18.522181208053702</v>
      </c>
      <c r="CE97" s="41">
        <v>7</v>
      </c>
    </row>
    <row r="98" spans="1:83" x14ac:dyDescent="0.3">
      <c r="A98" s="8" t="s">
        <v>150</v>
      </c>
      <c r="B98" s="8">
        <v>2002</v>
      </c>
      <c r="C98" s="8" t="s">
        <v>172</v>
      </c>
      <c r="D98" s="8">
        <v>25</v>
      </c>
      <c r="E98" s="8">
        <v>201</v>
      </c>
      <c r="F98" s="10">
        <v>37503</v>
      </c>
      <c r="G98" s="11">
        <f t="shared" si="20"/>
        <v>247</v>
      </c>
      <c r="H98" s="11">
        <v>20.399999999999999</v>
      </c>
      <c r="I98" s="8" t="s">
        <v>173</v>
      </c>
      <c r="J98" s="8" t="s">
        <v>41</v>
      </c>
      <c r="K98" s="8"/>
      <c r="L98" s="8"/>
      <c r="M98" s="8">
        <v>8</v>
      </c>
      <c r="N98" s="8" t="s">
        <v>39</v>
      </c>
      <c r="O98" s="12">
        <f t="shared" si="21"/>
        <v>8</v>
      </c>
      <c r="P98" s="12">
        <v>0.12950153122985975</v>
      </c>
      <c r="Q98" s="13">
        <v>708</v>
      </c>
      <c r="R98" s="13">
        <f t="shared" si="22"/>
        <v>14.75</v>
      </c>
      <c r="S98" s="14">
        <v>19.687132768361558</v>
      </c>
      <c r="T98" s="14">
        <v>0.77141549528421516</v>
      </c>
      <c r="U98" s="14">
        <v>21.48</v>
      </c>
      <c r="V98" s="14">
        <v>16.850000000000001</v>
      </c>
      <c r="W98" s="14">
        <f t="shared" si="23"/>
        <v>4.629999999999999</v>
      </c>
      <c r="X98" s="15">
        <f t="shared" si="24"/>
        <v>290.38520833333297</v>
      </c>
      <c r="Y98" s="15">
        <v>336</v>
      </c>
      <c r="Z98" s="16">
        <f t="shared" si="25"/>
        <v>7</v>
      </c>
      <c r="AA98" s="17">
        <f t="shared" si="26"/>
        <v>47.457627118644069</v>
      </c>
      <c r="AB98" s="18">
        <v>88</v>
      </c>
      <c r="AC98" s="19">
        <v>20.283068181818201</v>
      </c>
      <c r="AD98" s="19">
        <v>0.17403499419902249</v>
      </c>
      <c r="AE98" s="19">
        <v>20.57</v>
      </c>
      <c r="AF98" s="19">
        <v>19.45</v>
      </c>
      <c r="AG98" s="20">
        <f t="shared" si="38"/>
        <v>37.185625000000037</v>
      </c>
      <c r="AH98" s="21">
        <v>103</v>
      </c>
      <c r="AI98" s="22">
        <v>19.907669902912609</v>
      </c>
      <c r="AJ98" s="22">
        <v>0.52710865770395221</v>
      </c>
      <c r="AK98" s="22">
        <v>20.32</v>
      </c>
      <c r="AL98" s="22">
        <v>16.850000000000001</v>
      </c>
      <c r="AM98" s="23">
        <f t="shared" si="27"/>
        <v>42.718541666666646</v>
      </c>
      <c r="AN98" s="24">
        <v>91</v>
      </c>
      <c r="AO98" s="25">
        <v>20.335934065934076</v>
      </c>
      <c r="AP98" s="25">
        <v>0.24132494470677485</v>
      </c>
      <c r="AQ98" s="25">
        <v>21.48</v>
      </c>
      <c r="AR98" s="25">
        <v>19.920000000000002</v>
      </c>
      <c r="AS98" s="26">
        <f t="shared" si="28"/>
        <v>38.553541666666682</v>
      </c>
      <c r="AT98" s="27">
        <v>139</v>
      </c>
      <c r="AU98" s="28">
        <v>20.051079136690642</v>
      </c>
      <c r="AV98" s="28">
        <v>0.24906401786760082</v>
      </c>
      <c r="AW98" s="28">
        <v>21.03</v>
      </c>
      <c r="AX98" s="28">
        <v>19.59</v>
      </c>
      <c r="AY98" s="29">
        <f t="shared" si="29"/>
        <v>58.064583333333324</v>
      </c>
      <c r="AZ98" s="30">
        <v>59</v>
      </c>
      <c r="BA98" s="31">
        <v>19.923220338983047</v>
      </c>
      <c r="BB98" s="31">
        <v>0.43523850250403406</v>
      </c>
      <c r="BC98" s="31">
        <v>20.87</v>
      </c>
      <c r="BD98" s="31">
        <v>19.16</v>
      </c>
      <c r="BE98" s="32">
        <f t="shared" si="30"/>
        <v>24.488958333333329</v>
      </c>
      <c r="BF98" s="33">
        <v>94</v>
      </c>
      <c r="BG98" s="34">
        <v>19.340000000000007</v>
      </c>
      <c r="BH98" s="34">
        <v>0.53215528496090936</v>
      </c>
      <c r="BI98" s="34">
        <v>20.39</v>
      </c>
      <c r="BJ98" s="34">
        <v>18.61</v>
      </c>
      <c r="BK98" s="35">
        <f t="shared" si="31"/>
        <v>37.874166666666682</v>
      </c>
      <c r="BL98" s="8">
        <v>56</v>
      </c>
      <c r="BM98" s="36">
        <v>18.672678571428577</v>
      </c>
      <c r="BN98" s="36">
        <v>0.50432489914350387</v>
      </c>
      <c r="BO98" s="36">
        <v>19.25</v>
      </c>
      <c r="BP98" s="36">
        <v>17.170000000000002</v>
      </c>
      <c r="BQ98" s="37">
        <f t="shared" si="32"/>
        <v>21.784791666666674</v>
      </c>
      <c r="BR98" s="21">
        <v>78</v>
      </c>
      <c r="BS98" s="22">
        <v>18.286153846153848</v>
      </c>
      <c r="BT98" s="22">
        <v>0.28635746786245764</v>
      </c>
      <c r="BU98" s="22">
        <v>18.7</v>
      </c>
      <c r="BV98" s="22">
        <v>17.739999999999998</v>
      </c>
      <c r="BW98" s="23">
        <f t="shared" si="33"/>
        <v>29.715000000000003</v>
      </c>
      <c r="BX98" s="38">
        <f t="shared" si="34"/>
        <v>21.48</v>
      </c>
      <c r="BY98" s="39">
        <v>2</v>
      </c>
      <c r="BZ98" s="38">
        <f t="shared" si="35"/>
        <v>20.335934065934076</v>
      </c>
      <c r="CA98" s="39">
        <v>2</v>
      </c>
      <c r="CB98" s="40">
        <f t="shared" si="36"/>
        <v>16.850000000000001</v>
      </c>
      <c r="CC98" s="41">
        <v>1</v>
      </c>
      <c r="CD98" s="40">
        <f t="shared" si="37"/>
        <v>18.286153846153848</v>
      </c>
      <c r="CE98" s="41">
        <v>7</v>
      </c>
    </row>
    <row r="99" spans="1:83" x14ac:dyDescent="0.3">
      <c r="A99" s="8" t="s">
        <v>150</v>
      </c>
      <c r="B99" s="8">
        <v>2002</v>
      </c>
      <c r="C99" s="8" t="s">
        <v>174</v>
      </c>
      <c r="D99" s="8">
        <v>24</v>
      </c>
      <c r="E99" s="8">
        <v>170</v>
      </c>
      <c r="F99" s="10">
        <v>37504</v>
      </c>
      <c r="G99" s="11">
        <f t="shared" si="20"/>
        <v>248</v>
      </c>
      <c r="H99" s="11">
        <v>20.2</v>
      </c>
      <c r="I99" s="8" t="s">
        <v>154</v>
      </c>
      <c r="J99" s="8" t="s">
        <v>41</v>
      </c>
      <c r="K99" s="8"/>
      <c r="L99" s="8"/>
      <c r="M99" s="8">
        <v>8</v>
      </c>
      <c r="N99" s="8" t="s">
        <v>39</v>
      </c>
      <c r="O99" s="12">
        <f t="shared" si="21"/>
        <v>8</v>
      </c>
      <c r="P99" s="12">
        <v>0.43792435885674785</v>
      </c>
      <c r="Q99" s="13">
        <v>808</v>
      </c>
      <c r="R99" s="13">
        <f t="shared" si="22"/>
        <v>16.833333333333332</v>
      </c>
      <c r="S99" s="14">
        <v>19.724331683168316</v>
      </c>
      <c r="T99" s="14">
        <v>0.68639301019694432</v>
      </c>
      <c r="U99" s="14">
        <v>20.61</v>
      </c>
      <c r="V99" s="14">
        <v>17.829999999999998</v>
      </c>
      <c r="W99" s="14">
        <f t="shared" si="23"/>
        <v>2.7800000000000011</v>
      </c>
      <c r="X99" s="15">
        <f t="shared" si="24"/>
        <v>332.02624999999995</v>
      </c>
      <c r="Y99" s="15">
        <v>383</v>
      </c>
      <c r="Z99" s="16">
        <f t="shared" si="25"/>
        <v>7.979166666666667</v>
      </c>
      <c r="AA99" s="17">
        <f t="shared" si="26"/>
        <v>47.400990099009896</v>
      </c>
      <c r="AB99" s="18">
        <v>435</v>
      </c>
      <c r="AC99" s="19">
        <v>20.006551724137939</v>
      </c>
      <c r="AD99" s="19">
        <v>0.31295907325885591</v>
      </c>
      <c r="AE99" s="19">
        <v>20.59</v>
      </c>
      <c r="AF99" s="19">
        <v>19.309999999999999</v>
      </c>
      <c r="AG99" s="20">
        <f t="shared" si="38"/>
        <v>181.30937500000007</v>
      </c>
      <c r="AH99" s="21">
        <v>56</v>
      </c>
      <c r="AI99" s="22">
        <v>20.405892857142856</v>
      </c>
      <c r="AJ99" s="22">
        <v>0.10877460909796716</v>
      </c>
      <c r="AK99" s="22">
        <v>20.61</v>
      </c>
      <c r="AL99" s="22">
        <v>20.09</v>
      </c>
      <c r="AM99" s="23">
        <f t="shared" si="27"/>
        <v>23.806875000000002</v>
      </c>
      <c r="AN99" s="24">
        <v>35</v>
      </c>
      <c r="AO99" s="25">
        <v>20.129714285714289</v>
      </c>
      <c r="AP99" s="25">
        <v>0.20179322139675721</v>
      </c>
      <c r="AQ99" s="25">
        <v>20.39</v>
      </c>
      <c r="AR99" s="25">
        <v>19.510000000000002</v>
      </c>
      <c r="AS99" s="26">
        <f t="shared" si="28"/>
        <v>14.677916666666668</v>
      </c>
      <c r="AT99" s="27">
        <v>91</v>
      </c>
      <c r="AU99" s="28">
        <v>20.002527472527472</v>
      </c>
      <c r="AV99" s="28">
        <v>0.24611918254100593</v>
      </c>
      <c r="AW99" s="28">
        <v>20.34</v>
      </c>
      <c r="AX99" s="28">
        <v>19.309999999999999</v>
      </c>
      <c r="AY99" s="29">
        <f t="shared" si="29"/>
        <v>37.921458333333334</v>
      </c>
      <c r="AZ99" s="30">
        <v>47</v>
      </c>
      <c r="BA99" s="31">
        <v>19.355106382978718</v>
      </c>
      <c r="BB99" s="31">
        <v>0.29736430840787476</v>
      </c>
      <c r="BC99" s="31">
        <v>20.02</v>
      </c>
      <c r="BD99" s="31">
        <v>18.600000000000001</v>
      </c>
      <c r="BE99" s="32">
        <f t="shared" si="30"/>
        <v>18.951874999999994</v>
      </c>
      <c r="BF99" s="33">
        <v>50</v>
      </c>
      <c r="BG99" s="34">
        <v>18.722000000000008</v>
      </c>
      <c r="BH99" s="34">
        <v>0.26721542177175228</v>
      </c>
      <c r="BI99" s="34">
        <v>19.29</v>
      </c>
      <c r="BJ99" s="34">
        <v>18.420000000000002</v>
      </c>
      <c r="BK99" s="35">
        <f t="shared" si="31"/>
        <v>19.502083333333342</v>
      </c>
      <c r="BL99" s="8">
        <v>46</v>
      </c>
      <c r="BM99" s="36">
        <v>18.322173913043478</v>
      </c>
      <c r="BN99" s="36">
        <v>0.14680165066402331</v>
      </c>
      <c r="BO99" s="36">
        <v>18.62</v>
      </c>
      <c r="BP99" s="36">
        <v>18.07</v>
      </c>
      <c r="BQ99" s="37">
        <f t="shared" si="32"/>
        <v>17.55875</v>
      </c>
      <c r="BR99" s="21">
        <v>48</v>
      </c>
      <c r="BS99" s="22">
        <v>18.297916666666666</v>
      </c>
      <c r="BT99" s="22">
        <v>0.27203690561058941</v>
      </c>
      <c r="BU99" s="22">
        <v>18.86</v>
      </c>
      <c r="BV99" s="22">
        <v>17.829999999999998</v>
      </c>
      <c r="BW99" s="23">
        <f t="shared" si="33"/>
        <v>18.297916666666666</v>
      </c>
      <c r="BX99" s="38">
        <f t="shared" si="34"/>
        <v>20.61</v>
      </c>
      <c r="BY99" s="39">
        <v>1</v>
      </c>
      <c r="BZ99" s="38">
        <f t="shared" si="35"/>
        <v>20.405892857142856</v>
      </c>
      <c r="CA99" s="39">
        <v>1</v>
      </c>
      <c r="CB99" s="40">
        <f t="shared" si="36"/>
        <v>17.829999999999998</v>
      </c>
      <c r="CC99" s="41">
        <v>7</v>
      </c>
      <c r="CD99" s="40">
        <f t="shared" si="37"/>
        <v>18.297916666666666</v>
      </c>
      <c r="CE99" s="41">
        <v>7</v>
      </c>
    </row>
    <row r="100" spans="1:83" x14ac:dyDescent="0.3">
      <c r="A100" s="8" t="s">
        <v>150</v>
      </c>
      <c r="B100" s="8">
        <v>2002</v>
      </c>
      <c r="C100" s="8" t="s">
        <v>175</v>
      </c>
      <c r="D100" s="8">
        <v>25</v>
      </c>
      <c r="E100" s="8">
        <v>100</v>
      </c>
      <c r="F100" s="10">
        <v>37494</v>
      </c>
      <c r="G100" s="11">
        <f t="shared" si="20"/>
        <v>238</v>
      </c>
      <c r="H100" s="11">
        <v>20.7</v>
      </c>
      <c r="I100" s="8" t="s">
        <v>37</v>
      </c>
      <c r="J100" s="8" t="s">
        <v>58</v>
      </c>
      <c r="K100" s="8"/>
      <c r="L100" s="8"/>
      <c r="M100" s="8">
        <v>8</v>
      </c>
      <c r="N100" s="8" t="s">
        <v>39</v>
      </c>
      <c r="O100" s="12">
        <f t="shared" si="21"/>
        <v>8</v>
      </c>
      <c r="P100" s="12">
        <v>0.19789083867866608</v>
      </c>
      <c r="Q100" s="13">
        <v>1475</v>
      </c>
      <c r="R100" s="13">
        <f t="shared" si="22"/>
        <v>30.729166666666668</v>
      </c>
      <c r="S100" s="14">
        <v>19.045674576271225</v>
      </c>
      <c r="T100" s="14">
        <v>1.3250147854572263</v>
      </c>
      <c r="U100" s="14">
        <v>21.86</v>
      </c>
      <c r="V100" s="14">
        <v>17.32</v>
      </c>
      <c r="W100" s="14">
        <f t="shared" si="23"/>
        <v>4.5399999999999991</v>
      </c>
      <c r="X100" s="15">
        <f t="shared" si="24"/>
        <v>585.25770833333456</v>
      </c>
      <c r="Y100" s="15">
        <v>440</v>
      </c>
      <c r="Z100" s="16">
        <f t="shared" si="25"/>
        <v>9.1666666666666661</v>
      </c>
      <c r="AA100" s="17">
        <f t="shared" si="26"/>
        <v>29.830508474576273</v>
      </c>
      <c r="AB100" s="18">
        <v>137</v>
      </c>
      <c r="AC100" s="19">
        <v>20.933503649635028</v>
      </c>
      <c r="AD100" s="19">
        <v>0.21667470617357523</v>
      </c>
      <c r="AE100" s="19">
        <v>21.27</v>
      </c>
      <c r="AF100" s="19">
        <v>20.45</v>
      </c>
      <c r="AG100" s="20">
        <f t="shared" si="38"/>
        <v>59.747708333333307</v>
      </c>
      <c r="AH100" s="21">
        <v>54</v>
      </c>
      <c r="AI100" s="22">
        <v>21.224259259259256</v>
      </c>
      <c r="AJ100" s="22">
        <v>9.1931103239529424E-2</v>
      </c>
      <c r="AK100" s="22">
        <v>21.41</v>
      </c>
      <c r="AL100" s="22">
        <v>21.02</v>
      </c>
      <c r="AM100" s="23">
        <f t="shared" si="27"/>
        <v>23.877291666666665</v>
      </c>
      <c r="AN100" s="24">
        <v>50</v>
      </c>
      <c r="AO100" s="25">
        <v>21.215399999999999</v>
      </c>
      <c r="AP100" s="25">
        <v>0.25288708458721187</v>
      </c>
      <c r="AQ100" s="25">
        <v>21.8</v>
      </c>
      <c r="AR100" s="25">
        <v>20.61</v>
      </c>
      <c r="AS100" s="26">
        <f t="shared" si="28"/>
        <v>22.099375000000002</v>
      </c>
      <c r="AT100" s="27">
        <v>82</v>
      </c>
      <c r="AU100" s="28">
        <v>21.171463414634157</v>
      </c>
      <c r="AV100" s="28">
        <v>0.1983208645393959</v>
      </c>
      <c r="AW100" s="28">
        <v>21.68</v>
      </c>
      <c r="AX100" s="28">
        <v>20.84</v>
      </c>
      <c r="AY100" s="29">
        <f t="shared" si="29"/>
        <v>36.167916666666684</v>
      </c>
      <c r="AZ100" s="30">
        <v>95</v>
      </c>
      <c r="BA100" s="31">
        <v>20.591684210526321</v>
      </c>
      <c r="BB100" s="31">
        <v>0.40768065472548848</v>
      </c>
      <c r="BC100" s="31">
        <v>21.86</v>
      </c>
      <c r="BD100" s="31">
        <v>20.09</v>
      </c>
      <c r="BE100" s="32">
        <f t="shared" si="30"/>
        <v>40.75437500000001</v>
      </c>
      <c r="BF100" s="33">
        <v>113</v>
      </c>
      <c r="BG100" s="34">
        <v>19.522389380530967</v>
      </c>
      <c r="BH100" s="34">
        <v>0.41348750701520254</v>
      </c>
      <c r="BI100" s="34">
        <v>20.52</v>
      </c>
      <c r="BJ100" s="34">
        <v>18.96</v>
      </c>
      <c r="BK100" s="35">
        <f t="shared" si="31"/>
        <v>45.958958333333314</v>
      </c>
      <c r="BL100" s="8">
        <v>128</v>
      </c>
      <c r="BM100" s="36">
        <v>18.493281249999992</v>
      </c>
      <c r="BN100" s="36">
        <v>0.25069701063581407</v>
      </c>
      <c r="BO100" s="36">
        <v>19.91</v>
      </c>
      <c r="BP100" s="36">
        <v>17.649999999999999</v>
      </c>
      <c r="BQ100" s="37">
        <f t="shared" si="32"/>
        <v>49.315416666666643</v>
      </c>
      <c r="BR100" s="21">
        <v>816</v>
      </c>
      <c r="BS100" s="22">
        <v>18.078627450980406</v>
      </c>
      <c r="BT100" s="22">
        <v>0.39403849387662593</v>
      </c>
      <c r="BU100" s="22">
        <v>19.510000000000002</v>
      </c>
      <c r="BV100" s="22">
        <v>17.32</v>
      </c>
      <c r="BW100" s="23">
        <f t="shared" si="33"/>
        <v>307.33666666666693</v>
      </c>
      <c r="BX100" s="38">
        <f t="shared" si="34"/>
        <v>21.86</v>
      </c>
      <c r="BY100" s="39">
        <v>4</v>
      </c>
      <c r="BZ100" s="38">
        <f t="shared" si="35"/>
        <v>21.224259259259256</v>
      </c>
      <c r="CA100" s="39">
        <v>1</v>
      </c>
      <c r="CB100" s="40">
        <f t="shared" si="36"/>
        <v>17.32</v>
      </c>
      <c r="CC100" s="41">
        <v>7</v>
      </c>
      <c r="CD100" s="40">
        <f t="shared" si="37"/>
        <v>18.078627450980406</v>
      </c>
      <c r="CE100" s="41">
        <v>7</v>
      </c>
    </row>
    <row r="101" spans="1:83" x14ac:dyDescent="0.3">
      <c r="A101" s="8" t="s">
        <v>150</v>
      </c>
      <c r="B101" s="9">
        <v>2000</v>
      </c>
      <c r="C101" s="8" t="s">
        <v>176</v>
      </c>
      <c r="D101" s="8">
        <v>25</v>
      </c>
      <c r="E101" s="8">
        <v>420</v>
      </c>
      <c r="F101" s="10">
        <v>36749</v>
      </c>
      <c r="G101" s="11">
        <f t="shared" si="20"/>
        <v>224</v>
      </c>
      <c r="H101" s="11">
        <v>21.4</v>
      </c>
      <c r="I101" s="8" t="s">
        <v>37</v>
      </c>
      <c r="J101" s="8" t="s">
        <v>41</v>
      </c>
      <c r="K101" s="8"/>
      <c r="L101" s="8"/>
      <c r="M101" s="8">
        <v>8</v>
      </c>
      <c r="N101" s="8" t="s">
        <v>39</v>
      </c>
      <c r="O101" s="12">
        <f t="shared" si="21"/>
        <v>8</v>
      </c>
      <c r="P101" s="12">
        <v>0.43776926509990655</v>
      </c>
      <c r="Q101" s="13">
        <v>1159</v>
      </c>
      <c r="R101" s="13">
        <f t="shared" si="22"/>
        <v>24.145833333333332</v>
      </c>
      <c r="S101" s="14">
        <v>19.987963761863696</v>
      </c>
      <c r="T101" s="14">
        <v>1.3081589967160434</v>
      </c>
      <c r="U101" s="14">
        <v>22.35</v>
      </c>
      <c r="V101" s="14">
        <v>16.27</v>
      </c>
      <c r="W101" s="14">
        <f t="shared" si="23"/>
        <v>6.0800000000000018</v>
      </c>
      <c r="X101" s="15">
        <f t="shared" si="24"/>
        <v>482.62604166666716</v>
      </c>
      <c r="Y101" s="15">
        <v>710</v>
      </c>
      <c r="Z101" s="16">
        <f t="shared" si="25"/>
        <v>14.791666666666666</v>
      </c>
      <c r="AA101" s="17">
        <f t="shared" si="26"/>
        <v>61.259706643658326</v>
      </c>
      <c r="AB101" s="18">
        <v>55</v>
      </c>
      <c r="AC101" s="19">
        <v>21.440909090909095</v>
      </c>
      <c r="AD101" s="19">
        <v>0.18866266905141102</v>
      </c>
      <c r="AE101" s="19">
        <v>21.61</v>
      </c>
      <c r="AF101" s="19">
        <v>20.32</v>
      </c>
      <c r="AG101" s="20">
        <f t="shared" si="38"/>
        <v>24.567708333333336</v>
      </c>
      <c r="AH101" s="21">
        <v>148</v>
      </c>
      <c r="AI101" s="22">
        <v>21.288716216216208</v>
      </c>
      <c r="AJ101" s="22">
        <v>0.15920414484317064</v>
      </c>
      <c r="AK101" s="22">
        <v>21.84</v>
      </c>
      <c r="AL101" s="22">
        <v>20.72</v>
      </c>
      <c r="AM101" s="23">
        <f t="shared" si="27"/>
        <v>65.64020833333332</v>
      </c>
      <c r="AN101" s="24">
        <v>329</v>
      </c>
      <c r="AO101" s="25">
        <v>19.797112462006108</v>
      </c>
      <c r="AP101" s="25">
        <v>1.4818733579152725</v>
      </c>
      <c r="AQ101" s="25">
        <v>22.16</v>
      </c>
      <c r="AR101" s="25">
        <v>16.27</v>
      </c>
      <c r="AS101" s="26">
        <f t="shared" si="28"/>
        <v>135.69270833333354</v>
      </c>
      <c r="AT101" s="27">
        <v>148</v>
      </c>
      <c r="AU101" s="28">
        <v>20.760743243243223</v>
      </c>
      <c r="AV101" s="28">
        <v>0.32000231975396132</v>
      </c>
      <c r="AW101" s="28">
        <v>22.35</v>
      </c>
      <c r="AX101" s="28">
        <v>20.38</v>
      </c>
      <c r="AY101" s="29">
        <f t="shared" si="29"/>
        <v>64.012291666666613</v>
      </c>
      <c r="AZ101" s="30">
        <v>98</v>
      </c>
      <c r="BA101" s="31">
        <v>20.751530612244888</v>
      </c>
      <c r="BB101" s="31">
        <v>0.38304087704345796</v>
      </c>
      <c r="BC101" s="31">
        <v>22.23</v>
      </c>
      <c r="BD101" s="31">
        <v>19.940000000000001</v>
      </c>
      <c r="BE101" s="32">
        <f t="shared" si="30"/>
        <v>42.367708333333312</v>
      </c>
      <c r="BF101" s="33">
        <v>97</v>
      </c>
      <c r="BG101" s="34">
        <v>20.093608247422683</v>
      </c>
      <c r="BH101" s="34">
        <v>0.6208230182034733</v>
      </c>
      <c r="BI101" s="34">
        <v>21.77</v>
      </c>
      <c r="BJ101" s="34">
        <v>19.420000000000002</v>
      </c>
      <c r="BK101" s="35">
        <f t="shared" si="31"/>
        <v>40.605833333333344</v>
      </c>
      <c r="BL101" s="8">
        <v>98</v>
      </c>
      <c r="BM101" s="36">
        <v>18.962142857142876</v>
      </c>
      <c r="BN101" s="36">
        <v>0.37411682942880087</v>
      </c>
      <c r="BO101" s="36">
        <v>20.23</v>
      </c>
      <c r="BP101" s="36">
        <v>18.61</v>
      </c>
      <c r="BQ101" s="37">
        <f t="shared" si="32"/>
        <v>38.714375000000032</v>
      </c>
      <c r="BR101" s="21">
        <v>186</v>
      </c>
      <c r="BS101" s="22">
        <v>18.329086021505368</v>
      </c>
      <c r="BT101" s="22">
        <v>0.43991119880104657</v>
      </c>
      <c r="BU101" s="22">
        <v>19.420000000000002</v>
      </c>
      <c r="BV101" s="22">
        <v>17.579999999999998</v>
      </c>
      <c r="BW101" s="23">
        <f t="shared" si="33"/>
        <v>71.025208333333296</v>
      </c>
      <c r="BX101" s="38">
        <f t="shared" si="34"/>
        <v>22.35</v>
      </c>
      <c r="BY101" s="39">
        <v>3</v>
      </c>
      <c r="BZ101" s="38">
        <f t="shared" si="35"/>
        <v>21.440909090909095</v>
      </c>
      <c r="CA101" s="39">
        <v>0</v>
      </c>
      <c r="CB101" s="40">
        <f t="shared" si="36"/>
        <v>16.27</v>
      </c>
      <c r="CC101" s="41">
        <v>2</v>
      </c>
      <c r="CD101" s="40">
        <f t="shared" si="37"/>
        <v>18.329086021505368</v>
      </c>
      <c r="CE101" s="41">
        <v>7</v>
      </c>
    </row>
    <row r="102" spans="1:83" x14ac:dyDescent="0.3">
      <c r="A102" s="8" t="s">
        <v>177</v>
      </c>
      <c r="B102" s="9">
        <v>2000</v>
      </c>
      <c r="C102" s="8" t="s">
        <v>178</v>
      </c>
      <c r="D102" s="8">
        <v>24</v>
      </c>
      <c r="E102" s="8">
        <v>295</v>
      </c>
      <c r="F102" s="10">
        <v>36649</v>
      </c>
      <c r="G102" s="11">
        <f t="shared" si="20"/>
        <v>124</v>
      </c>
      <c r="H102" s="11">
        <v>11.3</v>
      </c>
      <c r="I102" s="8" t="s">
        <v>37</v>
      </c>
      <c r="J102" s="45" t="s">
        <v>179</v>
      </c>
      <c r="K102" s="45" t="s">
        <v>180</v>
      </c>
      <c r="L102" s="45" t="s">
        <v>181</v>
      </c>
      <c r="M102" s="8">
        <v>8</v>
      </c>
      <c r="N102" s="8" t="s">
        <v>39</v>
      </c>
      <c r="O102" s="12">
        <f t="shared" si="21"/>
        <v>8</v>
      </c>
      <c r="P102" s="12">
        <v>0.83645967005195221</v>
      </c>
      <c r="Q102" s="13">
        <v>765</v>
      </c>
      <c r="R102" s="13">
        <f t="shared" si="22"/>
        <v>15.9375</v>
      </c>
      <c r="S102" s="14">
        <v>12.573411764705879</v>
      </c>
      <c r="T102" s="14">
        <v>0.75225506989022761</v>
      </c>
      <c r="U102" s="14">
        <v>15.29</v>
      </c>
      <c r="V102" s="14">
        <v>10.27</v>
      </c>
      <c r="W102" s="14">
        <f t="shared" si="23"/>
        <v>5.0199999999999996</v>
      </c>
      <c r="X102" s="15">
        <f t="shared" si="24"/>
        <v>200.38874999999996</v>
      </c>
      <c r="Y102" s="15">
        <v>0</v>
      </c>
      <c r="Z102" s="16">
        <f t="shared" si="25"/>
        <v>0</v>
      </c>
      <c r="AA102" s="17">
        <f t="shared" si="26"/>
        <v>0</v>
      </c>
      <c r="AB102" s="18">
        <v>80</v>
      </c>
      <c r="AC102" s="19">
        <v>11.497374999999996</v>
      </c>
      <c r="AD102" s="19">
        <v>0.23545670004257102</v>
      </c>
      <c r="AE102" s="19">
        <v>11.89</v>
      </c>
      <c r="AF102" s="19">
        <v>10.27</v>
      </c>
      <c r="AG102" s="20">
        <f t="shared" si="38"/>
        <v>19.162291666666661</v>
      </c>
      <c r="AH102" s="21">
        <v>89</v>
      </c>
      <c r="AI102" s="22">
        <v>11.97898876404494</v>
      </c>
      <c r="AJ102" s="22">
        <v>0.20052796757911218</v>
      </c>
      <c r="AK102" s="22">
        <v>12.43</v>
      </c>
      <c r="AL102" s="22">
        <v>11.65</v>
      </c>
      <c r="AM102" s="23">
        <f t="shared" si="27"/>
        <v>22.211041666666659</v>
      </c>
      <c r="AN102" s="24">
        <v>130</v>
      </c>
      <c r="AO102" s="25">
        <v>12.350384615384614</v>
      </c>
      <c r="AP102" s="25">
        <v>0.18450606110148404</v>
      </c>
      <c r="AQ102" s="25">
        <v>12.93</v>
      </c>
      <c r="AR102" s="25">
        <v>11.91</v>
      </c>
      <c r="AS102" s="26">
        <f t="shared" si="28"/>
        <v>33.44895833333333</v>
      </c>
      <c r="AT102" s="27">
        <v>183</v>
      </c>
      <c r="AU102" s="28">
        <v>12.385300546448073</v>
      </c>
      <c r="AV102" s="28">
        <v>0.302271241902066</v>
      </c>
      <c r="AW102" s="28">
        <v>13.38</v>
      </c>
      <c r="AX102" s="28">
        <v>12</v>
      </c>
      <c r="AY102" s="29">
        <f t="shared" si="29"/>
        <v>47.218958333333283</v>
      </c>
      <c r="AZ102" s="30">
        <v>83</v>
      </c>
      <c r="BA102" s="31">
        <v>12.886506024096393</v>
      </c>
      <c r="BB102" s="31">
        <v>0.38147478174789995</v>
      </c>
      <c r="BC102" s="31">
        <v>14.18</v>
      </c>
      <c r="BD102" s="31">
        <v>12.26</v>
      </c>
      <c r="BE102" s="32">
        <f t="shared" si="30"/>
        <v>22.282916666666679</v>
      </c>
      <c r="BF102" s="33">
        <v>65</v>
      </c>
      <c r="BG102" s="34">
        <v>13.211692307692308</v>
      </c>
      <c r="BH102" s="34">
        <v>0.24827258980031155</v>
      </c>
      <c r="BI102" s="34">
        <v>14.2</v>
      </c>
      <c r="BJ102" s="34">
        <v>12.95</v>
      </c>
      <c r="BK102" s="35">
        <f t="shared" si="31"/>
        <v>17.890833333333337</v>
      </c>
      <c r="BL102" s="8">
        <v>85</v>
      </c>
      <c r="BM102" s="36">
        <v>13.049411764705889</v>
      </c>
      <c r="BN102" s="36">
        <v>0.33138006140689769</v>
      </c>
      <c r="BO102" s="36">
        <v>14.11</v>
      </c>
      <c r="BP102" s="36">
        <v>12.49</v>
      </c>
      <c r="BQ102" s="37">
        <f t="shared" si="32"/>
        <v>23.108333333333345</v>
      </c>
      <c r="BR102" s="21">
        <v>50</v>
      </c>
      <c r="BS102" s="22">
        <v>14.4628</v>
      </c>
      <c r="BT102" s="22">
        <v>0.42651908587101273</v>
      </c>
      <c r="BU102" s="22">
        <v>15.29</v>
      </c>
      <c r="BV102" s="22">
        <v>13.28</v>
      </c>
      <c r="BW102" s="23">
        <f t="shared" si="33"/>
        <v>15.065416666666668</v>
      </c>
      <c r="BX102" s="38">
        <f t="shared" si="34"/>
        <v>15.29</v>
      </c>
      <c r="BY102" s="39">
        <v>7</v>
      </c>
      <c r="BZ102" s="38">
        <f t="shared" si="35"/>
        <v>14.4628</v>
      </c>
      <c r="CA102" s="39">
        <v>7</v>
      </c>
      <c r="CB102" s="40">
        <f t="shared" si="36"/>
        <v>10.27</v>
      </c>
      <c r="CC102" s="41">
        <v>0</v>
      </c>
      <c r="CD102" s="40">
        <f t="shared" si="37"/>
        <v>11.497374999999996</v>
      </c>
      <c r="CE102" s="41">
        <v>0</v>
      </c>
    </row>
    <row r="103" spans="1:83" x14ac:dyDescent="0.3">
      <c r="A103" s="8" t="s">
        <v>177</v>
      </c>
      <c r="B103" s="9">
        <v>2000</v>
      </c>
      <c r="C103" s="8" t="s">
        <v>182</v>
      </c>
      <c r="D103" s="8">
        <v>24</v>
      </c>
      <c r="E103" s="8">
        <v>223</v>
      </c>
      <c r="F103" s="10">
        <v>36629</v>
      </c>
      <c r="G103" s="11">
        <f t="shared" si="20"/>
        <v>104</v>
      </c>
      <c r="H103" s="11">
        <v>10.3</v>
      </c>
      <c r="I103" s="8" t="s">
        <v>37</v>
      </c>
      <c r="J103" s="45" t="s">
        <v>183</v>
      </c>
      <c r="K103" s="45" t="s">
        <v>116</v>
      </c>
      <c r="L103" s="45" t="s">
        <v>184</v>
      </c>
      <c r="M103" s="8">
        <v>8</v>
      </c>
      <c r="N103" s="8" t="s">
        <v>39</v>
      </c>
      <c r="O103" s="12">
        <f t="shared" si="21"/>
        <v>8</v>
      </c>
      <c r="P103" s="12">
        <v>1.6608958648438477E-2</v>
      </c>
      <c r="Q103" s="13">
        <v>919</v>
      </c>
      <c r="R103" s="13">
        <f t="shared" si="22"/>
        <v>19.145833333333332</v>
      </c>
      <c r="S103" s="14">
        <v>10.897562568008716</v>
      </c>
      <c r="T103" s="14">
        <v>0.48500897297849693</v>
      </c>
      <c r="U103" s="14">
        <v>12.45</v>
      </c>
      <c r="V103" s="14">
        <v>9.9600000000000009</v>
      </c>
      <c r="W103" s="14">
        <f t="shared" si="23"/>
        <v>2.4899999999999984</v>
      </c>
      <c r="X103" s="15">
        <f t="shared" si="24"/>
        <v>208.64291666666688</v>
      </c>
      <c r="Y103" s="15">
        <v>0</v>
      </c>
      <c r="Z103" s="16">
        <f t="shared" si="25"/>
        <v>0</v>
      </c>
      <c r="AA103" s="17">
        <f t="shared" si="26"/>
        <v>0</v>
      </c>
      <c r="AB103" s="18">
        <v>250</v>
      </c>
      <c r="AC103" s="19">
        <v>10.554599999999965</v>
      </c>
      <c r="AD103" s="19">
        <v>0.22029015185436968</v>
      </c>
      <c r="AE103" s="19">
        <v>11.3</v>
      </c>
      <c r="AF103" s="19">
        <v>10.23</v>
      </c>
      <c r="AG103" s="20">
        <f t="shared" si="38"/>
        <v>54.971874999999812</v>
      </c>
      <c r="AH103" s="21">
        <v>85</v>
      </c>
      <c r="AI103" s="22">
        <v>11.017647058823533</v>
      </c>
      <c r="AJ103" s="22">
        <v>0.13282325401345471</v>
      </c>
      <c r="AK103" s="22">
        <v>11.22</v>
      </c>
      <c r="AL103" s="22">
        <v>10.64</v>
      </c>
      <c r="AM103" s="23">
        <f t="shared" si="27"/>
        <v>19.510416666666671</v>
      </c>
      <c r="AN103" s="24">
        <v>148</v>
      </c>
      <c r="AO103" s="25">
        <v>11.149729729729724</v>
      </c>
      <c r="AP103" s="25">
        <v>0.25131205618975155</v>
      </c>
      <c r="AQ103" s="25">
        <v>12.45</v>
      </c>
      <c r="AR103" s="25">
        <v>10.91</v>
      </c>
      <c r="AS103" s="26">
        <f t="shared" si="28"/>
        <v>34.378333333333316</v>
      </c>
      <c r="AT103" s="27">
        <v>150</v>
      </c>
      <c r="AU103" s="28">
        <v>10.541999999999991</v>
      </c>
      <c r="AV103" s="28">
        <v>0.46879969535230681</v>
      </c>
      <c r="AW103" s="28">
        <v>12.24</v>
      </c>
      <c r="AX103" s="28">
        <v>9.98</v>
      </c>
      <c r="AY103" s="29">
        <f t="shared" si="29"/>
        <v>32.943749999999973</v>
      </c>
      <c r="AZ103" s="30">
        <v>82</v>
      </c>
      <c r="BA103" s="31">
        <v>11.327439024390245</v>
      </c>
      <c r="BB103" s="31">
        <v>0.67219340796942784</v>
      </c>
      <c r="BC103" s="31">
        <v>11.97</v>
      </c>
      <c r="BD103" s="31">
        <v>9.9600000000000009</v>
      </c>
      <c r="BE103" s="32">
        <f t="shared" si="30"/>
        <v>19.351041666666667</v>
      </c>
      <c r="BF103" s="33">
        <v>56</v>
      </c>
      <c r="BG103" s="34">
        <v>11.397321428571429</v>
      </c>
      <c r="BH103" s="34">
        <v>0.28409019740170682</v>
      </c>
      <c r="BI103" s="34">
        <v>12.01</v>
      </c>
      <c r="BJ103" s="34">
        <v>10.97</v>
      </c>
      <c r="BK103" s="35">
        <f t="shared" si="31"/>
        <v>13.296875000000002</v>
      </c>
      <c r="BL103" s="8">
        <v>89</v>
      </c>
      <c r="BM103" s="36">
        <v>10.837078651685397</v>
      </c>
      <c r="BN103" s="36">
        <v>0.26392665237623392</v>
      </c>
      <c r="BO103" s="36">
        <v>11.83</v>
      </c>
      <c r="BP103" s="36">
        <v>10.56</v>
      </c>
      <c r="BQ103" s="37">
        <f t="shared" si="32"/>
        <v>20.093750000000007</v>
      </c>
      <c r="BR103" s="21">
        <v>59</v>
      </c>
      <c r="BS103" s="22">
        <v>11.468644067796616</v>
      </c>
      <c r="BT103" s="22">
        <v>0.30702385410594052</v>
      </c>
      <c r="BU103" s="22">
        <v>12.22</v>
      </c>
      <c r="BV103" s="22">
        <v>11.03</v>
      </c>
      <c r="BW103" s="23">
        <f t="shared" si="33"/>
        <v>14.096875000000008</v>
      </c>
      <c r="BX103" s="38">
        <f t="shared" si="34"/>
        <v>12.45</v>
      </c>
      <c r="BY103" s="39">
        <v>2</v>
      </c>
      <c r="BZ103" s="38">
        <f t="shared" si="35"/>
        <v>11.468644067796616</v>
      </c>
      <c r="CA103" s="39">
        <v>7</v>
      </c>
      <c r="CB103" s="40">
        <f t="shared" si="36"/>
        <v>9.9600000000000009</v>
      </c>
      <c r="CC103" s="41">
        <v>4</v>
      </c>
      <c r="CD103" s="40">
        <f t="shared" si="37"/>
        <v>10.541999999999991</v>
      </c>
      <c r="CE103" s="41">
        <v>3</v>
      </c>
    </row>
    <row r="104" spans="1:83" x14ac:dyDescent="0.3">
      <c r="A104" s="8" t="s">
        <v>177</v>
      </c>
      <c r="B104" s="9">
        <v>2000</v>
      </c>
      <c r="C104" s="8" t="s">
        <v>185</v>
      </c>
      <c r="D104" s="8">
        <v>24</v>
      </c>
      <c r="E104" s="8">
        <v>423</v>
      </c>
      <c r="F104" s="10">
        <v>36668</v>
      </c>
      <c r="G104" s="11">
        <f t="shared" si="20"/>
        <v>143</v>
      </c>
      <c r="H104" s="11">
        <v>14.1</v>
      </c>
      <c r="I104" s="8" t="s">
        <v>37</v>
      </c>
      <c r="J104" s="45" t="s">
        <v>179</v>
      </c>
      <c r="K104" s="45" t="s">
        <v>67</v>
      </c>
      <c r="L104" s="45" t="s">
        <v>186</v>
      </c>
      <c r="M104" s="8">
        <v>8</v>
      </c>
      <c r="N104" s="8" t="s">
        <v>39</v>
      </c>
      <c r="O104" s="12">
        <f t="shared" si="21"/>
        <v>8</v>
      </c>
      <c r="P104" s="12">
        <v>0.92031535852002144</v>
      </c>
      <c r="Q104" s="13">
        <v>724</v>
      </c>
      <c r="R104" s="13">
        <f t="shared" si="22"/>
        <v>15.083333333333334</v>
      </c>
      <c r="S104" s="14">
        <v>14.738867403314893</v>
      </c>
      <c r="T104" s="14">
        <v>0.5114939895469115</v>
      </c>
      <c r="U104" s="14">
        <v>15.96</v>
      </c>
      <c r="V104" s="14">
        <v>13.57</v>
      </c>
      <c r="W104" s="14">
        <f t="shared" si="23"/>
        <v>2.3900000000000006</v>
      </c>
      <c r="X104" s="15">
        <f t="shared" si="24"/>
        <v>222.31124999999966</v>
      </c>
      <c r="Y104" s="15">
        <v>0</v>
      </c>
      <c r="Z104" s="16">
        <f t="shared" si="25"/>
        <v>0</v>
      </c>
      <c r="AA104" s="17">
        <f t="shared" si="26"/>
        <v>0</v>
      </c>
      <c r="AB104" s="18">
        <v>51</v>
      </c>
      <c r="AC104" s="19">
        <v>14.66078431372549</v>
      </c>
      <c r="AD104" s="19">
        <v>9.672317482909526E-2</v>
      </c>
      <c r="AE104" s="19">
        <v>14.89</v>
      </c>
      <c r="AF104" s="19">
        <v>14.5</v>
      </c>
      <c r="AG104" s="20">
        <f t="shared" si="38"/>
        <v>15.577083333333333</v>
      </c>
      <c r="AH104" s="21">
        <v>141</v>
      </c>
      <c r="AI104" s="22">
        <v>15.056524822695032</v>
      </c>
      <c r="AJ104" s="22">
        <v>0.11996419594197406</v>
      </c>
      <c r="AK104" s="22">
        <v>15.44</v>
      </c>
      <c r="AL104" s="22">
        <v>14.8</v>
      </c>
      <c r="AM104" s="23">
        <f t="shared" si="27"/>
        <v>44.228541666666658</v>
      </c>
      <c r="AN104" s="24">
        <v>155</v>
      </c>
      <c r="AO104" s="25">
        <v>15.299741935483874</v>
      </c>
      <c r="AP104" s="25">
        <v>0.1418658062967591</v>
      </c>
      <c r="AQ104" s="25">
        <v>15.75</v>
      </c>
      <c r="AR104" s="25">
        <v>15.08</v>
      </c>
      <c r="AS104" s="26">
        <f t="shared" si="28"/>
        <v>49.405416666666675</v>
      </c>
      <c r="AT104" s="27">
        <v>93</v>
      </c>
      <c r="AU104" s="28">
        <v>14.859569892473118</v>
      </c>
      <c r="AV104" s="28">
        <v>0.43542062117515085</v>
      </c>
      <c r="AW104" s="28">
        <v>15.96</v>
      </c>
      <c r="AX104" s="28">
        <v>14.33</v>
      </c>
      <c r="AY104" s="29">
        <f t="shared" si="29"/>
        <v>28.790416666666665</v>
      </c>
      <c r="AZ104" s="30">
        <v>91</v>
      </c>
      <c r="BA104" s="31">
        <v>14.345714285714291</v>
      </c>
      <c r="BB104" s="31">
        <v>0.3356590295627162</v>
      </c>
      <c r="BC104" s="31">
        <v>15.14</v>
      </c>
      <c r="BD104" s="31">
        <v>13.61</v>
      </c>
      <c r="BE104" s="32">
        <f t="shared" si="30"/>
        <v>27.197083333333342</v>
      </c>
      <c r="BF104" s="33">
        <v>52</v>
      </c>
      <c r="BG104" s="34">
        <v>14.139807692307697</v>
      </c>
      <c r="BH104" s="34">
        <v>0.32330699539756574</v>
      </c>
      <c r="BI104" s="34">
        <v>15.1</v>
      </c>
      <c r="BJ104" s="34">
        <v>13.78</v>
      </c>
      <c r="BK104" s="35">
        <f t="shared" si="31"/>
        <v>15.318125000000004</v>
      </c>
      <c r="BL104" s="8">
        <v>83</v>
      </c>
      <c r="BM104" s="36">
        <v>14.129638554216864</v>
      </c>
      <c r="BN104" s="36">
        <v>0.36708956102362583</v>
      </c>
      <c r="BO104" s="36">
        <v>15.94</v>
      </c>
      <c r="BP104" s="36">
        <v>13.72</v>
      </c>
      <c r="BQ104" s="37">
        <f t="shared" si="32"/>
        <v>24.432499999999994</v>
      </c>
      <c r="BR104" s="21">
        <v>58</v>
      </c>
      <c r="BS104" s="22">
        <v>14.368620689655176</v>
      </c>
      <c r="BT104" s="22">
        <v>0.2468286448435531</v>
      </c>
      <c r="BU104" s="22">
        <v>14.78</v>
      </c>
      <c r="BV104" s="22">
        <v>13.57</v>
      </c>
      <c r="BW104" s="23">
        <f t="shared" si="33"/>
        <v>17.362083333333334</v>
      </c>
      <c r="BX104" s="38">
        <f t="shared" si="34"/>
        <v>15.96</v>
      </c>
      <c r="BY104" s="39">
        <v>3</v>
      </c>
      <c r="BZ104" s="38">
        <f t="shared" si="35"/>
        <v>15.299741935483874</v>
      </c>
      <c r="CA104" s="39">
        <v>2</v>
      </c>
      <c r="CB104" s="40">
        <f t="shared" si="36"/>
        <v>13.57</v>
      </c>
      <c r="CC104" s="41">
        <v>7</v>
      </c>
      <c r="CD104" s="40">
        <f t="shared" si="37"/>
        <v>14.129638554216864</v>
      </c>
      <c r="CE104" s="41">
        <v>6</v>
      </c>
    </row>
    <row r="105" spans="1:83" x14ac:dyDescent="0.3">
      <c r="A105" s="8" t="s">
        <v>177</v>
      </c>
      <c r="B105" s="9">
        <v>2000</v>
      </c>
      <c r="C105" s="8" t="s">
        <v>187</v>
      </c>
      <c r="D105" s="8">
        <v>24</v>
      </c>
      <c r="E105" s="8">
        <v>252</v>
      </c>
      <c r="F105" s="10">
        <v>36636</v>
      </c>
      <c r="G105" s="11">
        <f t="shared" si="20"/>
        <v>111</v>
      </c>
      <c r="H105" s="11">
        <v>10.9</v>
      </c>
      <c r="I105" s="8" t="s">
        <v>145</v>
      </c>
      <c r="J105" s="45" t="s">
        <v>179</v>
      </c>
      <c r="K105" s="45" t="s">
        <v>188</v>
      </c>
      <c r="L105" s="45" t="s">
        <v>181</v>
      </c>
      <c r="M105" s="8">
        <v>8</v>
      </c>
      <c r="N105" s="8" t="s">
        <v>39</v>
      </c>
      <c r="O105" s="12">
        <f t="shared" si="21"/>
        <v>8</v>
      </c>
      <c r="P105" s="12">
        <v>0.50059558233191437</v>
      </c>
      <c r="Q105" s="13">
        <v>1059</v>
      </c>
      <c r="R105" s="13">
        <f t="shared" si="22"/>
        <v>22.0625</v>
      </c>
      <c r="S105" s="14">
        <v>11.637865911237013</v>
      </c>
      <c r="T105" s="14">
        <v>0.73125392536674005</v>
      </c>
      <c r="U105" s="14">
        <v>14.36</v>
      </c>
      <c r="V105" s="14">
        <v>9.56</v>
      </c>
      <c r="W105" s="14">
        <f t="shared" si="23"/>
        <v>4.7999999999999989</v>
      </c>
      <c r="X105" s="15">
        <f t="shared" si="24"/>
        <v>256.76041666666657</v>
      </c>
      <c r="Y105" s="15">
        <v>0</v>
      </c>
      <c r="Z105" s="16">
        <f t="shared" si="25"/>
        <v>0</v>
      </c>
      <c r="AA105" s="17">
        <f t="shared" si="26"/>
        <v>0</v>
      </c>
      <c r="AB105" s="18">
        <v>53</v>
      </c>
      <c r="AC105" s="19">
        <v>10.933207547169809</v>
      </c>
      <c r="AD105" s="19">
        <v>0.61884437457404806</v>
      </c>
      <c r="AE105" s="19">
        <v>11.56</v>
      </c>
      <c r="AF105" s="19">
        <v>9.56</v>
      </c>
      <c r="AG105" s="20">
        <f t="shared" si="38"/>
        <v>12.072083333333332</v>
      </c>
      <c r="AH105" s="21">
        <v>134</v>
      </c>
      <c r="AI105" s="22">
        <v>11.306044776119405</v>
      </c>
      <c r="AJ105" s="22">
        <v>0.20165860623525717</v>
      </c>
      <c r="AK105" s="22">
        <v>11.89</v>
      </c>
      <c r="AL105" s="22">
        <v>10.94</v>
      </c>
      <c r="AM105" s="23">
        <f t="shared" si="27"/>
        <v>31.562708333333337</v>
      </c>
      <c r="AN105" s="24">
        <v>257</v>
      </c>
      <c r="AO105" s="25">
        <v>10.98350194552534</v>
      </c>
      <c r="AP105" s="25">
        <v>0.17314472190270483</v>
      </c>
      <c r="AQ105" s="25">
        <v>11.76</v>
      </c>
      <c r="AR105" s="25">
        <v>10.74</v>
      </c>
      <c r="AS105" s="26">
        <f t="shared" si="28"/>
        <v>58.80750000000026</v>
      </c>
      <c r="AT105" s="27">
        <v>184</v>
      </c>
      <c r="AU105" s="28">
        <v>11.309510869565219</v>
      </c>
      <c r="AV105" s="28">
        <v>0.29418086680623451</v>
      </c>
      <c r="AW105" s="28">
        <v>12.24</v>
      </c>
      <c r="AX105" s="28">
        <v>10.72</v>
      </c>
      <c r="AY105" s="29">
        <f t="shared" si="29"/>
        <v>43.353125000000006</v>
      </c>
      <c r="AZ105" s="30">
        <v>246</v>
      </c>
      <c r="BA105" s="31">
        <v>12.481422764227666</v>
      </c>
      <c r="BB105" s="31">
        <v>0.45389382032886794</v>
      </c>
      <c r="BC105" s="31">
        <v>13.81</v>
      </c>
      <c r="BD105" s="31">
        <v>11.07</v>
      </c>
      <c r="BE105" s="32">
        <f t="shared" si="30"/>
        <v>63.967291666666789</v>
      </c>
      <c r="BF105" s="33">
        <v>57</v>
      </c>
      <c r="BG105" s="34">
        <v>12.962982456140351</v>
      </c>
      <c r="BH105" s="34">
        <v>0.37389821434010029</v>
      </c>
      <c r="BI105" s="34">
        <v>14.36</v>
      </c>
      <c r="BJ105" s="34">
        <v>12.65</v>
      </c>
      <c r="BK105" s="35">
        <f t="shared" si="31"/>
        <v>15.393541666666666</v>
      </c>
      <c r="BL105" s="8">
        <v>73</v>
      </c>
      <c r="BM105" s="36">
        <v>11.959863013698627</v>
      </c>
      <c r="BN105" s="36">
        <v>0.24873844557578711</v>
      </c>
      <c r="BO105" s="36">
        <v>12.78</v>
      </c>
      <c r="BP105" s="36">
        <v>11.74</v>
      </c>
      <c r="BQ105" s="37">
        <f t="shared" si="32"/>
        <v>18.188958333333328</v>
      </c>
      <c r="BR105" s="21">
        <v>55</v>
      </c>
      <c r="BS105" s="22">
        <v>11.707818181818181</v>
      </c>
      <c r="BT105" s="22">
        <v>6.413789857541391E-2</v>
      </c>
      <c r="BU105" s="22">
        <v>11.87</v>
      </c>
      <c r="BV105" s="22">
        <v>11.6</v>
      </c>
      <c r="BW105" s="23">
        <f t="shared" si="33"/>
        <v>13.415208333333332</v>
      </c>
      <c r="BX105" s="38">
        <f t="shared" si="34"/>
        <v>14.36</v>
      </c>
      <c r="BY105" s="39">
        <v>5</v>
      </c>
      <c r="BZ105" s="38">
        <f t="shared" si="35"/>
        <v>12.962982456140351</v>
      </c>
      <c r="CA105" s="39">
        <v>5</v>
      </c>
      <c r="CB105" s="40">
        <f t="shared" si="36"/>
        <v>9.56</v>
      </c>
      <c r="CC105" s="41">
        <v>0</v>
      </c>
      <c r="CD105" s="40">
        <f t="shared" si="37"/>
        <v>10.933207547169809</v>
      </c>
      <c r="CE105" s="41">
        <v>0</v>
      </c>
    </row>
    <row r="106" spans="1:83" x14ac:dyDescent="0.3">
      <c r="A106" s="8" t="s">
        <v>177</v>
      </c>
      <c r="B106" s="9">
        <v>2000</v>
      </c>
      <c r="C106" s="8" t="s">
        <v>189</v>
      </c>
      <c r="D106" s="8">
        <v>24</v>
      </c>
      <c r="E106" s="8">
        <v>314</v>
      </c>
      <c r="F106" s="10">
        <v>36650</v>
      </c>
      <c r="G106" s="11">
        <f t="shared" si="20"/>
        <v>125</v>
      </c>
      <c r="H106" s="11">
        <v>11.4</v>
      </c>
      <c r="I106" s="8" t="s">
        <v>37</v>
      </c>
      <c r="J106" s="45" t="s">
        <v>179</v>
      </c>
      <c r="K106" s="45" t="s">
        <v>190</v>
      </c>
      <c r="L106" s="45" t="s">
        <v>186</v>
      </c>
      <c r="M106" s="8">
        <v>8</v>
      </c>
      <c r="N106" s="8" t="s">
        <v>39</v>
      </c>
      <c r="O106" s="12">
        <f t="shared" si="21"/>
        <v>8</v>
      </c>
      <c r="P106" s="12">
        <v>0.25836217014223328</v>
      </c>
      <c r="Q106" s="13">
        <v>993</v>
      </c>
      <c r="R106" s="13">
        <f t="shared" si="22"/>
        <v>20.6875</v>
      </c>
      <c r="S106" s="14">
        <v>12.913011077542803</v>
      </c>
      <c r="T106" s="14">
        <v>0.89189173322127835</v>
      </c>
      <c r="U106" s="14">
        <v>15.98</v>
      </c>
      <c r="V106" s="14">
        <v>11.44</v>
      </c>
      <c r="W106" s="14">
        <f t="shared" si="23"/>
        <v>4.5400000000000009</v>
      </c>
      <c r="X106" s="15">
        <f t="shared" si="24"/>
        <v>267.13791666666674</v>
      </c>
      <c r="Y106" s="15">
        <v>0</v>
      </c>
      <c r="Z106" s="16">
        <f t="shared" si="25"/>
        <v>0</v>
      </c>
      <c r="AA106" s="17">
        <f t="shared" si="26"/>
        <v>0</v>
      </c>
      <c r="AB106" s="18">
        <v>185</v>
      </c>
      <c r="AC106" s="19">
        <v>11.984162162162162</v>
      </c>
      <c r="AD106" s="19">
        <v>0.273465035670797</v>
      </c>
      <c r="AE106" s="19">
        <v>12.55</v>
      </c>
      <c r="AF106" s="19">
        <v>11.44</v>
      </c>
      <c r="AG106" s="20">
        <f t="shared" si="38"/>
        <v>46.188958333333332</v>
      </c>
      <c r="AH106" s="21">
        <v>298</v>
      </c>
      <c r="AI106" s="22">
        <v>12.382885906040309</v>
      </c>
      <c r="AJ106" s="22">
        <v>0.19663942732781298</v>
      </c>
      <c r="AK106" s="22">
        <v>13.21</v>
      </c>
      <c r="AL106" s="22">
        <v>11.99</v>
      </c>
      <c r="AM106" s="23">
        <f t="shared" si="27"/>
        <v>76.877083333333587</v>
      </c>
      <c r="AN106" s="24">
        <v>87</v>
      </c>
      <c r="AO106" s="25">
        <v>12.573793103448279</v>
      </c>
      <c r="AP106" s="25">
        <v>0.13257066022270708</v>
      </c>
      <c r="AQ106" s="25">
        <v>12.86</v>
      </c>
      <c r="AR106" s="25">
        <v>12.38</v>
      </c>
      <c r="AS106" s="26">
        <f t="shared" si="28"/>
        <v>22.790000000000006</v>
      </c>
      <c r="AT106" s="27">
        <v>86</v>
      </c>
      <c r="AU106" s="28">
        <v>13.176279069767441</v>
      </c>
      <c r="AV106" s="28">
        <v>0.39322511592224879</v>
      </c>
      <c r="AW106" s="28">
        <v>15.11</v>
      </c>
      <c r="AX106" s="28">
        <v>12.53</v>
      </c>
      <c r="AY106" s="29">
        <f t="shared" si="29"/>
        <v>23.607499999999998</v>
      </c>
      <c r="AZ106" s="30">
        <v>90</v>
      </c>
      <c r="BA106" s="31">
        <v>13.419999999999991</v>
      </c>
      <c r="BB106" s="31">
        <v>0.31613537137389075</v>
      </c>
      <c r="BC106" s="31">
        <v>14.65</v>
      </c>
      <c r="BD106" s="31">
        <v>12.9</v>
      </c>
      <c r="BE106" s="32">
        <f t="shared" si="30"/>
        <v>25.162499999999984</v>
      </c>
      <c r="BF106" s="33">
        <v>68</v>
      </c>
      <c r="BG106" s="34">
        <v>13.241323529411769</v>
      </c>
      <c r="BH106" s="34">
        <v>0.20033482727721896</v>
      </c>
      <c r="BI106" s="34">
        <v>13.75</v>
      </c>
      <c r="BJ106" s="34">
        <v>12.96</v>
      </c>
      <c r="BK106" s="35">
        <f t="shared" si="31"/>
        <v>18.758541666666673</v>
      </c>
      <c r="BL106" s="8">
        <v>97</v>
      </c>
      <c r="BM106" s="36">
        <v>14.619484536082483</v>
      </c>
      <c r="BN106" s="36">
        <v>0.36204963729099515</v>
      </c>
      <c r="BO106" s="36">
        <v>15.64</v>
      </c>
      <c r="BP106" s="36">
        <v>13.81</v>
      </c>
      <c r="BQ106" s="37">
        <f t="shared" si="32"/>
        <v>29.543541666666687</v>
      </c>
      <c r="BR106" s="21">
        <v>82</v>
      </c>
      <c r="BS106" s="22">
        <v>14.171585365853655</v>
      </c>
      <c r="BT106" s="22">
        <v>0.53159315528528217</v>
      </c>
      <c r="BU106" s="22">
        <v>15.98</v>
      </c>
      <c r="BV106" s="22">
        <v>13.66</v>
      </c>
      <c r="BW106" s="23">
        <f t="shared" si="33"/>
        <v>24.209791666666661</v>
      </c>
      <c r="BX106" s="38">
        <f t="shared" si="34"/>
        <v>15.98</v>
      </c>
      <c r="BY106" s="39">
        <v>7</v>
      </c>
      <c r="BZ106" s="38">
        <f t="shared" si="35"/>
        <v>14.619484536082483</v>
      </c>
      <c r="CA106" s="39">
        <v>6</v>
      </c>
      <c r="CB106" s="40">
        <f t="shared" si="36"/>
        <v>11.44</v>
      </c>
      <c r="CC106" s="41">
        <v>0</v>
      </c>
      <c r="CD106" s="40">
        <f t="shared" si="37"/>
        <v>11.984162162162162</v>
      </c>
      <c r="CE106" s="41">
        <v>0</v>
      </c>
    </row>
    <row r="107" spans="1:83" x14ac:dyDescent="0.3">
      <c r="A107" s="8" t="s">
        <v>177</v>
      </c>
      <c r="B107" s="9">
        <v>2000</v>
      </c>
      <c r="C107" s="8" t="s">
        <v>191</v>
      </c>
      <c r="D107" s="8">
        <v>24</v>
      </c>
      <c r="E107" s="8">
        <v>282</v>
      </c>
      <c r="F107" s="10">
        <v>36639</v>
      </c>
      <c r="G107" s="11">
        <f t="shared" si="20"/>
        <v>114</v>
      </c>
      <c r="H107" s="11">
        <v>11.1</v>
      </c>
      <c r="I107" s="8" t="s">
        <v>145</v>
      </c>
      <c r="J107" s="45" t="s">
        <v>183</v>
      </c>
      <c r="K107" s="45" t="s">
        <v>192</v>
      </c>
      <c r="L107" s="45" t="s">
        <v>193</v>
      </c>
      <c r="M107" s="8">
        <v>8</v>
      </c>
      <c r="N107" s="8" t="s">
        <v>39</v>
      </c>
      <c r="O107" s="12">
        <f t="shared" si="21"/>
        <v>8</v>
      </c>
      <c r="P107" s="12">
        <v>0.79889161177177848</v>
      </c>
      <c r="Q107" s="13">
        <v>1393</v>
      </c>
      <c r="R107" s="13">
        <f t="shared" si="22"/>
        <v>29.020833333333332</v>
      </c>
      <c r="S107" s="14">
        <v>12.03010050251261</v>
      </c>
      <c r="T107" s="14">
        <v>0.89145495899396765</v>
      </c>
      <c r="U107" s="14">
        <v>16.23</v>
      </c>
      <c r="V107" s="14">
        <v>10.34</v>
      </c>
      <c r="W107" s="14">
        <f t="shared" si="23"/>
        <v>5.8900000000000006</v>
      </c>
      <c r="X107" s="15">
        <f t="shared" si="24"/>
        <v>349.12354166666802</v>
      </c>
      <c r="Y107" s="15">
        <v>0</v>
      </c>
      <c r="Z107" s="16">
        <f t="shared" si="25"/>
        <v>0</v>
      </c>
      <c r="AA107" s="17">
        <f t="shared" si="26"/>
        <v>0</v>
      </c>
      <c r="AB107" s="18">
        <v>496</v>
      </c>
      <c r="AC107" s="19">
        <v>11.192459677419356</v>
      </c>
      <c r="AD107" s="19">
        <v>0.18058154761907472</v>
      </c>
      <c r="AE107" s="19">
        <v>11.92</v>
      </c>
      <c r="AF107" s="19">
        <v>10.34</v>
      </c>
      <c r="AG107" s="20">
        <f t="shared" si="38"/>
        <v>115.65541666666668</v>
      </c>
      <c r="AH107" s="21">
        <v>142</v>
      </c>
      <c r="AI107" s="22">
        <v>11.800563380281694</v>
      </c>
      <c r="AJ107" s="22">
        <v>0.24939294992477104</v>
      </c>
      <c r="AK107" s="22">
        <v>12.39</v>
      </c>
      <c r="AL107" s="22">
        <v>11.4</v>
      </c>
      <c r="AM107" s="23">
        <f t="shared" si="27"/>
        <v>34.910000000000018</v>
      </c>
      <c r="AN107" s="24">
        <v>87</v>
      </c>
      <c r="AO107" s="25">
        <v>12.208850574712642</v>
      </c>
      <c r="AP107" s="25">
        <v>0.18831211898505826</v>
      </c>
      <c r="AQ107" s="25">
        <v>13.26</v>
      </c>
      <c r="AR107" s="25">
        <v>11.87</v>
      </c>
      <c r="AS107" s="26">
        <f t="shared" si="28"/>
        <v>22.128541666666663</v>
      </c>
      <c r="AT107" s="27">
        <v>200</v>
      </c>
      <c r="AU107" s="28">
        <v>12.118050000000006</v>
      </c>
      <c r="AV107" s="28">
        <v>0.42732273647154351</v>
      </c>
      <c r="AW107" s="28">
        <v>13.99</v>
      </c>
      <c r="AX107" s="28">
        <v>11.5</v>
      </c>
      <c r="AY107" s="29">
        <f t="shared" si="29"/>
        <v>50.491875000000029</v>
      </c>
      <c r="AZ107" s="30">
        <v>194</v>
      </c>
      <c r="BA107" s="31">
        <v>12.554226804123696</v>
      </c>
      <c r="BB107" s="31">
        <v>0.81914252532192067</v>
      </c>
      <c r="BC107" s="31">
        <v>16.23</v>
      </c>
      <c r="BD107" s="31">
        <v>11.22</v>
      </c>
      <c r="BE107" s="32">
        <f t="shared" si="30"/>
        <v>50.739999999999938</v>
      </c>
      <c r="BF107" s="33">
        <v>94</v>
      </c>
      <c r="BG107" s="34">
        <v>12.605212765957443</v>
      </c>
      <c r="BH107" s="34">
        <v>0.33896975068328522</v>
      </c>
      <c r="BI107" s="34">
        <v>13.3</v>
      </c>
      <c r="BJ107" s="34">
        <v>12.1</v>
      </c>
      <c r="BK107" s="35">
        <f t="shared" si="31"/>
        <v>24.685208333333325</v>
      </c>
      <c r="BL107" s="8">
        <v>133</v>
      </c>
      <c r="BM107" s="36">
        <v>13.178120300751878</v>
      </c>
      <c r="BN107" s="36">
        <v>0.47998761091325209</v>
      </c>
      <c r="BO107" s="36">
        <v>14.56</v>
      </c>
      <c r="BP107" s="36">
        <v>12.31</v>
      </c>
      <c r="BQ107" s="37">
        <f t="shared" si="32"/>
        <v>36.514375000000001</v>
      </c>
      <c r="BR107" s="21">
        <v>47</v>
      </c>
      <c r="BS107" s="22">
        <v>14.295957446808508</v>
      </c>
      <c r="BT107" s="22">
        <v>0.47811068199405005</v>
      </c>
      <c r="BU107" s="22">
        <v>15.29</v>
      </c>
      <c r="BV107" s="22">
        <v>13.72</v>
      </c>
      <c r="BW107" s="23">
        <f t="shared" si="33"/>
        <v>13.998124999999996</v>
      </c>
      <c r="BX107" s="38">
        <f t="shared" si="34"/>
        <v>16.23</v>
      </c>
      <c r="BY107" s="39">
        <v>4</v>
      </c>
      <c r="BZ107" s="38">
        <f t="shared" si="35"/>
        <v>14.295957446808508</v>
      </c>
      <c r="CA107" s="39">
        <v>7</v>
      </c>
      <c r="CB107" s="40">
        <f t="shared" si="36"/>
        <v>10.34</v>
      </c>
      <c r="CC107" s="41">
        <v>0</v>
      </c>
      <c r="CD107" s="40">
        <f t="shared" si="37"/>
        <v>11.192459677419356</v>
      </c>
      <c r="CE107" s="41">
        <v>0</v>
      </c>
    </row>
    <row r="108" spans="1:83" x14ac:dyDescent="0.3">
      <c r="A108" s="8" t="s">
        <v>177</v>
      </c>
      <c r="B108" s="9">
        <v>2000</v>
      </c>
      <c r="C108" s="8" t="s">
        <v>194</v>
      </c>
      <c r="D108" s="8">
        <v>24</v>
      </c>
      <c r="E108" s="8">
        <v>247</v>
      </c>
      <c r="F108" s="10">
        <v>36652</v>
      </c>
      <c r="G108" s="11">
        <f t="shared" si="20"/>
        <v>127</v>
      </c>
      <c r="H108" s="11">
        <v>11.8</v>
      </c>
      <c r="I108" s="8" t="s">
        <v>37</v>
      </c>
      <c r="J108" s="45" t="s">
        <v>183</v>
      </c>
      <c r="K108" s="45" t="s">
        <v>105</v>
      </c>
      <c r="L108" s="45" t="s">
        <v>195</v>
      </c>
      <c r="M108" s="8">
        <v>8</v>
      </c>
      <c r="N108" s="8" t="s">
        <v>39</v>
      </c>
      <c r="O108" s="12">
        <f t="shared" si="21"/>
        <v>8</v>
      </c>
      <c r="P108" s="12">
        <v>0.82055227833682887</v>
      </c>
      <c r="Q108" s="13">
        <v>1342</v>
      </c>
      <c r="R108" s="13">
        <f t="shared" si="22"/>
        <v>27.958333333333332</v>
      </c>
      <c r="S108" s="14">
        <v>13.628912071534995</v>
      </c>
      <c r="T108" s="14">
        <v>1.1078655845077436</v>
      </c>
      <c r="U108" s="14">
        <v>17.13</v>
      </c>
      <c r="V108" s="14">
        <v>11.98</v>
      </c>
      <c r="W108" s="14">
        <f t="shared" si="23"/>
        <v>5.1499999999999986</v>
      </c>
      <c r="X108" s="15">
        <f t="shared" si="24"/>
        <v>381.04166666666589</v>
      </c>
      <c r="Y108" s="15">
        <v>0</v>
      </c>
      <c r="Z108" s="16">
        <f t="shared" si="25"/>
        <v>0</v>
      </c>
      <c r="AA108" s="17">
        <f t="shared" si="26"/>
        <v>0</v>
      </c>
      <c r="AB108" s="18">
        <v>47</v>
      </c>
      <c r="AC108" s="19">
        <v>12.232340425531916</v>
      </c>
      <c r="AD108" s="19">
        <v>7.0254591864701163E-2</v>
      </c>
      <c r="AE108" s="19">
        <v>12.43</v>
      </c>
      <c r="AF108" s="19">
        <v>12.14</v>
      </c>
      <c r="AG108" s="20">
        <f t="shared" si="38"/>
        <v>11.977500000000001</v>
      </c>
      <c r="AH108" s="21">
        <v>437</v>
      </c>
      <c r="AI108" s="22">
        <v>12.472311212814626</v>
      </c>
      <c r="AJ108" s="22">
        <v>0.26690532662943123</v>
      </c>
      <c r="AK108" s="22">
        <v>13.32</v>
      </c>
      <c r="AL108" s="22">
        <v>11.98</v>
      </c>
      <c r="AM108" s="23">
        <f t="shared" si="27"/>
        <v>113.54999999999981</v>
      </c>
      <c r="AN108" s="24">
        <v>86</v>
      </c>
      <c r="AO108" s="25">
        <v>13.065</v>
      </c>
      <c r="AP108" s="25">
        <v>0.19143882450906363</v>
      </c>
      <c r="AQ108" s="25">
        <v>13.4</v>
      </c>
      <c r="AR108" s="25">
        <v>12.66</v>
      </c>
      <c r="AS108" s="26">
        <f t="shared" si="28"/>
        <v>23.408125000000002</v>
      </c>
      <c r="AT108" s="27">
        <v>103</v>
      </c>
      <c r="AU108" s="28">
        <v>13.97029126213593</v>
      </c>
      <c r="AV108" s="28">
        <v>0.33537060656299544</v>
      </c>
      <c r="AW108" s="28">
        <v>15.13</v>
      </c>
      <c r="AX108" s="28">
        <v>13.28</v>
      </c>
      <c r="AY108" s="29">
        <f t="shared" si="29"/>
        <v>29.977916666666687</v>
      </c>
      <c r="AZ108" s="30">
        <v>243</v>
      </c>
      <c r="BA108" s="31">
        <v>14.453045267489744</v>
      </c>
      <c r="BB108" s="31">
        <v>0.84772848282159852</v>
      </c>
      <c r="BC108" s="31">
        <v>17.13</v>
      </c>
      <c r="BD108" s="31">
        <v>13.15</v>
      </c>
      <c r="BE108" s="32">
        <f t="shared" si="30"/>
        <v>73.168541666666826</v>
      </c>
      <c r="BF108" s="33">
        <v>192</v>
      </c>
      <c r="BG108" s="34">
        <v>14.634531250000025</v>
      </c>
      <c r="BH108" s="34">
        <v>0.66662688376609547</v>
      </c>
      <c r="BI108" s="34">
        <v>15.75</v>
      </c>
      <c r="BJ108" s="34">
        <v>13.77</v>
      </c>
      <c r="BK108" s="35">
        <f t="shared" si="31"/>
        <v>58.5381250000001</v>
      </c>
      <c r="BL108" s="8">
        <v>145</v>
      </c>
      <c r="BM108" s="36">
        <v>14.576137931034479</v>
      </c>
      <c r="BN108" s="36">
        <v>0.76721012097846952</v>
      </c>
      <c r="BO108" s="36">
        <v>16.21</v>
      </c>
      <c r="BP108" s="36">
        <v>13.55</v>
      </c>
      <c r="BQ108" s="37">
        <f t="shared" si="32"/>
        <v>44.032083333333325</v>
      </c>
      <c r="BR108" s="21">
        <v>89</v>
      </c>
      <c r="BS108" s="22">
        <v>14.232471910112364</v>
      </c>
      <c r="BT108" s="22">
        <v>0.46633552322841348</v>
      </c>
      <c r="BU108" s="22">
        <v>15.01</v>
      </c>
      <c r="BV108" s="22">
        <v>13.17</v>
      </c>
      <c r="BW108" s="23">
        <f t="shared" si="33"/>
        <v>26.389375000000012</v>
      </c>
      <c r="BX108" s="38">
        <f t="shared" si="34"/>
        <v>17.13</v>
      </c>
      <c r="BY108" s="39">
        <v>4</v>
      </c>
      <c r="BZ108" s="38">
        <f t="shared" si="35"/>
        <v>14.634531250000025</v>
      </c>
      <c r="CA108" s="39">
        <v>5</v>
      </c>
      <c r="CB108" s="40">
        <f t="shared" si="36"/>
        <v>11.98</v>
      </c>
      <c r="CC108" s="41">
        <v>1</v>
      </c>
      <c r="CD108" s="40">
        <f t="shared" si="37"/>
        <v>12.232340425531916</v>
      </c>
      <c r="CE108" s="41">
        <v>0</v>
      </c>
    </row>
    <row r="109" spans="1:83" x14ac:dyDescent="0.3">
      <c r="A109" s="8" t="s">
        <v>177</v>
      </c>
      <c r="B109" s="9">
        <v>2000</v>
      </c>
      <c r="C109" s="8" t="s">
        <v>196</v>
      </c>
      <c r="D109" s="8">
        <v>24</v>
      </c>
      <c r="E109" s="8">
        <v>232</v>
      </c>
      <c r="F109" s="10">
        <v>36655</v>
      </c>
      <c r="G109" s="11">
        <f t="shared" si="20"/>
        <v>130</v>
      </c>
      <c r="H109" s="11">
        <v>12.3</v>
      </c>
      <c r="I109" s="8" t="s">
        <v>37</v>
      </c>
      <c r="J109" s="45" t="s">
        <v>179</v>
      </c>
      <c r="K109" s="45" t="s">
        <v>67</v>
      </c>
      <c r="L109" s="45" t="s">
        <v>186</v>
      </c>
      <c r="M109" s="8">
        <v>8</v>
      </c>
      <c r="N109" s="8" t="s">
        <v>39</v>
      </c>
      <c r="O109" s="12">
        <f t="shared" si="21"/>
        <v>8</v>
      </c>
      <c r="P109" s="12">
        <v>0.55486424120321753</v>
      </c>
      <c r="Q109" s="13">
        <v>718</v>
      </c>
      <c r="R109" s="13">
        <f t="shared" si="22"/>
        <v>14.958333333333334</v>
      </c>
      <c r="S109" s="14">
        <v>13.112158774373276</v>
      </c>
      <c r="T109" s="14">
        <v>0.90452724184564171</v>
      </c>
      <c r="U109" s="14">
        <v>16.37</v>
      </c>
      <c r="V109" s="14">
        <v>11.37</v>
      </c>
      <c r="W109" s="14">
        <f t="shared" si="23"/>
        <v>5.0000000000000018</v>
      </c>
      <c r="X109" s="15">
        <f t="shared" si="24"/>
        <v>196.13604166666693</v>
      </c>
      <c r="Y109" s="15">
        <v>0</v>
      </c>
      <c r="Z109" s="16">
        <f t="shared" si="25"/>
        <v>0</v>
      </c>
      <c r="AA109" s="17">
        <f t="shared" si="26"/>
        <v>0</v>
      </c>
      <c r="AB109" s="18">
        <v>244</v>
      </c>
      <c r="AC109" s="19">
        <v>12.199180327868847</v>
      </c>
      <c r="AD109" s="19">
        <v>0.30509956592204285</v>
      </c>
      <c r="AE109" s="19">
        <v>12.91</v>
      </c>
      <c r="AF109" s="19">
        <v>11.37</v>
      </c>
      <c r="AG109" s="20">
        <f t="shared" si="38"/>
        <v>62.012499999999967</v>
      </c>
      <c r="AH109" s="21">
        <v>85</v>
      </c>
      <c r="AI109" s="22">
        <v>12.845529411764707</v>
      </c>
      <c r="AJ109" s="22">
        <v>0.12314824479495633</v>
      </c>
      <c r="AK109" s="22">
        <v>13.41</v>
      </c>
      <c r="AL109" s="22">
        <v>12.46</v>
      </c>
      <c r="AM109" s="23">
        <f t="shared" si="27"/>
        <v>22.747291666666666</v>
      </c>
      <c r="AN109" s="24">
        <v>53</v>
      </c>
      <c r="AO109" s="25">
        <v>12.811509433962266</v>
      </c>
      <c r="AP109" s="25">
        <v>0.13773436287644861</v>
      </c>
      <c r="AQ109" s="25">
        <v>13.18</v>
      </c>
      <c r="AR109" s="25">
        <v>12.64</v>
      </c>
      <c r="AS109" s="26">
        <f t="shared" si="28"/>
        <v>14.146041666666671</v>
      </c>
      <c r="AT109" s="27">
        <v>107</v>
      </c>
      <c r="AU109" s="28">
        <v>13.404953271028035</v>
      </c>
      <c r="AV109" s="28">
        <v>0.45779078568291581</v>
      </c>
      <c r="AW109" s="28">
        <v>15.16</v>
      </c>
      <c r="AX109" s="28">
        <v>12.77</v>
      </c>
      <c r="AY109" s="29">
        <f t="shared" si="29"/>
        <v>29.88187499999999</v>
      </c>
      <c r="AZ109" s="30">
        <v>82</v>
      </c>
      <c r="BA109" s="31">
        <v>13.847560975609751</v>
      </c>
      <c r="BB109" s="31">
        <v>0.59382950742649554</v>
      </c>
      <c r="BC109" s="31">
        <v>16.37</v>
      </c>
      <c r="BD109" s="31">
        <v>13.28</v>
      </c>
      <c r="BE109" s="32">
        <f t="shared" si="30"/>
        <v>23.656249999999989</v>
      </c>
      <c r="BF109" s="33">
        <v>48</v>
      </c>
      <c r="BG109" s="34">
        <v>13.783750000000003</v>
      </c>
      <c r="BH109" s="34">
        <v>0.27870235018743594</v>
      </c>
      <c r="BI109" s="34">
        <v>14.66</v>
      </c>
      <c r="BJ109" s="34">
        <v>13.47</v>
      </c>
      <c r="BK109" s="35">
        <f t="shared" si="31"/>
        <v>13.783750000000003</v>
      </c>
      <c r="BL109" s="8">
        <v>44</v>
      </c>
      <c r="BM109" s="36">
        <v>14.833409090909084</v>
      </c>
      <c r="BN109" s="36">
        <v>0.2836632722233482</v>
      </c>
      <c r="BO109" s="36">
        <v>15.23</v>
      </c>
      <c r="BP109" s="36">
        <v>13.93</v>
      </c>
      <c r="BQ109" s="37">
        <f t="shared" si="32"/>
        <v>13.59729166666666</v>
      </c>
      <c r="BR109" s="21">
        <v>55</v>
      </c>
      <c r="BS109" s="22">
        <v>14.235090909090911</v>
      </c>
      <c r="BT109" s="22">
        <v>0.52284433179120693</v>
      </c>
      <c r="BU109" s="22">
        <v>15.59</v>
      </c>
      <c r="BV109" s="22">
        <v>13.82</v>
      </c>
      <c r="BW109" s="23">
        <f t="shared" si="33"/>
        <v>16.311041666666668</v>
      </c>
      <c r="BX109" s="38">
        <f t="shared" si="34"/>
        <v>16.37</v>
      </c>
      <c r="BY109" s="39">
        <v>4</v>
      </c>
      <c r="BZ109" s="38">
        <f t="shared" si="35"/>
        <v>14.833409090909084</v>
      </c>
      <c r="CA109" s="39">
        <v>6</v>
      </c>
      <c r="CB109" s="40">
        <f t="shared" si="36"/>
        <v>11.37</v>
      </c>
      <c r="CC109" s="41">
        <v>0</v>
      </c>
      <c r="CD109" s="40">
        <f t="shared" si="37"/>
        <v>12.199180327868847</v>
      </c>
      <c r="CE109" s="41">
        <v>0</v>
      </c>
    </row>
    <row r="110" spans="1:83" x14ac:dyDescent="0.3">
      <c r="A110" s="8" t="s">
        <v>177</v>
      </c>
      <c r="B110" s="9">
        <v>2000</v>
      </c>
      <c r="C110" s="8" t="s">
        <v>197</v>
      </c>
      <c r="D110" s="8">
        <v>24</v>
      </c>
      <c r="E110" s="8">
        <v>255</v>
      </c>
      <c r="F110" s="10">
        <v>36638</v>
      </c>
      <c r="G110" s="11">
        <f t="shared" si="20"/>
        <v>113</v>
      </c>
      <c r="H110" s="11">
        <v>11.1</v>
      </c>
      <c r="I110" s="8" t="s">
        <v>37</v>
      </c>
      <c r="J110" s="45" t="s">
        <v>179</v>
      </c>
      <c r="K110" s="45" t="s">
        <v>180</v>
      </c>
      <c r="L110" s="45" t="s">
        <v>181</v>
      </c>
      <c r="M110" s="8">
        <v>8</v>
      </c>
      <c r="N110" s="8" t="s">
        <v>39</v>
      </c>
      <c r="O110" s="12">
        <f t="shared" si="21"/>
        <v>8</v>
      </c>
      <c r="P110" s="12">
        <v>0.83826098282279171</v>
      </c>
      <c r="Q110" s="13">
        <v>863</v>
      </c>
      <c r="R110" s="13">
        <f t="shared" si="22"/>
        <v>17.979166666666668</v>
      </c>
      <c r="S110" s="14">
        <v>12.577508690614119</v>
      </c>
      <c r="T110" s="14">
        <v>1.5705244456668497</v>
      </c>
      <c r="U110" s="14">
        <v>16.98</v>
      </c>
      <c r="V110" s="14">
        <v>10.59</v>
      </c>
      <c r="W110" s="14">
        <f t="shared" si="23"/>
        <v>6.3900000000000006</v>
      </c>
      <c r="X110" s="15">
        <f t="shared" si="24"/>
        <v>226.13312499999969</v>
      </c>
      <c r="Y110" s="15">
        <v>0</v>
      </c>
      <c r="Z110" s="16">
        <f t="shared" si="25"/>
        <v>0</v>
      </c>
      <c r="AA110" s="17">
        <f t="shared" si="26"/>
        <v>0</v>
      </c>
      <c r="AB110" s="18">
        <v>151</v>
      </c>
      <c r="AC110" s="19">
        <v>11.221523178807949</v>
      </c>
      <c r="AD110" s="19">
        <v>0.16605119027725893</v>
      </c>
      <c r="AE110" s="19">
        <v>11.76</v>
      </c>
      <c r="AF110" s="19">
        <v>10.94</v>
      </c>
      <c r="AG110" s="20">
        <f t="shared" si="38"/>
        <v>35.301041666666677</v>
      </c>
      <c r="AH110" s="21">
        <v>92</v>
      </c>
      <c r="AI110" s="22">
        <v>11.129130434782606</v>
      </c>
      <c r="AJ110" s="22">
        <v>7.9013869611719301E-2</v>
      </c>
      <c r="AK110" s="22">
        <v>11.33</v>
      </c>
      <c r="AL110" s="22">
        <v>10.92</v>
      </c>
      <c r="AM110" s="23">
        <f t="shared" si="27"/>
        <v>21.330833333333331</v>
      </c>
      <c r="AN110" s="24">
        <v>86</v>
      </c>
      <c r="AO110" s="25">
        <v>10.80058139534883</v>
      </c>
      <c r="AP110" s="25">
        <v>0.19546839462392304</v>
      </c>
      <c r="AQ110" s="25">
        <v>11.73</v>
      </c>
      <c r="AR110" s="25">
        <v>10.59</v>
      </c>
      <c r="AS110" s="26">
        <f t="shared" si="28"/>
        <v>19.351041666666656</v>
      </c>
      <c r="AT110" s="27">
        <v>327</v>
      </c>
      <c r="AU110" s="28">
        <v>12.706727828746192</v>
      </c>
      <c r="AV110" s="28">
        <v>0.94127116565348268</v>
      </c>
      <c r="AW110" s="28">
        <v>14.78</v>
      </c>
      <c r="AX110" s="28">
        <v>10.65</v>
      </c>
      <c r="AY110" s="29">
        <f t="shared" si="29"/>
        <v>86.564583333333431</v>
      </c>
      <c r="AZ110" s="30">
        <v>54</v>
      </c>
      <c r="BA110" s="31">
        <v>15.212407407407408</v>
      </c>
      <c r="BB110" s="31">
        <v>0.39387736423575048</v>
      </c>
      <c r="BC110" s="31">
        <v>16.64</v>
      </c>
      <c r="BD110" s="31">
        <v>14.38</v>
      </c>
      <c r="BE110" s="32">
        <f t="shared" si="30"/>
        <v>17.113958333333333</v>
      </c>
      <c r="BF110" s="33">
        <v>46</v>
      </c>
      <c r="BG110" s="34">
        <v>15.231521739130438</v>
      </c>
      <c r="BH110" s="34">
        <v>0.28423751719921708</v>
      </c>
      <c r="BI110" s="34">
        <v>15.92</v>
      </c>
      <c r="BJ110" s="34">
        <v>14.46</v>
      </c>
      <c r="BK110" s="35">
        <f t="shared" si="31"/>
        <v>14.596875000000002</v>
      </c>
      <c r="BL110" s="8">
        <v>61</v>
      </c>
      <c r="BM110" s="36">
        <v>14.279999999999996</v>
      </c>
      <c r="BN110" s="36">
        <v>0.90598197185889473</v>
      </c>
      <c r="BO110" s="36">
        <v>16.98</v>
      </c>
      <c r="BP110" s="36">
        <v>13.24</v>
      </c>
      <c r="BQ110" s="37">
        <f t="shared" si="32"/>
        <v>18.147499999999994</v>
      </c>
      <c r="BR110" s="21">
        <v>46</v>
      </c>
      <c r="BS110" s="22">
        <v>14.324130434782608</v>
      </c>
      <c r="BT110" s="22">
        <v>0.31870973270329656</v>
      </c>
      <c r="BU110" s="22">
        <v>14.86</v>
      </c>
      <c r="BV110" s="22">
        <v>13.51</v>
      </c>
      <c r="BW110" s="23">
        <f t="shared" si="33"/>
        <v>13.727291666666668</v>
      </c>
      <c r="BX110" s="38">
        <f t="shared" si="34"/>
        <v>16.98</v>
      </c>
      <c r="BY110" s="39">
        <v>6</v>
      </c>
      <c r="BZ110" s="38">
        <f t="shared" si="35"/>
        <v>15.231521739130438</v>
      </c>
      <c r="CA110" s="39">
        <v>5</v>
      </c>
      <c r="CB110" s="40">
        <f t="shared" si="36"/>
        <v>10.59</v>
      </c>
      <c r="CC110" s="41">
        <v>2</v>
      </c>
      <c r="CD110" s="40">
        <f t="shared" si="37"/>
        <v>10.80058139534883</v>
      </c>
      <c r="CE110" s="41">
        <v>2</v>
      </c>
    </row>
    <row r="111" spans="1:83" x14ac:dyDescent="0.3">
      <c r="A111" s="8" t="s">
        <v>177</v>
      </c>
      <c r="B111" s="9">
        <v>2000</v>
      </c>
      <c r="C111" s="8" t="s">
        <v>198</v>
      </c>
      <c r="D111" s="8">
        <v>24</v>
      </c>
      <c r="E111" s="8">
        <v>243</v>
      </c>
      <c r="F111" s="10">
        <v>36631</v>
      </c>
      <c r="G111" s="11">
        <f t="shared" si="20"/>
        <v>106</v>
      </c>
      <c r="H111" s="11">
        <v>10.1</v>
      </c>
      <c r="I111" s="8" t="s">
        <v>145</v>
      </c>
      <c r="J111" s="45" t="s">
        <v>183</v>
      </c>
      <c r="K111" s="45" t="s">
        <v>199</v>
      </c>
      <c r="L111" s="45" t="s">
        <v>195</v>
      </c>
      <c r="M111" s="8">
        <v>8</v>
      </c>
      <c r="N111" s="8" t="s">
        <v>39</v>
      </c>
      <c r="O111" s="12">
        <f t="shared" si="21"/>
        <v>8</v>
      </c>
      <c r="P111" s="12">
        <v>0.67762551212645017</v>
      </c>
      <c r="Q111" s="13">
        <v>1004</v>
      </c>
      <c r="R111" s="13">
        <f t="shared" si="22"/>
        <v>20.916666666666668</v>
      </c>
      <c r="S111" s="14">
        <v>11.221294820717144</v>
      </c>
      <c r="T111" s="14">
        <v>0.48669159701114489</v>
      </c>
      <c r="U111" s="14">
        <v>13.48</v>
      </c>
      <c r="V111" s="14">
        <v>10.34</v>
      </c>
      <c r="W111" s="14">
        <f t="shared" si="23"/>
        <v>3.1400000000000006</v>
      </c>
      <c r="X111" s="15">
        <f t="shared" si="24"/>
        <v>234.71208333333362</v>
      </c>
      <c r="Y111" s="15">
        <v>0</v>
      </c>
      <c r="Z111" s="16">
        <f t="shared" si="25"/>
        <v>0</v>
      </c>
      <c r="AA111" s="17">
        <f t="shared" si="26"/>
        <v>0</v>
      </c>
      <c r="AB111" s="18">
        <v>298</v>
      </c>
      <c r="AC111" s="19">
        <v>10.918926174496676</v>
      </c>
      <c r="AD111" s="19">
        <v>0.32725393704672873</v>
      </c>
      <c r="AE111" s="19">
        <v>11.6</v>
      </c>
      <c r="AF111" s="19">
        <v>10.34</v>
      </c>
      <c r="AG111" s="20">
        <f t="shared" si="38"/>
        <v>67.788333333333526</v>
      </c>
      <c r="AH111" s="21">
        <v>279</v>
      </c>
      <c r="AI111" s="22">
        <v>11.237347670250932</v>
      </c>
      <c r="AJ111" s="22">
        <v>0.14952728001129087</v>
      </c>
      <c r="AK111" s="22">
        <v>11.66</v>
      </c>
      <c r="AL111" s="22">
        <v>10.87</v>
      </c>
      <c r="AM111" s="23">
        <f t="shared" si="27"/>
        <v>65.317083333333542</v>
      </c>
      <c r="AN111" s="24">
        <v>138</v>
      </c>
      <c r="AO111" s="25">
        <v>10.797101449275353</v>
      </c>
      <c r="AP111" s="25">
        <v>0.17070999397129732</v>
      </c>
      <c r="AQ111" s="25">
        <v>11.48</v>
      </c>
      <c r="AR111" s="25">
        <v>10.58</v>
      </c>
      <c r="AS111" s="26">
        <f t="shared" si="28"/>
        <v>31.041666666666639</v>
      </c>
      <c r="AT111" s="27">
        <v>99</v>
      </c>
      <c r="AU111" s="28">
        <v>11.375252525252526</v>
      </c>
      <c r="AV111" s="28">
        <v>0.34260807451540021</v>
      </c>
      <c r="AW111" s="28">
        <v>12.36</v>
      </c>
      <c r="AX111" s="28">
        <v>10.82</v>
      </c>
      <c r="AY111" s="29">
        <f t="shared" si="29"/>
        <v>23.461458333333333</v>
      </c>
      <c r="AZ111" s="30">
        <v>53</v>
      </c>
      <c r="BA111" s="31">
        <v>11.99547169811321</v>
      </c>
      <c r="BB111" s="31">
        <v>0.43095852931725526</v>
      </c>
      <c r="BC111" s="31">
        <v>13.48</v>
      </c>
      <c r="BD111" s="31">
        <v>11.34</v>
      </c>
      <c r="BE111" s="32">
        <f t="shared" si="30"/>
        <v>13.245000000000005</v>
      </c>
      <c r="BF111" s="33">
        <v>41</v>
      </c>
      <c r="BG111" s="34">
        <v>11.980243902439026</v>
      </c>
      <c r="BH111" s="34">
        <v>0.25581719845309359</v>
      </c>
      <c r="BI111" s="34">
        <v>12.59</v>
      </c>
      <c r="BJ111" s="34">
        <v>11.68</v>
      </c>
      <c r="BK111" s="35">
        <f t="shared" si="31"/>
        <v>10.233125000000001</v>
      </c>
      <c r="BL111" s="8">
        <v>47</v>
      </c>
      <c r="BM111" s="36">
        <v>12.142765957446814</v>
      </c>
      <c r="BN111" s="36">
        <v>0.26548317008526173</v>
      </c>
      <c r="BO111" s="36">
        <v>13</v>
      </c>
      <c r="BP111" s="36">
        <v>11.91</v>
      </c>
      <c r="BQ111" s="37">
        <f t="shared" si="32"/>
        <v>11.889791666666671</v>
      </c>
      <c r="BR111" s="21">
        <v>49</v>
      </c>
      <c r="BS111" s="22">
        <v>11.496122448979591</v>
      </c>
      <c r="BT111" s="22">
        <v>0.56007743633704388</v>
      </c>
      <c r="BU111" s="22">
        <v>12.63</v>
      </c>
      <c r="BV111" s="22">
        <v>10.89</v>
      </c>
      <c r="BW111" s="23">
        <f t="shared" si="33"/>
        <v>11.735624999999999</v>
      </c>
      <c r="BX111" s="38">
        <f t="shared" si="34"/>
        <v>13.48</v>
      </c>
      <c r="BY111" s="39">
        <v>4</v>
      </c>
      <c r="BZ111" s="38">
        <f t="shared" si="35"/>
        <v>12.142765957446814</v>
      </c>
      <c r="CA111" s="39">
        <v>6</v>
      </c>
      <c r="CB111" s="40">
        <f t="shared" si="36"/>
        <v>10.34</v>
      </c>
      <c r="CC111" s="41">
        <v>0</v>
      </c>
      <c r="CD111" s="40">
        <f t="shared" si="37"/>
        <v>10.797101449275353</v>
      </c>
      <c r="CE111" s="41">
        <v>2</v>
      </c>
    </row>
    <row r="112" spans="1:83" x14ac:dyDescent="0.3">
      <c r="A112" s="8" t="s">
        <v>177</v>
      </c>
      <c r="B112" s="9">
        <v>2000</v>
      </c>
      <c r="C112" s="8" t="s">
        <v>200</v>
      </c>
      <c r="D112" s="8">
        <v>24</v>
      </c>
      <c r="E112" s="8">
        <v>265</v>
      </c>
      <c r="F112" s="10">
        <v>36635</v>
      </c>
      <c r="G112" s="11">
        <f t="shared" si="20"/>
        <v>110</v>
      </c>
      <c r="H112" s="11">
        <v>10.8</v>
      </c>
      <c r="I112" s="8" t="s">
        <v>37</v>
      </c>
      <c r="J112" s="45" t="s">
        <v>179</v>
      </c>
      <c r="K112" s="45" t="s">
        <v>188</v>
      </c>
      <c r="L112" s="45" t="s">
        <v>181</v>
      </c>
      <c r="M112" s="8">
        <v>8</v>
      </c>
      <c r="N112" s="8" t="s">
        <v>39</v>
      </c>
      <c r="O112" s="12">
        <f t="shared" si="21"/>
        <v>8</v>
      </c>
      <c r="P112" s="12">
        <v>0.67391757707656974</v>
      </c>
      <c r="Q112" s="13">
        <v>920</v>
      </c>
      <c r="R112" s="13">
        <f t="shared" si="22"/>
        <v>19.166666666666668</v>
      </c>
      <c r="S112" s="14">
        <v>11.290717391304359</v>
      </c>
      <c r="T112" s="14">
        <v>0.48353581474056162</v>
      </c>
      <c r="U112" s="14">
        <v>12.67</v>
      </c>
      <c r="V112" s="14">
        <v>10.42</v>
      </c>
      <c r="W112" s="14">
        <f t="shared" si="23"/>
        <v>2.25</v>
      </c>
      <c r="X112" s="15">
        <f t="shared" si="24"/>
        <v>216.40541666666689</v>
      </c>
      <c r="Y112" s="15">
        <v>0</v>
      </c>
      <c r="Z112" s="16">
        <f t="shared" si="25"/>
        <v>0</v>
      </c>
      <c r="AA112" s="17">
        <f t="shared" si="26"/>
        <v>0</v>
      </c>
      <c r="AB112" s="18">
        <v>194</v>
      </c>
      <c r="AC112" s="19">
        <v>11.280309278350533</v>
      </c>
      <c r="AD112" s="19">
        <v>0.12689560482878798</v>
      </c>
      <c r="AE112" s="19">
        <v>11.58</v>
      </c>
      <c r="AF112" s="19">
        <v>11.03</v>
      </c>
      <c r="AG112" s="20">
        <f t="shared" si="38"/>
        <v>45.591250000000073</v>
      </c>
      <c r="AH112" s="21">
        <v>206</v>
      </c>
      <c r="AI112" s="22">
        <v>11.085097087378653</v>
      </c>
      <c r="AJ112" s="22">
        <v>0.12058289443573449</v>
      </c>
      <c r="AK112" s="22">
        <v>11.34</v>
      </c>
      <c r="AL112" s="22">
        <v>10.64</v>
      </c>
      <c r="AM112" s="23">
        <f t="shared" si="27"/>
        <v>47.573541666666721</v>
      </c>
      <c r="AN112" s="24">
        <v>91</v>
      </c>
      <c r="AO112" s="25">
        <v>10.746593406593407</v>
      </c>
      <c r="AP112" s="25">
        <v>0.14321871215591703</v>
      </c>
      <c r="AQ112" s="25">
        <v>11.11</v>
      </c>
      <c r="AR112" s="25">
        <v>10.5</v>
      </c>
      <c r="AS112" s="26">
        <f t="shared" si="28"/>
        <v>20.373750000000001</v>
      </c>
      <c r="AT112" s="27">
        <v>151</v>
      </c>
      <c r="AU112" s="28">
        <v>10.927086092715237</v>
      </c>
      <c r="AV112" s="28">
        <v>0.30110150980242101</v>
      </c>
      <c r="AW112" s="28">
        <v>11.62</v>
      </c>
      <c r="AX112" s="28">
        <v>10.42</v>
      </c>
      <c r="AY112" s="29">
        <f t="shared" si="29"/>
        <v>34.374791666666688</v>
      </c>
      <c r="AZ112" s="30">
        <v>90</v>
      </c>
      <c r="BA112" s="31">
        <v>11.706333333333333</v>
      </c>
      <c r="BB112" s="31">
        <v>0.28133889356736197</v>
      </c>
      <c r="BC112" s="31">
        <v>12.67</v>
      </c>
      <c r="BD112" s="31">
        <v>11.19</v>
      </c>
      <c r="BE112" s="32">
        <f t="shared" si="30"/>
        <v>21.949375</v>
      </c>
      <c r="BF112" s="33">
        <v>83</v>
      </c>
      <c r="BG112" s="34">
        <v>12.115421686746986</v>
      </c>
      <c r="BH112" s="34">
        <v>0.14431758005937215</v>
      </c>
      <c r="BI112" s="34">
        <v>12.47</v>
      </c>
      <c r="BJ112" s="34">
        <v>11.68</v>
      </c>
      <c r="BK112" s="35">
        <f t="shared" si="31"/>
        <v>20.949583333333329</v>
      </c>
      <c r="BL112" s="8">
        <v>49</v>
      </c>
      <c r="BM112" s="36">
        <v>12.185918367346936</v>
      </c>
      <c r="BN112" s="36">
        <v>0.19885001013480352</v>
      </c>
      <c r="BO112" s="36">
        <v>12.67</v>
      </c>
      <c r="BP112" s="36">
        <v>11.95</v>
      </c>
      <c r="BQ112" s="37">
        <f t="shared" si="32"/>
        <v>12.439791666666663</v>
      </c>
      <c r="BR112" s="21">
        <v>56</v>
      </c>
      <c r="BS112" s="22">
        <v>11.274285714285712</v>
      </c>
      <c r="BT112" s="22">
        <v>0.53537024450495763</v>
      </c>
      <c r="BU112" s="22">
        <v>12.67</v>
      </c>
      <c r="BV112" s="22">
        <v>10.72</v>
      </c>
      <c r="BW112" s="23">
        <f t="shared" si="33"/>
        <v>13.153333333333332</v>
      </c>
      <c r="BX112" s="38">
        <f t="shared" si="34"/>
        <v>12.67</v>
      </c>
      <c r="BY112" s="39">
        <v>7</v>
      </c>
      <c r="BZ112" s="38">
        <f t="shared" si="35"/>
        <v>12.185918367346936</v>
      </c>
      <c r="CA112" s="39">
        <v>6</v>
      </c>
      <c r="CB112" s="40">
        <f t="shared" si="36"/>
        <v>10.42</v>
      </c>
      <c r="CC112" s="41">
        <v>3</v>
      </c>
      <c r="CD112" s="40">
        <f t="shared" si="37"/>
        <v>10.746593406593407</v>
      </c>
      <c r="CE112" s="41">
        <v>2</v>
      </c>
    </row>
    <row r="113" spans="1:83" x14ac:dyDescent="0.3">
      <c r="A113" s="8" t="s">
        <v>177</v>
      </c>
      <c r="B113" s="9">
        <v>2000</v>
      </c>
      <c r="C113" s="8" t="s">
        <v>201</v>
      </c>
      <c r="D113" s="8">
        <v>24</v>
      </c>
      <c r="E113" s="8">
        <v>253</v>
      </c>
      <c r="F113" s="10">
        <v>36640</v>
      </c>
      <c r="G113" s="11">
        <f t="shared" si="20"/>
        <v>115</v>
      </c>
      <c r="H113" s="11">
        <v>10.9</v>
      </c>
      <c r="I113" s="8" t="s">
        <v>37</v>
      </c>
      <c r="J113" s="45" t="s">
        <v>183</v>
      </c>
      <c r="K113" s="45" t="s">
        <v>192</v>
      </c>
      <c r="L113" s="45" t="s">
        <v>193</v>
      </c>
      <c r="M113" s="8">
        <v>8</v>
      </c>
      <c r="N113" s="8" t="s">
        <v>39</v>
      </c>
      <c r="O113" s="12">
        <f t="shared" si="21"/>
        <v>8</v>
      </c>
      <c r="P113" s="12">
        <v>0.13069723164022906</v>
      </c>
      <c r="Q113" s="13">
        <v>663</v>
      </c>
      <c r="R113" s="13">
        <f t="shared" si="22"/>
        <v>13.8125</v>
      </c>
      <c r="S113" s="14">
        <v>11.382714932126715</v>
      </c>
      <c r="T113" s="14">
        <v>0.56841475793873519</v>
      </c>
      <c r="U113" s="14">
        <v>12.65</v>
      </c>
      <c r="V113" s="14">
        <v>10.42</v>
      </c>
      <c r="W113" s="14">
        <f t="shared" si="23"/>
        <v>2.2300000000000004</v>
      </c>
      <c r="X113" s="15">
        <f t="shared" si="24"/>
        <v>157.22375000000025</v>
      </c>
      <c r="Y113" s="15">
        <v>0</v>
      </c>
      <c r="Z113" s="16">
        <f t="shared" si="25"/>
        <v>0</v>
      </c>
      <c r="AA113" s="17">
        <f t="shared" si="26"/>
        <v>0</v>
      </c>
      <c r="AB113" s="18">
        <v>58</v>
      </c>
      <c r="AC113" s="19">
        <v>11.117758620689656</v>
      </c>
      <c r="AD113" s="19">
        <v>8.4480727656861029E-2</v>
      </c>
      <c r="AE113" s="19">
        <v>11.26</v>
      </c>
      <c r="AF113" s="19">
        <v>10.91</v>
      </c>
      <c r="AG113" s="20">
        <f t="shared" si="38"/>
        <v>13.433958333333335</v>
      </c>
      <c r="AH113" s="21">
        <v>137</v>
      </c>
      <c r="AI113" s="22">
        <v>11.093284671532841</v>
      </c>
      <c r="AJ113" s="22">
        <v>0.14820052735205624</v>
      </c>
      <c r="AK113" s="22">
        <v>11.52</v>
      </c>
      <c r="AL113" s="22">
        <v>10.83</v>
      </c>
      <c r="AM113" s="23">
        <f t="shared" si="27"/>
        <v>31.662083333333314</v>
      </c>
      <c r="AN113" s="24">
        <v>54</v>
      </c>
      <c r="AO113" s="25">
        <v>10.736481481481476</v>
      </c>
      <c r="AP113" s="25">
        <v>0.26270118908169054</v>
      </c>
      <c r="AQ113" s="25">
        <v>11.56</v>
      </c>
      <c r="AR113" s="25">
        <v>10.48</v>
      </c>
      <c r="AS113" s="26">
        <f t="shared" si="28"/>
        <v>12.078541666666661</v>
      </c>
      <c r="AT113" s="27">
        <v>145</v>
      </c>
      <c r="AU113" s="28">
        <v>11.112344827586215</v>
      </c>
      <c r="AV113" s="28">
        <v>0.38499822112342036</v>
      </c>
      <c r="AW113" s="28">
        <v>12.59</v>
      </c>
      <c r="AX113" s="28">
        <v>10.46</v>
      </c>
      <c r="AY113" s="29">
        <f t="shared" si="29"/>
        <v>33.56854166666669</v>
      </c>
      <c r="AZ113" s="30">
        <v>96</v>
      </c>
      <c r="BA113" s="31">
        <v>11.528541666666662</v>
      </c>
      <c r="BB113" s="31">
        <v>0.50189111666023367</v>
      </c>
      <c r="BC113" s="31">
        <v>12.2</v>
      </c>
      <c r="BD113" s="31">
        <v>10.42</v>
      </c>
      <c r="BE113" s="32">
        <f t="shared" si="30"/>
        <v>23.057083333333324</v>
      </c>
      <c r="BF113" s="33">
        <v>82</v>
      </c>
      <c r="BG113" s="34">
        <v>12.233292682926825</v>
      </c>
      <c r="BH113" s="34">
        <v>0.12704674825470985</v>
      </c>
      <c r="BI113" s="34">
        <v>12.55</v>
      </c>
      <c r="BJ113" s="34">
        <v>11.95</v>
      </c>
      <c r="BK113" s="35">
        <f t="shared" si="31"/>
        <v>20.898541666666659</v>
      </c>
      <c r="BL113" s="8">
        <v>44</v>
      </c>
      <c r="BM113" s="36">
        <v>12.298863636363642</v>
      </c>
      <c r="BN113" s="36">
        <v>0.14826462685741187</v>
      </c>
      <c r="BO113" s="36">
        <v>12.63</v>
      </c>
      <c r="BP113" s="36">
        <v>12.12</v>
      </c>
      <c r="BQ113" s="37">
        <f t="shared" si="32"/>
        <v>11.273958333333338</v>
      </c>
      <c r="BR113" s="21">
        <v>47</v>
      </c>
      <c r="BS113" s="22">
        <v>11.490425531914887</v>
      </c>
      <c r="BT113" s="22">
        <v>0.50581384033365329</v>
      </c>
      <c r="BU113" s="22">
        <v>12.65</v>
      </c>
      <c r="BV113" s="22">
        <v>10.93</v>
      </c>
      <c r="BW113" s="23">
        <f t="shared" si="33"/>
        <v>11.25104166666666</v>
      </c>
      <c r="BX113" s="38">
        <f t="shared" si="34"/>
        <v>12.65</v>
      </c>
      <c r="BY113" s="39">
        <v>7</v>
      </c>
      <c r="BZ113" s="38">
        <f t="shared" si="35"/>
        <v>12.298863636363642</v>
      </c>
      <c r="CA113" s="39">
        <v>6</v>
      </c>
      <c r="CB113" s="40">
        <f t="shared" si="36"/>
        <v>10.42</v>
      </c>
      <c r="CC113" s="41">
        <v>4</v>
      </c>
      <c r="CD113" s="40">
        <f t="shared" si="37"/>
        <v>10.736481481481476</v>
      </c>
      <c r="CE113" s="41">
        <v>2</v>
      </c>
    </row>
    <row r="114" spans="1:83" x14ac:dyDescent="0.3">
      <c r="A114" s="8" t="s">
        <v>177</v>
      </c>
      <c r="B114" s="9">
        <v>2000</v>
      </c>
      <c r="C114" s="8" t="s">
        <v>202</v>
      </c>
      <c r="D114" s="8">
        <v>24</v>
      </c>
      <c r="E114" s="8">
        <v>453</v>
      </c>
      <c r="F114" s="10">
        <v>36670</v>
      </c>
      <c r="G114" s="11">
        <f t="shared" si="20"/>
        <v>145</v>
      </c>
      <c r="H114" s="11">
        <v>14.7</v>
      </c>
      <c r="I114" s="8" t="s">
        <v>37</v>
      </c>
      <c r="J114" s="45" t="s">
        <v>179</v>
      </c>
      <c r="K114" s="45" t="s">
        <v>190</v>
      </c>
      <c r="L114" s="45" t="s">
        <v>186</v>
      </c>
      <c r="M114" s="8">
        <v>8</v>
      </c>
      <c r="N114" s="8" t="s">
        <v>39</v>
      </c>
      <c r="O114" s="12">
        <f t="shared" si="21"/>
        <v>8</v>
      </c>
      <c r="P114" s="12">
        <v>0.67602445284069113</v>
      </c>
      <c r="Q114" s="13">
        <v>579</v>
      </c>
      <c r="R114" s="13">
        <f t="shared" si="22"/>
        <v>12.0625</v>
      </c>
      <c r="S114" s="14">
        <v>14.444386873920564</v>
      </c>
      <c r="T114" s="14">
        <v>0.66430812844342191</v>
      </c>
      <c r="U114" s="14">
        <v>16.53</v>
      </c>
      <c r="V114" s="14">
        <v>13.15</v>
      </c>
      <c r="W114" s="14">
        <f t="shared" si="23"/>
        <v>3.3800000000000008</v>
      </c>
      <c r="X114" s="15">
        <f t="shared" si="24"/>
        <v>174.23541666666679</v>
      </c>
      <c r="Y114" s="15">
        <v>0</v>
      </c>
      <c r="Z114" s="16">
        <f t="shared" si="25"/>
        <v>0</v>
      </c>
      <c r="AA114" s="17">
        <f t="shared" si="26"/>
        <v>0</v>
      </c>
      <c r="AB114" s="18">
        <v>41</v>
      </c>
      <c r="AC114" s="19">
        <v>15.011951219512195</v>
      </c>
      <c r="AD114" s="19">
        <v>7.0399556539622196E-2</v>
      </c>
      <c r="AE114" s="19">
        <v>15.15</v>
      </c>
      <c r="AF114" s="19">
        <v>14.94</v>
      </c>
      <c r="AG114" s="20">
        <f t="shared" si="38"/>
        <v>12.822708333333333</v>
      </c>
      <c r="AH114" s="21">
        <v>51</v>
      </c>
      <c r="AI114" s="22">
        <v>14.841568627450986</v>
      </c>
      <c r="AJ114" s="22">
        <v>0.17373971968458438</v>
      </c>
      <c r="AK114" s="22">
        <v>15.13</v>
      </c>
      <c r="AL114" s="22">
        <v>14.06</v>
      </c>
      <c r="AM114" s="23">
        <f t="shared" si="27"/>
        <v>15.769166666666672</v>
      </c>
      <c r="AN114" s="24">
        <v>46</v>
      </c>
      <c r="AO114" s="25">
        <v>15.125652173913048</v>
      </c>
      <c r="AP114" s="25">
        <v>0.23173406380699016</v>
      </c>
      <c r="AQ114" s="25">
        <v>15.45</v>
      </c>
      <c r="AR114" s="25">
        <v>14.38</v>
      </c>
      <c r="AS114" s="26">
        <f t="shared" si="28"/>
        <v>14.495416666666671</v>
      </c>
      <c r="AT114" s="27">
        <v>103</v>
      </c>
      <c r="AU114" s="28">
        <v>14.935339805825249</v>
      </c>
      <c r="AV114" s="28">
        <v>0.30716545817210628</v>
      </c>
      <c r="AW114" s="28">
        <v>16.34</v>
      </c>
      <c r="AX114" s="28">
        <v>14.33</v>
      </c>
      <c r="AY114" s="29">
        <f t="shared" si="29"/>
        <v>32.048750000000013</v>
      </c>
      <c r="AZ114" s="30">
        <v>51</v>
      </c>
      <c r="BA114" s="31">
        <v>15.183137254901961</v>
      </c>
      <c r="BB114" s="31">
        <v>0.50620742861431145</v>
      </c>
      <c r="BC114" s="31">
        <v>16.53</v>
      </c>
      <c r="BD114" s="31">
        <v>14.44</v>
      </c>
      <c r="BE114" s="32">
        <f t="shared" si="30"/>
        <v>16.132083333333334</v>
      </c>
      <c r="BF114" s="33">
        <v>197</v>
      </c>
      <c r="BG114" s="34">
        <v>13.871167512690359</v>
      </c>
      <c r="BH114" s="34">
        <v>0.33129793817219633</v>
      </c>
      <c r="BI114" s="34">
        <v>15.05</v>
      </c>
      <c r="BJ114" s="34">
        <v>13.52</v>
      </c>
      <c r="BK114" s="35">
        <f t="shared" si="31"/>
        <v>56.929583333333355</v>
      </c>
      <c r="BL114" s="8">
        <v>41</v>
      </c>
      <c r="BM114" s="36">
        <v>14.051219512195123</v>
      </c>
      <c r="BN114" s="36">
        <v>0.54591755385750018</v>
      </c>
      <c r="BO114" s="36">
        <v>16.149999999999999</v>
      </c>
      <c r="BP114" s="36">
        <v>13.67</v>
      </c>
      <c r="BQ114" s="37">
        <f t="shared" si="32"/>
        <v>12.002083333333333</v>
      </c>
      <c r="BR114" s="21">
        <v>49</v>
      </c>
      <c r="BS114" s="22">
        <v>13.749183673469384</v>
      </c>
      <c r="BT114" s="22">
        <v>0.32494125581078648</v>
      </c>
      <c r="BU114" s="22">
        <v>14.75</v>
      </c>
      <c r="BV114" s="22">
        <v>13.15</v>
      </c>
      <c r="BW114" s="23">
        <f t="shared" si="33"/>
        <v>14.035624999999994</v>
      </c>
      <c r="BX114" s="38">
        <f t="shared" si="34"/>
        <v>16.53</v>
      </c>
      <c r="BY114" s="39">
        <v>4</v>
      </c>
      <c r="BZ114" s="38">
        <f t="shared" si="35"/>
        <v>15.183137254901961</v>
      </c>
      <c r="CA114" s="39">
        <v>4</v>
      </c>
      <c r="CB114" s="40">
        <f t="shared" si="36"/>
        <v>13.15</v>
      </c>
      <c r="CC114" s="41">
        <v>7</v>
      </c>
      <c r="CD114" s="40">
        <f t="shared" si="37"/>
        <v>13.749183673469384</v>
      </c>
      <c r="CE114" s="41">
        <v>7</v>
      </c>
    </row>
    <row r="115" spans="1:83" x14ac:dyDescent="0.3">
      <c r="A115" s="8" t="s">
        <v>177</v>
      </c>
      <c r="B115" s="9">
        <v>2000</v>
      </c>
      <c r="C115" s="8" t="s">
        <v>203</v>
      </c>
      <c r="D115" s="8">
        <v>24</v>
      </c>
      <c r="E115" s="8">
        <v>460</v>
      </c>
      <c r="F115" s="10">
        <v>36669</v>
      </c>
      <c r="G115" s="11">
        <f t="shared" si="20"/>
        <v>144</v>
      </c>
      <c r="H115" s="11">
        <v>14.3</v>
      </c>
      <c r="I115" s="8" t="s">
        <v>37</v>
      </c>
      <c r="J115" s="45" t="s">
        <v>179</v>
      </c>
      <c r="K115" s="45" t="s">
        <v>204</v>
      </c>
      <c r="L115" s="45" t="s">
        <v>205</v>
      </c>
      <c r="M115" s="8">
        <v>8</v>
      </c>
      <c r="N115" s="8" t="s">
        <v>39</v>
      </c>
      <c r="O115" s="12">
        <f t="shared" si="21"/>
        <v>8</v>
      </c>
      <c r="P115" s="12">
        <v>8.6305907171433938E-2</v>
      </c>
      <c r="Q115" s="13">
        <v>764</v>
      </c>
      <c r="R115" s="13">
        <f t="shared" si="22"/>
        <v>15.916666666666666</v>
      </c>
      <c r="S115" s="14">
        <v>14.842356020942443</v>
      </c>
      <c r="T115" s="14">
        <v>0.44461325052861339</v>
      </c>
      <c r="U115" s="14">
        <v>15.93</v>
      </c>
      <c r="V115" s="14">
        <v>13.76</v>
      </c>
      <c r="W115" s="14">
        <f t="shared" si="23"/>
        <v>2.17</v>
      </c>
      <c r="X115" s="15">
        <f t="shared" si="24"/>
        <v>236.24083333333388</v>
      </c>
      <c r="Y115" s="15">
        <v>0</v>
      </c>
      <c r="Z115" s="16">
        <f t="shared" si="25"/>
        <v>0</v>
      </c>
      <c r="AA115" s="17">
        <f t="shared" si="26"/>
        <v>0</v>
      </c>
      <c r="AB115" s="18">
        <v>231</v>
      </c>
      <c r="AC115" s="19">
        <v>14.975064935064921</v>
      </c>
      <c r="AD115" s="19">
        <v>0.12212919079141282</v>
      </c>
      <c r="AE115" s="19">
        <v>15.42</v>
      </c>
      <c r="AF115" s="19">
        <v>14.58</v>
      </c>
      <c r="AG115" s="20">
        <f t="shared" si="38"/>
        <v>72.067499999999939</v>
      </c>
      <c r="AH115" s="21">
        <v>63</v>
      </c>
      <c r="AI115" s="22">
        <v>15.28142857142857</v>
      </c>
      <c r="AJ115" s="22">
        <v>0.16601454602861815</v>
      </c>
      <c r="AK115" s="22">
        <v>15.7</v>
      </c>
      <c r="AL115" s="22">
        <v>14.96</v>
      </c>
      <c r="AM115" s="23">
        <f t="shared" si="27"/>
        <v>20.056874999999998</v>
      </c>
      <c r="AN115" s="24">
        <v>97</v>
      </c>
      <c r="AO115" s="25">
        <v>15.105360824742268</v>
      </c>
      <c r="AP115" s="25">
        <v>0.11140262803294179</v>
      </c>
      <c r="AQ115" s="25">
        <v>15.44</v>
      </c>
      <c r="AR115" s="25">
        <v>14.94</v>
      </c>
      <c r="AS115" s="26">
        <f t="shared" si="28"/>
        <v>30.525416666666668</v>
      </c>
      <c r="AT115" s="27">
        <v>103</v>
      </c>
      <c r="AU115" s="28">
        <v>14.526990291262122</v>
      </c>
      <c r="AV115" s="28">
        <v>0.53956379431917989</v>
      </c>
      <c r="AW115" s="28">
        <v>15.86</v>
      </c>
      <c r="AX115" s="28">
        <v>13.76</v>
      </c>
      <c r="AY115" s="29">
        <f t="shared" si="29"/>
        <v>31.172499999999971</v>
      </c>
      <c r="AZ115" s="30">
        <v>135</v>
      </c>
      <c r="BA115" s="31">
        <v>14.542592592592589</v>
      </c>
      <c r="BB115" s="31">
        <v>0.22038623816965422</v>
      </c>
      <c r="BC115" s="31">
        <v>15.1</v>
      </c>
      <c r="BD115" s="31">
        <v>14.08</v>
      </c>
      <c r="BE115" s="32">
        <f t="shared" si="30"/>
        <v>40.901041666666657</v>
      </c>
      <c r="BF115" s="33">
        <v>41</v>
      </c>
      <c r="BG115" s="34">
        <v>14.637073170731712</v>
      </c>
      <c r="BH115" s="34">
        <v>0.31795631698740623</v>
      </c>
      <c r="BI115" s="34">
        <v>15.27</v>
      </c>
      <c r="BJ115" s="34">
        <v>14.22</v>
      </c>
      <c r="BK115" s="35">
        <f t="shared" si="31"/>
        <v>12.502500000000003</v>
      </c>
      <c r="BL115" s="8">
        <v>42</v>
      </c>
      <c r="BM115" s="36">
        <v>14.108809523809528</v>
      </c>
      <c r="BN115" s="36">
        <v>0.27929530120096546</v>
      </c>
      <c r="BO115" s="36">
        <v>14.77</v>
      </c>
      <c r="BP115" s="36">
        <v>13.76</v>
      </c>
      <c r="BQ115" s="37">
        <f t="shared" si="32"/>
        <v>12.345208333333337</v>
      </c>
      <c r="BR115" s="21">
        <v>52</v>
      </c>
      <c r="BS115" s="22">
        <v>15.387500000000005</v>
      </c>
      <c r="BT115" s="22">
        <v>0.55967383708868135</v>
      </c>
      <c r="BU115" s="22">
        <v>15.93</v>
      </c>
      <c r="BV115" s="22">
        <v>14.06</v>
      </c>
      <c r="BW115" s="23">
        <f t="shared" si="33"/>
        <v>16.669791666666672</v>
      </c>
      <c r="BX115" s="38">
        <f t="shared" si="34"/>
        <v>15.93</v>
      </c>
      <c r="BY115" s="39">
        <v>7</v>
      </c>
      <c r="BZ115" s="38">
        <f t="shared" si="35"/>
        <v>15.387500000000005</v>
      </c>
      <c r="CA115" s="39">
        <v>7</v>
      </c>
      <c r="CB115" s="40">
        <f t="shared" si="36"/>
        <v>13.76</v>
      </c>
      <c r="CC115" s="41">
        <v>3</v>
      </c>
      <c r="CD115" s="40">
        <f t="shared" si="37"/>
        <v>14.108809523809528</v>
      </c>
      <c r="CE115" s="41">
        <v>6</v>
      </c>
    </row>
    <row r="116" spans="1:83" x14ac:dyDescent="0.3">
      <c r="A116" s="8" t="s">
        <v>177</v>
      </c>
      <c r="B116" s="9">
        <v>2000</v>
      </c>
      <c r="C116" s="8" t="s">
        <v>206</v>
      </c>
      <c r="D116" s="8">
        <v>24</v>
      </c>
      <c r="E116" s="8">
        <v>274</v>
      </c>
      <c r="F116" s="10">
        <v>36636</v>
      </c>
      <c r="G116" s="11">
        <f t="shared" si="20"/>
        <v>111</v>
      </c>
      <c r="H116" s="11">
        <v>10.9</v>
      </c>
      <c r="I116" s="8" t="s">
        <v>207</v>
      </c>
      <c r="J116" s="45" t="s">
        <v>183</v>
      </c>
      <c r="K116" s="45" t="s">
        <v>208</v>
      </c>
      <c r="L116" s="45" t="s">
        <v>209</v>
      </c>
      <c r="M116" s="8">
        <v>8</v>
      </c>
      <c r="N116" s="8" t="s">
        <v>39</v>
      </c>
      <c r="O116" s="12">
        <f t="shared" si="21"/>
        <v>8</v>
      </c>
      <c r="P116" s="12">
        <v>0.10806524499160231</v>
      </c>
      <c r="Q116" s="13">
        <v>1238</v>
      </c>
      <c r="R116" s="13">
        <f t="shared" si="22"/>
        <v>25.791666666666668</v>
      </c>
      <c r="S116" s="14">
        <v>11.184264943457181</v>
      </c>
      <c r="T116" s="14">
        <v>0.54187754159750301</v>
      </c>
      <c r="U116" s="14">
        <v>13</v>
      </c>
      <c r="V116" s="14">
        <v>9.9700000000000006</v>
      </c>
      <c r="W116" s="14">
        <f t="shared" si="23"/>
        <v>3.0299999999999994</v>
      </c>
      <c r="X116" s="15">
        <f t="shared" si="24"/>
        <v>288.46083333333314</v>
      </c>
      <c r="Y116" s="15">
        <v>0</v>
      </c>
      <c r="Z116" s="16">
        <f t="shared" si="25"/>
        <v>0</v>
      </c>
      <c r="AA116" s="17">
        <f t="shared" si="26"/>
        <v>0</v>
      </c>
      <c r="AB116" s="18">
        <v>106</v>
      </c>
      <c r="AC116" s="19">
        <v>11.380000000000004</v>
      </c>
      <c r="AD116" s="19">
        <v>0.10307648570242288</v>
      </c>
      <c r="AE116" s="19">
        <v>11.79</v>
      </c>
      <c r="AF116" s="19">
        <v>11.28</v>
      </c>
      <c r="AG116" s="20">
        <f t="shared" si="38"/>
        <v>25.130833333333346</v>
      </c>
      <c r="AH116" s="21">
        <v>194</v>
      </c>
      <c r="AI116" s="22">
        <v>11.358659793814432</v>
      </c>
      <c r="AJ116" s="22">
        <v>0.13585750585964221</v>
      </c>
      <c r="AK116" s="22">
        <v>11.69</v>
      </c>
      <c r="AL116" s="22">
        <v>11.11</v>
      </c>
      <c r="AM116" s="23">
        <f t="shared" si="27"/>
        <v>45.907916666666665</v>
      </c>
      <c r="AN116" s="24">
        <v>160</v>
      </c>
      <c r="AO116" s="25">
        <v>11.115374999999991</v>
      </c>
      <c r="AP116" s="25">
        <v>0.1627356056875407</v>
      </c>
      <c r="AQ116" s="25">
        <v>11.48</v>
      </c>
      <c r="AR116" s="25">
        <v>10.91</v>
      </c>
      <c r="AS116" s="26">
        <f t="shared" si="28"/>
        <v>37.051249999999975</v>
      </c>
      <c r="AT116" s="27">
        <v>284</v>
      </c>
      <c r="AU116" s="28">
        <v>10.480422535211291</v>
      </c>
      <c r="AV116" s="28">
        <v>0.40310609084926058</v>
      </c>
      <c r="AW116" s="28">
        <v>11.95</v>
      </c>
      <c r="AX116" s="28">
        <v>9.9700000000000006</v>
      </c>
      <c r="AY116" s="29">
        <f t="shared" si="29"/>
        <v>62.009166666666808</v>
      </c>
      <c r="AZ116" s="30">
        <v>120</v>
      </c>
      <c r="BA116" s="31">
        <v>11.533500000000004</v>
      </c>
      <c r="BB116" s="31">
        <v>0.51476624375951918</v>
      </c>
      <c r="BC116" s="31">
        <v>12.34</v>
      </c>
      <c r="BD116" s="31">
        <v>10.11</v>
      </c>
      <c r="BE116" s="32">
        <f t="shared" si="30"/>
        <v>28.833750000000009</v>
      </c>
      <c r="BF116" s="33">
        <v>112</v>
      </c>
      <c r="BG116" s="34">
        <v>11.363392857142847</v>
      </c>
      <c r="BH116" s="34">
        <v>0.47375166180778416</v>
      </c>
      <c r="BI116" s="34">
        <v>13</v>
      </c>
      <c r="BJ116" s="34">
        <v>10.87</v>
      </c>
      <c r="BK116" s="35">
        <f t="shared" si="31"/>
        <v>26.514583333333309</v>
      </c>
      <c r="BL116" s="8">
        <v>126</v>
      </c>
      <c r="BM116" s="36">
        <v>11.303968253968256</v>
      </c>
      <c r="BN116" s="36">
        <v>0.42659035031763892</v>
      </c>
      <c r="BO116" s="36">
        <v>12.59</v>
      </c>
      <c r="BP116" s="36">
        <v>10.81</v>
      </c>
      <c r="BQ116" s="37">
        <f t="shared" si="32"/>
        <v>29.672916666666669</v>
      </c>
      <c r="BR116" s="21">
        <v>136</v>
      </c>
      <c r="BS116" s="22">
        <v>11.76720588235295</v>
      </c>
      <c r="BT116" s="22">
        <v>0.29174745846484901</v>
      </c>
      <c r="BU116" s="22">
        <v>12.69</v>
      </c>
      <c r="BV116" s="22">
        <v>11.42</v>
      </c>
      <c r="BW116" s="23">
        <f t="shared" si="33"/>
        <v>33.340416666666691</v>
      </c>
      <c r="BX116" s="38">
        <f t="shared" si="34"/>
        <v>13</v>
      </c>
      <c r="BY116" s="39">
        <v>5</v>
      </c>
      <c r="BZ116" s="38">
        <f t="shared" si="35"/>
        <v>11.76720588235295</v>
      </c>
      <c r="CA116" s="39">
        <v>7</v>
      </c>
      <c r="CB116" s="40">
        <f t="shared" si="36"/>
        <v>9.9700000000000006</v>
      </c>
      <c r="CC116" s="41">
        <v>3</v>
      </c>
      <c r="CD116" s="40">
        <f t="shared" si="37"/>
        <v>10.480422535211291</v>
      </c>
      <c r="CE116" s="41">
        <v>3</v>
      </c>
    </row>
    <row r="117" spans="1:83" x14ac:dyDescent="0.3">
      <c r="A117" s="8" t="s">
        <v>177</v>
      </c>
      <c r="B117" s="9">
        <v>2000</v>
      </c>
      <c r="C117" s="8" t="s">
        <v>210</v>
      </c>
      <c r="D117" s="8">
        <v>24</v>
      </c>
      <c r="E117" s="8">
        <v>474</v>
      </c>
      <c r="F117" s="10">
        <v>36669</v>
      </c>
      <c r="G117" s="11">
        <f t="shared" si="20"/>
        <v>144</v>
      </c>
      <c r="H117" s="11">
        <v>14.3</v>
      </c>
      <c r="I117" s="8" t="s">
        <v>37</v>
      </c>
      <c r="J117" s="45" t="s">
        <v>179</v>
      </c>
      <c r="K117" s="45" t="s">
        <v>190</v>
      </c>
      <c r="L117" s="45" t="s">
        <v>186</v>
      </c>
      <c r="M117" s="8">
        <v>8</v>
      </c>
      <c r="N117" s="8" t="s">
        <v>39</v>
      </c>
      <c r="O117" s="12">
        <f t="shared" si="21"/>
        <v>8</v>
      </c>
      <c r="P117" s="12">
        <v>0.12147969579526907</v>
      </c>
      <c r="Q117" s="13">
        <v>725</v>
      </c>
      <c r="R117" s="13">
        <f t="shared" si="22"/>
        <v>15.104166666666666</v>
      </c>
      <c r="S117" s="14">
        <v>14.745462068965521</v>
      </c>
      <c r="T117" s="14">
        <v>0.51353445688416455</v>
      </c>
      <c r="U117" s="14">
        <v>16.7</v>
      </c>
      <c r="V117" s="14">
        <v>13.56</v>
      </c>
      <c r="W117" s="14">
        <f t="shared" si="23"/>
        <v>3.1399999999999988</v>
      </c>
      <c r="X117" s="15">
        <f t="shared" si="24"/>
        <v>222.71791666666672</v>
      </c>
      <c r="Y117" s="15">
        <v>0</v>
      </c>
      <c r="Z117" s="16">
        <f t="shared" si="25"/>
        <v>0</v>
      </c>
      <c r="AA117" s="17">
        <f t="shared" si="26"/>
        <v>0</v>
      </c>
      <c r="AB117" s="18">
        <v>57</v>
      </c>
      <c r="AC117" s="19">
        <v>14.958070175438598</v>
      </c>
      <c r="AD117" s="19">
        <v>0.1176167899289168</v>
      </c>
      <c r="AE117" s="19">
        <v>15.32</v>
      </c>
      <c r="AF117" s="19">
        <v>14.69</v>
      </c>
      <c r="AG117" s="20">
        <f t="shared" si="38"/>
        <v>17.762708333333336</v>
      </c>
      <c r="AH117" s="21">
        <v>80</v>
      </c>
      <c r="AI117" s="22">
        <v>15.016124999999999</v>
      </c>
      <c r="AJ117" s="22">
        <v>0.10939990222845233</v>
      </c>
      <c r="AK117" s="22">
        <v>15.23</v>
      </c>
      <c r="AL117" s="22">
        <v>14.58</v>
      </c>
      <c r="AM117" s="23">
        <f t="shared" si="27"/>
        <v>25.026875</v>
      </c>
      <c r="AN117" s="24">
        <v>57</v>
      </c>
      <c r="AO117" s="25">
        <v>15.239122807017546</v>
      </c>
      <c r="AP117" s="25">
        <v>0.23340094795494207</v>
      </c>
      <c r="AQ117" s="25">
        <v>15.87</v>
      </c>
      <c r="AR117" s="25">
        <v>14.81</v>
      </c>
      <c r="AS117" s="26">
        <f t="shared" si="28"/>
        <v>18.096458333333334</v>
      </c>
      <c r="AT117" s="27">
        <v>94</v>
      </c>
      <c r="AU117" s="28">
        <v>15.068617021276591</v>
      </c>
      <c r="AV117" s="28">
        <v>0.31805051693098035</v>
      </c>
      <c r="AW117" s="28">
        <v>16.7</v>
      </c>
      <c r="AX117" s="28">
        <v>14.71</v>
      </c>
      <c r="AY117" s="29">
        <f t="shared" si="29"/>
        <v>29.509374999999988</v>
      </c>
      <c r="AZ117" s="30">
        <v>156</v>
      </c>
      <c r="BA117" s="31">
        <v>14.909551282051289</v>
      </c>
      <c r="BB117" s="31">
        <v>0.39748782565851781</v>
      </c>
      <c r="BC117" s="31">
        <v>16.29</v>
      </c>
      <c r="BD117" s="31">
        <v>14.35</v>
      </c>
      <c r="BE117" s="32">
        <f t="shared" si="30"/>
        <v>48.456041666666692</v>
      </c>
      <c r="BF117" s="33">
        <v>100</v>
      </c>
      <c r="BG117" s="34">
        <v>14.073000000000004</v>
      </c>
      <c r="BH117" s="34">
        <v>0.3226327931130355</v>
      </c>
      <c r="BI117" s="34">
        <v>15.47</v>
      </c>
      <c r="BJ117" s="34">
        <v>13.71</v>
      </c>
      <c r="BK117" s="35">
        <f t="shared" si="31"/>
        <v>29.318750000000012</v>
      </c>
      <c r="BL117" s="8">
        <v>75</v>
      </c>
      <c r="BM117" s="36">
        <v>14.146133333333331</v>
      </c>
      <c r="BN117" s="36">
        <v>0.2827466315584638</v>
      </c>
      <c r="BO117" s="36">
        <v>14.92</v>
      </c>
      <c r="BP117" s="36">
        <v>13.79</v>
      </c>
      <c r="BQ117" s="37">
        <f t="shared" si="32"/>
        <v>22.103333333333332</v>
      </c>
      <c r="BR117" s="21">
        <v>106</v>
      </c>
      <c r="BS117" s="22">
        <v>14.691792452830184</v>
      </c>
      <c r="BT117" s="22">
        <v>0.50926987357684428</v>
      </c>
      <c r="BU117" s="22">
        <v>15.72</v>
      </c>
      <c r="BV117" s="22">
        <v>13.56</v>
      </c>
      <c r="BW117" s="23">
        <f t="shared" si="33"/>
        <v>32.444374999999994</v>
      </c>
      <c r="BX117" s="38">
        <f t="shared" si="34"/>
        <v>16.7</v>
      </c>
      <c r="BY117" s="39">
        <v>3</v>
      </c>
      <c r="BZ117" s="38">
        <f t="shared" si="35"/>
        <v>15.239122807017546</v>
      </c>
      <c r="CA117" s="39">
        <v>2</v>
      </c>
      <c r="CB117" s="40">
        <f t="shared" si="36"/>
        <v>13.56</v>
      </c>
      <c r="CC117" s="41">
        <v>7</v>
      </c>
      <c r="CD117" s="40">
        <f t="shared" si="37"/>
        <v>14.073000000000004</v>
      </c>
      <c r="CE117" s="41">
        <v>5</v>
      </c>
    </row>
    <row r="118" spans="1:83" x14ac:dyDescent="0.3">
      <c r="A118" s="8" t="s">
        <v>177</v>
      </c>
      <c r="B118" s="9">
        <v>2000</v>
      </c>
      <c r="C118" s="8" t="s">
        <v>211</v>
      </c>
      <c r="D118" s="8">
        <v>24</v>
      </c>
      <c r="E118" s="8">
        <v>227</v>
      </c>
      <c r="F118" s="10">
        <v>36653</v>
      </c>
      <c r="G118" s="11">
        <f t="shared" si="20"/>
        <v>128</v>
      </c>
      <c r="H118" s="11">
        <v>12.1</v>
      </c>
      <c r="I118" s="8" t="s">
        <v>37</v>
      </c>
      <c r="J118" s="45" t="s">
        <v>179</v>
      </c>
      <c r="K118" s="45" t="s">
        <v>188</v>
      </c>
      <c r="L118" s="45" t="s">
        <v>181</v>
      </c>
      <c r="M118" s="8">
        <v>8</v>
      </c>
      <c r="N118" s="8" t="s">
        <v>39</v>
      </c>
      <c r="O118" s="12">
        <f t="shared" si="21"/>
        <v>8</v>
      </c>
      <c r="P118" s="12">
        <v>0.21807246458177443</v>
      </c>
      <c r="Q118" s="13">
        <v>623</v>
      </c>
      <c r="R118" s="13">
        <f t="shared" si="22"/>
        <v>12.979166666666666</v>
      </c>
      <c r="S118" s="14">
        <v>12.662760834670934</v>
      </c>
      <c r="T118" s="14">
        <v>0.55239940139046662</v>
      </c>
      <c r="U118" s="14">
        <v>14.73</v>
      </c>
      <c r="V118" s="14">
        <v>11.91</v>
      </c>
      <c r="W118" s="14">
        <f t="shared" si="23"/>
        <v>2.8200000000000003</v>
      </c>
      <c r="X118" s="15">
        <f t="shared" si="24"/>
        <v>164.35208333333316</v>
      </c>
      <c r="Y118" s="15">
        <v>0</v>
      </c>
      <c r="Z118" s="16">
        <f t="shared" si="25"/>
        <v>0</v>
      </c>
      <c r="AA118" s="17">
        <f t="shared" si="26"/>
        <v>0</v>
      </c>
      <c r="AB118" s="18">
        <v>55</v>
      </c>
      <c r="AC118" s="19">
        <v>12.374545454545453</v>
      </c>
      <c r="AD118" s="19">
        <v>8.7152870839824564E-2</v>
      </c>
      <c r="AE118" s="19">
        <v>12.65</v>
      </c>
      <c r="AF118" s="19">
        <v>12.26</v>
      </c>
      <c r="AG118" s="20">
        <f t="shared" si="38"/>
        <v>14.179166666666664</v>
      </c>
      <c r="AH118" s="21">
        <v>107</v>
      </c>
      <c r="AI118" s="22">
        <v>12.344392523364485</v>
      </c>
      <c r="AJ118" s="22">
        <v>0.10859460331020558</v>
      </c>
      <c r="AK118" s="22">
        <v>12.69</v>
      </c>
      <c r="AL118" s="22">
        <v>12.04</v>
      </c>
      <c r="AM118" s="23">
        <f t="shared" si="27"/>
        <v>27.517708333333328</v>
      </c>
      <c r="AN118" s="24">
        <v>226</v>
      </c>
      <c r="AO118" s="25">
        <v>12.422345132743374</v>
      </c>
      <c r="AP118" s="25">
        <v>0.22407793366144185</v>
      </c>
      <c r="AQ118" s="25">
        <v>13.27</v>
      </c>
      <c r="AR118" s="25">
        <v>11.91</v>
      </c>
      <c r="AS118" s="26">
        <f t="shared" si="28"/>
        <v>58.488541666666713</v>
      </c>
      <c r="AT118" s="27">
        <v>71</v>
      </c>
      <c r="AU118" s="28">
        <v>12.720281690140846</v>
      </c>
      <c r="AV118" s="28">
        <v>0.47929403987527303</v>
      </c>
      <c r="AW118" s="28">
        <v>13.93</v>
      </c>
      <c r="AX118" s="28">
        <v>11.99</v>
      </c>
      <c r="AY118" s="29">
        <f t="shared" si="29"/>
        <v>18.815416666666668</v>
      </c>
      <c r="AZ118" s="30">
        <v>60</v>
      </c>
      <c r="BA118" s="31">
        <v>12.880999999999998</v>
      </c>
      <c r="BB118" s="31">
        <v>0.21433143983488431</v>
      </c>
      <c r="BC118" s="31">
        <v>13.44</v>
      </c>
      <c r="BD118" s="31">
        <v>12.61</v>
      </c>
      <c r="BE118" s="32">
        <f t="shared" si="30"/>
        <v>16.101249999999997</v>
      </c>
      <c r="BF118" s="33">
        <v>44</v>
      </c>
      <c r="BG118" s="34">
        <v>12.849545454545455</v>
      </c>
      <c r="BH118" s="34">
        <v>0.31455361169444723</v>
      </c>
      <c r="BI118" s="34">
        <v>13.97</v>
      </c>
      <c r="BJ118" s="34">
        <v>12.49</v>
      </c>
      <c r="BK118" s="35">
        <f t="shared" si="31"/>
        <v>11.778749999999999</v>
      </c>
      <c r="BL118" s="8">
        <v>19</v>
      </c>
      <c r="BM118" s="36">
        <v>13.321578947368423</v>
      </c>
      <c r="BN118" s="36">
        <v>0.47316033408812463</v>
      </c>
      <c r="BO118" s="36">
        <v>14.12</v>
      </c>
      <c r="BP118" s="36">
        <v>12.63</v>
      </c>
      <c r="BQ118" s="37">
        <f t="shared" si="32"/>
        <v>5.2731250000000003</v>
      </c>
      <c r="BR118" s="21">
        <v>41</v>
      </c>
      <c r="BS118" s="22">
        <v>14.280731707317074</v>
      </c>
      <c r="BT118" s="22">
        <v>0.16468743491691393</v>
      </c>
      <c r="BU118" s="22">
        <v>14.73</v>
      </c>
      <c r="BV118" s="22">
        <v>14.1</v>
      </c>
      <c r="BW118" s="23">
        <f t="shared" si="33"/>
        <v>12.198124999999999</v>
      </c>
      <c r="BX118" s="38">
        <f t="shared" si="34"/>
        <v>14.73</v>
      </c>
      <c r="BY118" s="39">
        <v>7</v>
      </c>
      <c r="BZ118" s="38">
        <f t="shared" si="35"/>
        <v>14.280731707317074</v>
      </c>
      <c r="CA118" s="39">
        <v>7</v>
      </c>
      <c r="CB118" s="40">
        <f t="shared" si="36"/>
        <v>11.91</v>
      </c>
      <c r="CC118" s="41">
        <v>2</v>
      </c>
      <c r="CD118" s="40">
        <f t="shared" si="37"/>
        <v>12.344392523364485</v>
      </c>
      <c r="CE118" s="41">
        <v>1</v>
      </c>
    </row>
    <row r="119" spans="1:83" x14ac:dyDescent="0.3">
      <c r="A119" s="8" t="s">
        <v>177</v>
      </c>
      <c r="B119" s="9">
        <v>2000</v>
      </c>
      <c r="C119" s="8" t="s">
        <v>212</v>
      </c>
      <c r="D119" s="8">
        <v>24</v>
      </c>
      <c r="E119" s="8">
        <v>299</v>
      </c>
      <c r="F119" s="10">
        <v>36666</v>
      </c>
      <c r="G119" s="11">
        <f t="shared" si="20"/>
        <v>141</v>
      </c>
      <c r="H119" s="11">
        <v>13.4</v>
      </c>
      <c r="I119" s="8" t="s">
        <v>37</v>
      </c>
      <c r="J119" s="45" t="s">
        <v>179</v>
      </c>
      <c r="K119" s="45" t="s">
        <v>190</v>
      </c>
      <c r="L119" s="45" t="s">
        <v>186</v>
      </c>
      <c r="M119" s="8">
        <v>8</v>
      </c>
      <c r="N119" s="8" t="s">
        <v>39</v>
      </c>
      <c r="O119" s="12">
        <f t="shared" si="21"/>
        <v>8</v>
      </c>
      <c r="P119" s="12">
        <v>0.45758279086280407</v>
      </c>
      <c r="Q119" s="13">
        <v>716</v>
      </c>
      <c r="R119" s="13">
        <f t="shared" si="22"/>
        <v>14.916666666666666</v>
      </c>
      <c r="S119" s="14">
        <v>14.559888268156433</v>
      </c>
      <c r="T119" s="14">
        <v>0.77430211398543392</v>
      </c>
      <c r="U119" s="14">
        <v>15.95</v>
      </c>
      <c r="V119" s="14">
        <v>12.48</v>
      </c>
      <c r="W119" s="14">
        <f t="shared" si="23"/>
        <v>3.4699999999999989</v>
      </c>
      <c r="X119" s="15">
        <f t="shared" si="24"/>
        <v>217.18500000000012</v>
      </c>
      <c r="Y119" s="15">
        <v>0</v>
      </c>
      <c r="Z119" s="16">
        <f t="shared" si="25"/>
        <v>0</v>
      </c>
      <c r="AA119" s="17">
        <f t="shared" si="26"/>
        <v>0</v>
      </c>
      <c r="AB119" s="18">
        <v>108</v>
      </c>
      <c r="AC119" s="19">
        <v>14.137870370370376</v>
      </c>
      <c r="AD119" s="19">
        <v>0.22646429408862134</v>
      </c>
      <c r="AE119" s="19">
        <v>14.75</v>
      </c>
      <c r="AF119" s="19">
        <v>13.75</v>
      </c>
      <c r="AG119" s="20">
        <f t="shared" si="38"/>
        <v>31.810208333333346</v>
      </c>
      <c r="AH119" s="21">
        <v>184</v>
      </c>
      <c r="AI119" s="22">
        <v>14.919728260869567</v>
      </c>
      <c r="AJ119" s="22">
        <v>0.21214345096448836</v>
      </c>
      <c r="AK119" s="22">
        <v>15.34</v>
      </c>
      <c r="AL119" s="22">
        <v>14.43</v>
      </c>
      <c r="AM119" s="23">
        <f t="shared" si="27"/>
        <v>57.192291666666677</v>
      </c>
      <c r="AN119" s="24">
        <v>62</v>
      </c>
      <c r="AO119" s="25">
        <v>15.398870967741939</v>
      </c>
      <c r="AP119" s="25">
        <v>0.18203859110503562</v>
      </c>
      <c r="AQ119" s="25">
        <v>15.95</v>
      </c>
      <c r="AR119" s="25">
        <v>15.13</v>
      </c>
      <c r="AS119" s="26">
        <f t="shared" si="28"/>
        <v>19.890208333333337</v>
      </c>
      <c r="AT119" s="27">
        <v>85</v>
      </c>
      <c r="AU119" s="28">
        <v>15.204352941176481</v>
      </c>
      <c r="AV119" s="28">
        <v>0.26111686427100816</v>
      </c>
      <c r="AW119" s="28">
        <v>15.93</v>
      </c>
      <c r="AX119" s="28">
        <v>14.79</v>
      </c>
      <c r="AY119" s="29">
        <f t="shared" si="29"/>
        <v>26.924375000000015</v>
      </c>
      <c r="AZ119" s="30">
        <v>97</v>
      </c>
      <c r="BA119" s="31">
        <v>15.089999999999991</v>
      </c>
      <c r="BB119" s="31">
        <v>0.1518016798325994</v>
      </c>
      <c r="BC119" s="31">
        <v>15.7</v>
      </c>
      <c r="BD119" s="31">
        <v>14.81</v>
      </c>
      <c r="BE119" s="32">
        <f t="shared" si="30"/>
        <v>30.494374999999984</v>
      </c>
      <c r="BF119" s="33">
        <v>56</v>
      </c>
      <c r="BG119" s="34">
        <v>14.093392857142861</v>
      </c>
      <c r="BH119" s="34">
        <v>0.48525261194824992</v>
      </c>
      <c r="BI119" s="34">
        <v>15.42</v>
      </c>
      <c r="BJ119" s="34">
        <v>13.66</v>
      </c>
      <c r="BK119" s="35">
        <f t="shared" si="31"/>
        <v>16.442291666666673</v>
      </c>
      <c r="BL119" s="8">
        <v>48</v>
      </c>
      <c r="BM119" s="36">
        <v>13.78708333333333</v>
      </c>
      <c r="BN119" s="36">
        <v>0.31671154963745657</v>
      </c>
      <c r="BO119" s="36">
        <v>14.79</v>
      </c>
      <c r="BP119" s="36">
        <v>13.45</v>
      </c>
      <c r="BQ119" s="37">
        <f t="shared" si="32"/>
        <v>13.78708333333333</v>
      </c>
      <c r="BR119" s="21">
        <v>76</v>
      </c>
      <c r="BS119" s="22">
        <v>13.03842105263158</v>
      </c>
      <c r="BT119" s="22">
        <v>0.53263634281206595</v>
      </c>
      <c r="BU119" s="22">
        <v>14.73</v>
      </c>
      <c r="BV119" s="22">
        <v>12.48</v>
      </c>
      <c r="BW119" s="23">
        <f t="shared" si="33"/>
        <v>20.644166666666667</v>
      </c>
      <c r="BX119" s="38">
        <f t="shared" si="34"/>
        <v>15.95</v>
      </c>
      <c r="BY119" s="39">
        <v>2</v>
      </c>
      <c r="BZ119" s="38">
        <f t="shared" si="35"/>
        <v>15.398870967741939</v>
      </c>
      <c r="CA119" s="39">
        <v>2</v>
      </c>
      <c r="CB119" s="40">
        <f t="shared" si="36"/>
        <v>12.48</v>
      </c>
      <c r="CC119" s="41">
        <v>7</v>
      </c>
      <c r="CD119" s="40">
        <f t="shared" si="37"/>
        <v>13.03842105263158</v>
      </c>
      <c r="CE119" s="41">
        <v>7</v>
      </c>
    </row>
    <row r="120" spans="1:83" x14ac:dyDescent="0.3">
      <c r="A120" s="8" t="s">
        <v>177</v>
      </c>
      <c r="B120" s="9">
        <v>2000</v>
      </c>
      <c r="C120" s="8" t="s">
        <v>213</v>
      </c>
      <c r="D120" s="8">
        <v>24</v>
      </c>
      <c r="E120" s="8">
        <v>269</v>
      </c>
      <c r="F120" s="10">
        <v>36657</v>
      </c>
      <c r="G120" s="11">
        <f t="shared" si="20"/>
        <v>132</v>
      </c>
      <c r="H120" s="11">
        <v>11.9</v>
      </c>
      <c r="I120" s="8" t="s">
        <v>37</v>
      </c>
      <c r="J120" s="45" t="s">
        <v>179</v>
      </c>
      <c r="K120" s="45" t="s">
        <v>190</v>
      </c>
      <c r="L120" s="45" t="s">
        <v>186</v>
      </c>
      <c r="M120" s="8">
        <v>8</v>
      </c>
      <c r="N120" s="8" t="s">
        <v>39</v>
      </c>
      <c r="O120" s="12">
        <f t="shared" si="21"/>
        <v>8</v>
      </c>
      <c r="P120" s="12">
        <v>0.2416482464596571</v>
      </c>
      <c r="Q120" s="13">
        <v>536</v>
      </c>
      <c r="R120" s="13">
        <f t="shared" si="22"/>
        <v>11.166666666666666</v>
      </c>
      <c r="S120" s="14">
        <v>12.881641791044782</v>
      </c>
      <c r="T120" s="14">
        <v>0.66607394165030931</v>
      </c>
      <c r="U120" s="14">
        <v>14.93</v>
      </c>
      <c r="V120" s="14">
        <v>11.01</v>
      </c>
      <c r="W120" s="14">
        <f t="shared" si="23"/>
        <v>3.92</v>
      </c>
      <c r="X120" s="15">
        <f t="shared" si="24"/>
        <v>143.84500000000006</v>
      </c>
      <c r="Y120" s="15">
        <v>0</v>
      </c>
      <c r="Z120" s="16">
        <f t="shared" si="25"/>
        <v>0</v>
      </c>
      <c r="AA120" s="17">
        <f t="shared" si="26"/>
        <v>0</v>
      </c>
      <c r="AB120" s="18">
        <v>50</v>
      </c>
      <c r="AC120" s="19">
        <v>11.779199999999996</v>
      </c>
      <c r="AD120" s="19">
        <v>0.25736371467760005</v>
      </c>
      <c r="AE120" s="19">
        <v>12.37</v>
      </c>
      <c r="AF120" s="19">
        <v>11.01</v>
      </c>
      <c r="AG120" s="20">
        <f t="shared" si="38"/>
        <v>12.269999999999996</v>
      </c>
      <c r="AH120" s="21">
        <v>87</v>
      </c>
      <c r="AI120" s="22">
        <v>12.408850574712643</v>
      </c>
      <c r="AJ120" s="22">
        <v>0.20479953492495936</v>
      </c>
      <c r="AK120" s="22">
        <v>12.83</v>
      </c>
      <c r="AL120" s="22">
        <v>11.98</v>
      </c>
      <c r="AM120" s="23">
        <f t="shared" si="27"/>
        <v>22.491041666666664</v>
      </c>
      <c r="AN120" s="24">
        <v>63</v>
      </c>
      <c r="AO120" s="25">
        <v>12.517301587301588</v>
      </c>
      <c r="AP120" s="25">
        <v>0.23431579427996971</v>
      </c>
      <c r="AQ120" s="25">
        <v>13.33</v>
      </c>
      <c r="AR120" s="25">
        <v>12.23</v>
      </c>
      <c r="AS120" s="26">
        <f t="shared" si="28"/>
        <v>16.428958333333334</v>
      </c>
      <c r="AT120" s="27">
        <v>94</v>
      </c>
      <c r="AU120" s="28">
        <v>12.837659574468082</v>
      </c>
      <c r="AV120" s="28">
        <v>0.33706648950645102</v>
      </c>
      <c r="AW120" s="28">
        <v>13.89</v>
      </c>
      <c r="AX120" s="28">
        <v>12.29</v>
      </c>
      <c r="AY120" s="29">
        <f t="shared" si="29"/>
        <v>25.14041666666666</v>
      </c>
      <c r="AZ120" s="30">
        <v>91</v>
      </c>
      <c r="BA120" s="31">
        <v>13.153846153846146</v>
      </c>
      <c r="BB120" s="31">
        <v>0.24004985237223397</v>
      </c>
      <c r="BC120" s="31">
        <v>14.25</v>
      </c>
      <c r="BD120" s="31">
        <v>12.68</v>
      </c>
      <c r="BE120" s="32">
        <f t="shared" si="30"/>
        <v>24.937499999999986</v>
      </c>
      <c r="BF120" s="33">
        <v>52</v>
      </c>
      <c r="BG120" s="34">
        <v>13.051346153846152</v>
      </c>
      <c r="BH120" s="34">
        <v>0.48251395934761171</v>
      </c>
      <c r="BI120" s="34">
        <v>14.44</v>
      </c>
      <c r="BJ120" s="34">
        <v>12.48</v>
      </c>
      <c r="BK120" s="35">
        <f t="shared" si="31"/>
        <v>14.138958333333331</v>
      </c>
      <c r="BL120" s="8">
        <v>47</v>
      </c>
      <c r="BM120" s="36">
        <v>13.597021276595751</v>
      </c>
      <c r="BN120" s="36">
        <v>0.40236212812112349</v>
      </c>
      <c r="BO120" s="36">
        <v>14.67</v>
      </c>
      <c r="BP120" s="36">
        <v>12.95</v>
      </c>
      <c r="BQ120" s="37">
        <f t="shared" si="32"/>
        <v>13.313750000000006</v>
      </c>
      <c r="BR120" s="21">
        <v>52</v>
      </c>
      <c r="BS120" s="22">
        <v>13.960961538461536</v>
      </c>
      <c r="BT120" s="22">
        <v>0.4514606343570336</v>
      </c>
      <c r="BU120" s="22">
        <v>14.93</v>
      </c>
      <c r="BV120" s="22">
        <v>13.35</v>
      </c>
      <c r="BW120" s="23">
        <f t="shared" si="33"/>
        <v>15.124374999999997</v>
      </c>
      <c r="BX120" s="38">
        <f t="shared" si="34"/>
        <v>14.93</v>
      </c>
      <c r="BY120" s="39">
        <v>7</v>
      </c>
      <c r="BZ120" s="38">
        <f t="shared" si="35"/>
        <v>13.960961538461536</v>
      </c>
      <c r="CA120" s="39">
        <v>7</v>
      </c>
      <c r="CB120" s="40">
        <f t="shared" si="36"/>
        <v>11.01</v>
      </c>
      <c r="CC120" s="41">
        <v>0</v>
      </c>
      <c r="CD120" s="40">
        <f t="shared" si="37"/>
        <v>11.779199999999996</v>
      </c>
      <c r="CE120" s="41">
        <v>0</v>
      </c>
    </row>
    <row r="121" spans="1:83" x14ac:dyDescent="0.3">
      <c r="A121" s="8" t="s">
        <v>177</v>
      </c>
      <c r="B121" s="9">
        <v>2000</v>
      </c>
      <c r="C121" s="8" t="s">
        <v>214</v>
      </c>
      <c r="D121" s="8">
        <v>24</v>
      </c>
      <c r="E121" s="8">
        <v>220</v>
      </c>
      <c r="F121" s="10">
        <v>36629</v>
      </c>
      <c r="G121" s="11">
        <f t="shared" si="20"/>
        <v>104</v>
      </c>
      <c r="H121" s="11">
        <v>10.3</v>
      </c>
      <c r="I121" s="8" t="s">
        <v>37</v>
      </c>
      <c r="J121" s="45" t="s">
        <v>179</v>
      </c>
      <c r="K121" s="45" t="s">
        <v>215</v>
      </c>
      <c r="L121" s="45" t="s">
        <v>181</v>
      </c>
      <c r="M121" s="8">
        <v>8</v>
      </c>
      <c r="N121" s="8" t="s">
        <v>39</v>
      </c>
      <c r="O121" s="12">
        <f t="shared" si="21"/>
        <v>8</v>
      </c>
      <c r="P121" s="12">
        <v>0.59300061984032026</v>
      </c>
      <c r="Q121" s="13">
        <v>869</v>
      </c>
      <c r="R121" s="13">
        <f t="shared" si="22"/>
        <v>18.104166666666668</v>
      </c>
      <c r="S121" s="14">
        <v>10.936455696202529</v>
      </c>
      <c r="T121" s="14">
        <v>0.47049033588059236</v>
      </c>
      <c r="U121" s="14">
        <v>13.19</v>
      </c>
      <c r="V121" s="14">
        <v>10.11</v>
      </c>
      <c r="W121" s="14">
        <f t="shared" si="23"/>
        <v>3.08</v>
      </c>
      <c r="X121" s="15">
        <f t="shared" si="24"/>
        <v>197.99541666666664</v>
      </c>
      <c r="Y121" s="15">
        <v>0</v>
      </c>
      <c r="Z121" s="16">
        <f t="shared" si="25"/>
        <v>0</v>
      </c>
      <c r="AA121" s="17">
        <f t="shared" si="26"/>
        <v>0</v>
      </c>
      <c r="AB121" s="18">
        <v>57</v>
      </c>
      <c r="AC121" s="19">
        <v>10.497192982456136</v>
      </c>
      <c r="AD121" s="19">
        <v>0.10293469472653995</v>
      </c>
      <c r="AE121" s="19">
        <v>10.81</v>
      </c>
      <c r="AF121" s="19">
        <v>10.11</v>
      </c>
      <c r="AG121" s="20">
        <f t="shared" si="38"/>
        <v>12.465416666666661</v>
      </c>
      <c r="AH121" s="21">
        <v>139</v>
      </c>
      <c r="AI121" s="22">
        <v>10.542230215827338</v>
      </c>
      <c r="AJ121" s="22">
        <v>0.20721074885899543</v>
      </c>
      <c r="AK121" s="22">
        <v>11.05</v>
      </c>
      <c r="AL121" s="22">
        <v>10.220000000000001</v>
      </c>
      <c r="AM121" s="23">
        <f t="shared" si="27"/>
        <v>30.528541666666669</v>
      </c>
      <c r="AN121" s="24">
        <v>100</v>
      </c>
      <c r="AO121" s="25">
        <v>10.723599999999999</v>
      </c>
      <c r="AP121" s="25">
        <v>0.12168447358275042</v>
      </c>
      <c r="AQ121" s="25">
        <v>11.03</v>
      </c>
      <c r="AR121" s="25">
        <v>10.54</v>
      </c>
      <c r="AS121" s="26">
        <f t="shared" si="28"/>
        <v>22.340833333333332</v>
      </c>
      <c r="AT121" s="27">
        <v>189</v>
      </c>
      <c r="AU121" s="28">
        <v>10.692380952380942</v>
      </c>
      <c r="AV121" s="28">
        <v>0.33434620682495581</v>
      </c>
      <c r="AW121" s="28">
        <v>13.19</v>
      </c>
      <c r="AX121" s="28">
        <v>10.220000000000001</v>
      </c>
      <c r="AY121" s="29">
        <f t="shared" si="29"/>
        <v>42.101249999999958</v>
      </c>
      <c r="AZ121" s="30">
        <v>88</v>
      </c>
      <c r="BA121" s="31">
        <v>11.129772727272723</v>
      </c>
      <c r="BB121" s="31">
        <v>0.27243886701266379</v>
      </c>
      <c r="BC121" s="31">
        <v>11.52</v>
      </c>
      <c r="BD121" s="31">
        <v>10.3</v>
      </c>
      <c r="BE121" s="32">
        <f t="shared" si="30"/>
        <v>20.404583333333324</v>
      </c>
      <c r="BF121" s="33">
        <v>67</v>
      </c>
      <c r="BG121" s="34">
        <v>11.646119402985072</v>
      </c>
      <c r="BH121" s="34">
        <v>0.27186758822432522</v>
      </c>
      <c r="BI121" s="34">
        <v>12.47</v>
      </c>
      <c r="BJ121" s="34">
        <v>11.32</v>
      </c>
      <c r="BK121" s="35">
        <f t="shared" si="31"/>
        <v>16.256041666666661</v>
      </c>
      <c r="BL121" s="8">
        <v>136</v>
      </c>
      <c r="BM121" s="36">
        <v>11.17169117647059</v>
      </c>
      <c r="BN121" s="36">
        <v>0.40138566500277312</v>
      </c>
      <c r="BO121" s="36">
        <v>12.06</v>
      </c>
      <c r="BP121" s="36">
        <v>10.62</v>
      </c>
      <c r="BQ121" s="37">
        <f t="shared" si="32"/>
        <v>31.653125000000006</v>
      </c>
      <c r="BR121" s="21">
        <v>93</v>
      </c>
      <c r="BS121" s="22">
        <v>11.481612903225805</v>
      </c>
      <c r="BT121" s="22">
        <v>0.32080838898070196</v>
      </c>
      <c r="BU121" s="22">
        <v>11.99</v>
      </c>
      <c r="BV121" s="22">
        <v>10.68</v>
      </c>
      <c r="BW121" s="23">
        <f t="shared" si="33"/>
        <v>22.245624999999997</v>
      </c>
      <c r="BX121" s="38">
        <f t="shared" si="34"/>
        <v>13.19</v>
      </c>
      <c r="BY121" s="39">
        <v>3</v>
      </c>
      <c r="BZ121" s="38">
        <f t="shared" si="35"/>
        <v>11.646119402985072</v>
      </c>
      <c r="CA121" s="39">
        <v>5</v>
      </c>
      <c r="CB121" s="40">
        <f t="shared" si="36"/>
        <v>10.11</v>
      </c>
      <c r="CC121" s="41">
        <v>0</v>
      </c>
      <c r="CD121" s="40">
        <f t="shared" si="37"/>
        <v>10.497192982456136</v>
      </c>
      <c r="CE121" s="41">
        <v>0</v>
      </c>
    </row>
    <row r="122" spans="1:83" x14ac:dyDescent="0.3">
      <c r="A122" s="8" t="s">
        <v>177</v>
      </c>
      <c r="B122" s="9">
        <v>2000</v>
      </c>
      <c r="C122" s="8" t="s">
        <v>216</v>
      </c>
      <c r="D122" s="8">
        <v>24</v>
      </c>
      <c r="E122" s="8">
        <v>296</v>
      </c>
      <c r="F122" s="10">
        <v>36637</v>
      </c>
      <c r="G122" s="11">
        <f t="shared" si="20"/>
        <v>112</v>
      </c>
      <c r="H122" s="11">
        <v>11.1</v>
      </c>
      <c r="I122" s="8" t="s">
        <v>37</v>
      </c>
      <c r="J122" s="45" t="s">
        <v>183</v>
      </c>
      <c r="K122" s="45" t="s">
        <v>116</v>
      </c>
      <c r="L122" s="45" t="s">
        <v>184</v>
      </c>
      <c r="M122" s="8">
        <v>8</v>
      </c>
      <c r="N122" s="8" t="s">
        <v>39</v>
      </c>
      <c r="O122" s="12">
        <f t="shared" si="21"/>
        <v>8</v>
      </c>
      <c r="P122" s="12">
        <v>0.34592318694393087</v>
      </c>
      <c r="Q122" s="13">
        <v>1622</v>
      </c>
      <c r="R122" s="13">
        <f t="shared" si="22"/>
        <v>33.791666666666664</v>
      </c>
      <c r="S122" s="14">
        <v>12.439525277435228</v>
      </c>
      <c r="T122" s="14">
        <v>1.1894427475243559</v>
      </c>
      <c r="U122" s="14">
        <v>15.71</v>
      </c>
      <c r="V122" s="14">
        <v>10.09</v>
      </c>
      <c r="W122" s="14">
        <f t="shared" si="23"/>
        <v>5.620000000000001</v>
      </c>
      <c r="X122" s="15">
        <f t="shared" si="24"/>
        <v>420.35229166666539</v>
      </c>
      <c r="Y122" s="15">
        <v>0</v>
      </c>
      <c r="Z122" s="16">
        <f t="shared" si="25"/>
        <v>0</v>
      </c>
      <c r="AA122" s="17">
        <f t="shared" si="26"/>
        <v>0</v>
      </c>
      <c r="AB122" s="18">
        <v>134</v>
      </c>
      <c r="AC122" s="19">
        <v>11.333805970149259</v>
      </c>
      <c r="AD122" s="19">
        <v>0.26323834871607571</v>
      </c>
      <c r="AE122" s="19">
        <v>11.87</v>
      </c>
      <c r="AF122" s="19">
        <v>10.09</v>
      </c>
      <c r="AG122" s="20">
        <f t="shared" si="38"/>
        <v>31.640208333333344</v>
      </c>
      <c r="AH122" s="21">
        <v>79</v>
      </c>
      <c r="AI122" s="22">
        <v>11.132531645569621</v>
      </c>
      <c r="AJ122" s="22">
        <v>0.10875128474844258</v>
      </c>
      <c r="AK122" s="22">
        <v>11.44</v>
      </c>
      <c r="AL122" s="22">
        <v>10.89</v>
      </c>
      <c r="AM122" s="23">
        <f t="shared" si="27"/>
        <v>18.322291666666668</v>
      </c>
      <c r="AN122" s="24">
        <v>78</v>
      </c>
      <c r="AO122" s="25">
        <v>11.352564102564102</v>
      </c>
      <c r="AP122" s="25">
        <v>0.86695831307896043</v>
      </c>
      <c r="AQ122" s="25">
        <v>14.19</v>
      </c>
      <c r="AR122" s="25">
        <v>10.89</v>
      </c>
      <c r="AS122" s="26">
        <f t="shared" si="28"/>
        <v>18.447916666666664</v>
      </c>
      <c r="AT122" s="27">
        <v>1141</v>
      </c>
      <c r="AU122" s="28">
        <v>12.394750219106042</v>
      </c>
      <c r="AV122" s="28">
        <v>0.93391387982146368</v>
      </c>
      <c r="AW122" s="28">
        <v>15.5</v>
      </c>
      <c r="AX122" s="28">
        <v>10.58</v>
      </c>
      <c r="AY122" s="29">
        <f t="shared" si="29"/>
        <v>294.63354166666653</v>
      </c>
      <c r="AZ122" s="30">
        <v>50</v>
      </c>
      <c r="BA122" s="31">
        <v>14.129800000000003</v>
      </c>
      <c r="BB122" s="31">
        <v>0.44848720774421635</v>
      </c>
      <c r="BC122" s="31">
        <v>15.29</v>
      </c>
      <c r="BD122" s="31">
        <v>13.78</v>
      </c>
      <c r="BE122" s="32">
        <f t="shared" si="30"/>
        <v>14.71854166666667</v>
      </c>
      <c r="BF122" s="33">
        <v>41</v>
      </c>
      <c r="BG122" s="34">
        <v>14.255121951219513</v>
      </c>
      <c r="BH122" s="34">
        <v>0.25671114069338163</v>
      </c>
      <c r="BI122" s="34">
        <v>14.78</v>
      </c>
      <c r="BJ122" s="34">
        <v>13.8</v>
      </c>
      <c r="BK122" s="35">
        <f t="shared" si="31"/>
        <v>12.17625</v>
      </c>
      <c r="BL122" s="8">
        <v>38</v>
      </c>
      <c r="BM122" s="36">
        <v>15.142368421052639</v>
      </c>
      <c r="BN122" s="36">
        <v>0.30797011271740055</v>
      </c>
      <c r="BO122" s="36">
        <v>15.71</v>
      </c>
      <c r="BP122" s="36">
        <v>14.45</v>
      </c>
      <c r="BQ122" s="37">
        <f t="shared" si="32"/>
        <v>11.987708333333339</v>
      </c>
      <c r="BR122" s="21">
        <v>61</v>
      </c>
      <c r="BS122" s="22">
        <v>14.499016393442625</v>
      </c>
      <c r="BT122" s="22">
        <v>0.35282056307247223</v>
      </c>
      <c r="BU122" s="22">
        <v>15.33</v>
      </c>
      <c r="BV122" s="22">
        <v>13.96</v>
      </c>
      <c r="BW122" s="23">
        <f t="shared" si="33"/>
        <v>18.425833333333337</v>
      </c>
      <c r="BX122" s="38">
        <f t="shared" si="34"/>
        <v>15.71</v>
      </c>
      <c r="BY122" s="39">
        <v>6</v>
      </c>
      <c r="BZ122" s="38">
        <f t="shared" si="35"/>
        <v>15.142368421052639</v>
      </c>
      <c r="CA122" s="39">
        <v>6</v>
      </c>
      <c r="CB122" s="40">
        <f t="shared" si="36"/>
        <v>10.09</v>
      </c>
      <c r="CC122" s="41">
        <v>0</v>
      </c>
      <c r="CD122" s="40">
        <f t="shared" si="37"/>
        <v>11.132531645569621</v>
      </c>
      <c r="CE122" s="41">
        <v>1</v>
      </c>
    </row>
    <row r="123" spans="1:83" x14ac:dyDescent="0.3">
      <c r="A123" s="8" t="s">
        <v>177</v>
      </c>
      <c r="B123" s="9">
        <v>2000</v>
      </c>
      <c r="C123" s="8" t="s">
        <v>217</v>
      </c>
      <c r="D123" s="8">
        <v>24</v>
      </c>
      <c r="E123" s="8">
        <v>230</v>
      </c>
      <c r="F123" s="10">
        <v>36651</v>
      </c>
      <c r="G123" s="11">
        <f t="shared" si="20"/>
        <v>126</v>
      </c>
      <c r="H123" s="11">
        <v>11.7</v>
      </c>
      <c r="I123" s="8" t="s">
        <v>57</v>
      </c>
      <c r="J123" s="45" t="s">
        <v>218</v>
      </c>
      <c r="K123" s="45" t="s">
        <v>219</v>
      </c>
      <c r="L123" s="45" t="s">
        <v>220</v>
      </c>
      <c r="M123" s="8">
        <v>8</v>
      </c>
      <c r="N123" s="8" t="s">
        <v>39</v>
      </c>
      <c r="O123" s="12">
        <f t="shared" si="21"/>
        <v>8</v>
      </c>
      <c r="P123" s="12">
        <v>0.53655448650447979</v>
      </c>
      <c r="Q123" s="13">
        <v>957</v>
      </c>
      <c r="R123" s="13">
        <f t="shared" si="22"/>
        <v>19.9375</v>
      </c>
      <c r="S123" s="14">
        <v>12.713291536050143</v>
      </c>
      <c r="T123" s="14">
        <v>0.70539502839854107</v>
      </c>
      <c r="U123" s="14">
        <v>15.11</v>
      </c>
      <c r="V123" s="14">
        <v>11.72</v>
      </c>
      <c r="W123" s="14">
        <f t="shared" si="23"/>
        <v>3.3899999999999988</v>
      </c>
      <c r="X123" s="15">
        <f t="shared" si="24"/>
        <v>253.47124999999971</v>
      </c>
      <c r="Y123" s="15">
        <v>0</v>
      </c>
      <c r="Z123" s="16">
        <f t="shared" si="25"/>
        <v>0</v>
      </c>
      <c r="AA123" s="17">
        <f t="shared" si="26"/>
        <v>0</v>
      </c>
      <c r="AB123" s="18">
        <v>60</v>
      </c>
      <c r="AC123" s="19">
        <v>11.86266666666666</v>
      </c>
      <c r="AD123" s="19">
        <v>0.13583223284709334</v>
      </c>
      <c r="AE123" s="19">
        <v>12.25</v>
      </c>
      <c r="AF123" s="19">
        <v>11.72</v>
      </c>
      <c r="AG123" s="20">
        <f t="shared" si="38"/>
        <v>14.828333333333326</v>
      </c>
      <c r="AH123" s="21">
        <v>227</v>
      </c>
      <c r="AI123" s="22">
        <v>12.233171806167427</v>
      </c>
      <c r="AJ123" s="22">
        <v>0.11432209387731754</v>
      </c>
      <c r="AK123" s="22">
        <v>12.71</v>
      </c>
      <c r="AL123" s="22">
        <v>12.01</v>
      </c>
      <c r="AM123" s="23">
        <f t="shared" si="27"/>
        <v>57.85270833333346</v>
      </c>
      <c r="AN123" s="24">
        <v>52</v>
      </c>
      <c r="AO123" s="25">
        <v>12.369999999999994</v>
      </c>
      <c r="AP123" s="25">
        <v>0.24046523534965578</v>
      </c>
      <c r="AQ123" s="25">
        <v>13.27</v>
      </c>
      <c r="AR123" s="25">
        <v>12.11</v>
      </c>
      <c r="AS123" s="26">
        <f t="shared" si="28"/>
        <v>13.400833333333326</v>
      </c>
      <c r="AT123" s="27">
        <v>153</v>
      </c>
      <c r="AU123" s="28">
        <v>12.202222222222225</v>
      </c>
      <c r="AV123" s="28">
        <v>0.36908354178791775</v>
      </c>
      <c r="AW123" s="28">
        <v>13.29</v>
      </c>
      <c r="AX123" s="28">
        <v>11.72</v>
      </c>
      <c r="AY123" s="29">
        <f t="shared" si="29"/>
        <v>38.894583333333344</v>
      </c>
      <c r="AZ123" s="30">
        <v>87</v>
      </c>
      <c r="BA123" s="31">
        <v>12.658735632183912</v>
      </c>
      <c r="BB123" s="31">
        <v>0.32868591283621884</v>
      </c>
      <c r="BC123" s="31">
        <v>14.04</v>
      </c>
      <c r="BD123" s="31">
        <v>11.94</v>
      </c>
      <c r="BE123" s="32">
        <f t="shared" si="30"/>
        <v>22.943958333333342</v>
      </c>
      <c r="BF123" s="33">
        <v>101</v>
      </c>
      <c r="BG123" s="34">
        <v>12.748217821782177</v>
      </c>
      <c r="BH123" s="34">
        <v>0.20651099747763557</v>
      </c>
      <c r="BI123" s="34">
        <v>13.43</v>
      </c>
      <c r="BJ123" s="34">
        <v>12.46</v>
      </c>
      <c r="BK123" s="35">
        <f t="shared" si="31"/>
        <v>26.824374999999996</v>
      </c>
      <c r="BL123" s="8">
        <v>89</v>
      </c>
      <c r="BM123" s="36">
        <v>13.34966292134831</v>
      </c>
      <c r="BN123" s="36">
        <v>0.46140213538882902</v>
      </c>
      <c r="BO123" s="36">
        <v>14.54</v>
      </c>
      <c r="BP123" s="36">
        <v>12.73</v>
      </c>
      <c r="BQ123" s="37">
        <f t="shared" si="32"/>
        <v>24.752499999999994</v>
      </c>
      <c r="BR123" s="21">
        <v>188</v>
      </c>
      <c r="BS123" s="22">
        <v>13.780585106382981</v>
      </c>
      <c r="BT123" s="22">
        <v>0.35292540332448769</v>
      </c>
      <c r="BU123" s="22">
        <v>15.11</v>
      </c>
      <c r="BV123" s="22">
        <v>13.39</v>
      </c>
      <c r="BW123" s="23">
        <f t="shared" si="33"/>
        <v>53.973958333333343</v>
      </c>
      <c r="BX123" s="38">
        <f t="shared" si="34"/>
        <v>15.11</v>
      </c>
      <c r="BY123" s="39">
        <v>7</v>
      </c>
      <c r="BZ123" s="38">
        <f t="shared" si="35"/>
        <v>13.780585106382981</v>
      </c>
      <c r="CA123" s="39">
        <v>7</v>
      </c>
      <c r="CB123" s="40">
        <f t="shared" si="36"/>
        <v>11.72</v>
      </c>
      <c r="CC123" s="41">
        <v>0</v>
      </c>
      <c r="CD123" s="40">
        <f t="shared" si="37"/>
        <v>11.86266666666666</v>
      </c>
      <c r="CE123" s="41">
        <v>0</v>
      </c>
    </row>
    <row r="124" spans="1:83" x14ac:dyDescent="0.3">
      <c r="A124" s="8" t="s">
        <v>177</v>
      </c>
      <c r="B124" s="9">
        <v>2000</v>
      </c>
      <c r="C124" s="8" t="s">
        <v>221</v>
      </c>
      <c r="D124" s="8">
        <v>24</v>
      </c>
      <c r="E124" s="8">
        <v>229</v>
      </c>
      <c r="F124" s="10">
        <v>36632</v>
      </c>
      <c r="G124" s="11">
        <f t="shared" si="20"/>
        <v>107</v>
      </c>
      <c r="H124" s="11">
        <v>10.3</v>
      </c>
      <c r="I124" s="8" t="s">
        <v>37</v>
      </c>
      <c r="J124" s="45" t="s">
        <v>183</v>
      </c>
      <c r="K124" s="45" t="s">
        <v>116</v>
      </c>
      <c r="L124" s="45" t="s">
        <v>184</v>
      </c>
      <c r="M124" s="8">
        <v>8</v>
      </c>
      <c r="N124" s="8" t="s">
        <v>39</v>
      </c>
      <c r="O124" s="12">
        <f t="shared" si="21"/>
        <v>8</v>
      </c>
      <c r="P124" s="12">
        <v>0.50798347921061882</v>
      </c>
      <c r="Q124" s="13">
        <v>1020</v>
      </c>
      <c r="R124" s="13">
        <f t="shared" si="22"/>
        <v>21.25</v>
      </c>
      <c r="S124" s="14">
        <v>11.269598039215694</v>
      </c>
      <c r="T124" s="14">
        <v>0.45363641958486528</v>
      </c>
      <c r="U124" s="14">
        <v>13.39</v>
      </c>
      <c r="V124" s="14">
        <v>10.53</v>
      </c>
      <c r="W124" s="14">
        <f t="shared" si="23"/>
        <v>2.8600000000000012</v>
      </c>
      <c r="X124" s="15">
        <f t="shared" si="24"/>
        <v>239.47895833333351</v>
      </c>
      <c r="Y124" s="15">
        <v>0</v>
      </c>
      <c r="Z124" s="16">
        <f t="shared" si="25"/>
        <v>0</v>
      </c>
      <c r="AA124" s="17">
        <f t="shared" si="26"/>
        <v>0</v>
      </c>
      <c r="AB124" s="18">
        <v>137</v>
      </c>
      <c r="AC124" s="19">
        <v>10.856642335766423</v>
      </c>
      <c r="AD124" s="19">
        <v>0.20501534150723238</v>
      </c>
      <c r="AE124" s="19">
        <v>11.2</v>
      </c>
      <c r="AF124" s="19">
        <v>10.53</v>
      </c>
      <c r="AG124" s="20">
        <f t="shared" si="38"/>
        <v>30.986666666666665</v>
      </c>
      <c r="AH124" s="21">
        <v>401</v>
      </c>
      <c r="AI124" s="22">
        <v>11.223316708229406</v>
      </c>
      <c r="AJ124" s="22">
        <v>0.14170117129062812</v>
      </c>
      <c r="AK124" s="22">
        <v>11.82</v>
      </c>
      <c r="AL124" s="22">
        <v>10.69</v>
      </c>
      <c r="AM124" s="23">
        <f t="shared" si="27"/>
        <v>93.761458333333152</v>
      </c>
      <c r="AN124" s="24">
        <v>84</v>
      </c>
      <c r="AO124" s="25">
        <v>11.026071428571429</v>
      </c>
      <c r="AP124" s="25">
        <v>0.42693646110919187</v>
      </c>
      <c r="AQ124" s="25">
        <v>12.37</v>
      </c>
      <c r="AR124" s="25">
        <v>10.69</v>
      </c>
      <c r="AS124" s="26">
        <f t="shared" si="28"/>
        <v>19.295625000000001</v>
      </c>
      <c r="AT124" s="27">
        <v>169</v>
      </c>
      <c r="AU124" s="28">
        <v>11.034082840236676</v>
      </c>
      <c r="AV124" s="28">
        <v>0.22543189817702214</v>
      </c>
      <c r="AW124" s="28">
        <v>11.78</v>
      </c>
      <c r="AX124" s="28">
        <v>10.65</v>
      </c>
      <c r="AY124" s="29">
        <f t="shared" si="29"/>
        <v>38.849166666666633</v>
      </c>
      <c r="AZ124" s="30">
        <v>89</v>
      </c>
      <c r="BA124" s="31">
        <v>11.736853932584269</v>
      </c>
      <c r="BB124" s="31">
        <v>0.27659699722955278</v>
      </c>
      <c r="BC124" s="31">
        <v>12.21</v>
      </c>
      <c r="BD124" s="31">
        <v>10.67</v>
      </c>
      <c r="BE124" s="32">
        <f t="shared" si="30"/>
        <v>21.762083333333333</v>
      </c>
      <c r="BF124" s="33">
        <v>40</v>
      </c>
      <c r="BG124" s="34">
        <v>12.32225</v>
      </c>
      <c r="BH124" s="34">
        <v>0.15883368983197854</v>
      </c>
      <c r="BI124" s="34">
        <v>12.56</v>
      </c>
      <c r="BJ124" s="34">
        <v>11.86</v>
      </c>
      <c r="BK124" s="35">
        <f t="shared" si="31"/>
        <v>10.268541666666668</v>
      </c>
      <c r="BL124" s="8">
        <v>38</v>
      </c>
      <c r="BM124" s="36">
        <v>12.179210526315789</v>
      </c>
      <c r="BN124" s="36">
        <v>0.20827971808911921</v>
      </c>
      <c r="BO124" s="36">
        <v>12.66</v>
      </c>
      <c r="BP124" s="36">
        <v>11.94</v>
      </c>
      <c r="BQ124" s="37">
        <f t="shared" si="32"/>
        <v>9.6418749999999989</v>
      </c>
      <c r="BR124" s="21">
        <v>62</v>
      </c>
      <c r="BS124" s="22">
        <v>11.545967741935485</v>
      </c>
      <c r="BT124" s="22">
        <v>0.63312511305303942</v>
      </c>
      <c r="BU124" s="22">
        <v>13.39</v>
      </c>
      <c r="BV124" s="22">
        <v>11.02</v>
      </c>
      <c r="BW124" s="23">
        <f t="shared" si="33"/>
        <v>14.913541666666669</v>
      </c>
      <c r="BX124" s="38">
        <f t="shared" si="34"/>
        <v>13.39</v>
      </c>
      <c r="BY124" s="39">
        <v>7</v>
      </c>
      <c r="BZ124" s="38">
        <f t="shared" si="35"/>
        <v>12.32225</v>
      </c>
      <c r="CA124" s="39">
        <v>5</v>
      </c>
      <c r="CB124" s="40">
        <f t="shared" si="36"/>
        <v>10.53</v>
      </c>
      <c r="CC124" s="41">
        <v>0</v>
      </c>
      <c r="CD124" s="40">
        <f t="shared" si="37"/>
        <v>10.856642335766423</v>
      </c>
      <c r="CE124" s="41">
        <v>0</v>
      </c>
    </row>
    <row r="125" spans="1:83" x14ac:dyDescent="0.3">
      <c r="A125" s="8" t="s">
        <v>177</v>
      </c>
      <c r="B125" s="9">
        <v>2000</v>
      </c>
      <c r="C125" s="8" t="s">
        <v>222</v>
      </c>
      <c r="D125" s="8">
        <v>24</v>
      </c>
      <c r="E125" s="8">
        <v>280</v>
      </c>
      <c r="F125" s="10">
        <v>36628</v>
      </c>
      <c r="G125" s="11">
        <f t="shared" si="20"/>
        <v>103</v>
      </c>
      <c r="H125" s="11">
        <v>10.1</v>
      </c>
      <c r="I125" s="8" t="s">
        <v>145</v>
      </c>
      <c r="J125" s="45" t="s">
        <v>183</v>
      </c>
      <c r="K125" s="45" t="s">
        <v>223</v>
      </c>
      <c r="L125" s="45" t="s">
        <v>209</v>
      </c>
      <c r="M125" s="8">
        <v>8</v>
      </c>
      <c r="N125" s="8" t="s">
        <v>39</v>
      </c>
      <c r="O125" s="12">
        <f t="shared" si="21"/>
        <v>8</v>
      </c>
      <c r="P125" s="12">
        <v>0.28140622943283744</v>
      </c>
      <c r="Q125" s="13">
        <v>1052</v>
      </c>
      <c r="R125" s="13">
        <f t="shared" si="22"/>
        <v>21.916666666666668</v>
      </c>
      <c r="S125" s="14">
        <v>11.007633079847876</v>
      </c>
      <c r="T125" s="14">
        <v>0.52416160810105372</v>
      </c>
      <c r="U125" s="14">
        <v>12.76</v>
      </c>
      <c r="V125" s="14">
        <v>9.91</v>
      </c>
      <c r="W125" s="14">
        <f t="shared" si="23"/>
        <v>2.8499999999999996</v>
      </c>
      <c r="X125" s="15">
        <f t="shared" si="24"/>
        <v>241.2506249999993</v>
      </c>
      <c r="Y125" s="15">
        <v>0</v>
      </c>
      <c r="Z125" s="16">
        <f t="shared" si="25"/>
        <v>0</v>
      </c>
      <c r="AA125" s="17">
        <f t="shared" si="26"/>
        <v>0</v>
      </c>
      <c r="AB125" s="18">
        <v>57</v>
      </c>
      <c r="AC125" s="19">
        <v>10.486666666666666</v>
      </c>
      <c r="AD125" s="19">
        <v>0.14122339614613236</v>
      </c>
      <c r="AE125" s="19">
        <v>10.87</v>
      </c>
      <c r="AF125" s="19">
        <v>10.34</v>
      </c>
      <c r="AG125" s="20">
        <f t="shared" si="38"/>
        <v>12.452916666666667</v>
      </c>
      <c r="AH125" s="21">
        <v>394</v>
      </c>
      <c r="AI125" s="22">
        <v>10.860203045685298</v>
      </c>
      <c r="AJ125" s="22">
        <v>0.39213120226161424</v>
      </c>
      <c r="AK125" s="22">
        <v>11.71</v>
      </c>
      <c r="AL125" s="22">
        <v>10.17</v>
      </c>
      <c r="AM125" s="23">
        <f t="shared" si="27"/>
        <v>89.14416666666682</v>
      </c>
      <c r="AN125" s="24">
        <v>138</v>
      </c>
      <c r="AO125" s="25">
        <v>11.033985507246369</v>
      </c>
      <c r="AP125" s="25">
        <v>0.22105434102554464</v>
      </c>
      <c r="AQ125" s="25">
        <v>11.85</v>
      </c>
      <c r="AR125" s="25">
        <v>10.66</v>
      </c>
      <c r="AS125" s="26">
        <f t="shared" si="28"/>
        <v>31.722708333333312</v>
      </c>
      <c r="AT125" s="27">
        <v>224</v>
      </c>
      <c r="AU125" s="28">
        <v>10.67468749999999</v>
      </c>
      <c r="AV125" s="28">
        <v>0.34381386483780418</v>
      </c>
      <c r="AW125" s="28">
        <v>11.69</v>
      </c>
      <c r="AX125" s="28">
        <v>9.91</v>
      </c>
      <c r="AY125" s="29">
        <f t="shared" si="29"/>
        <v>49.815208333333288</v>
      </c>
      <c r="AZ125" s="30">
        <v>56</v>
      </c>
      <c r="BA125" s="31">
        <v>11.473750000000004</v>
      </c>
      <c r="BB125" s="31">
        <v>0.46617812631497896</v>
      </c>
      <c r="BC125" s="31">
        <v>12.24</v>
      </c>
      <c r="BD125" s="31">
        <v>10.56</v>
      </c>
      <c r="BE125" s="32">
        <f t="shared" si="30"/>
        <v>13.386041666666673</v>
      </c>
      <c r="BF125" s="33">
        <v>96</v>
      </c>
      <c r="BG125" s="34">
        <v>11.446874999999999</v>
      </c>
      <c r="BH125" s="34">
        <v>0.20504845383726453</v>
      </c>
      <c r="BI125" s="34">
        <v>12.28</v>
      </c>
      <c r="BJ125" s="34">
        <v>11.13</v>
      </c>
      <c r="BK125" s="35">
        <f t="shared" si="31"/>
        <v>22.893749999999997</v>
      </c>
      <c r="BL125" s="8">
        <v>45</v>
      </c>
      <c r="BM125" s="36">
        <v>12.094666666666669</v>
      </c>
      <c r="BN125" s="36">
        <v>0.21767991513813378</v>
      </c>
      <c r="BO125" s="36">
        <v>12.76</v>
      </c>
      <c r="BP125" s="36">
        <v>11.65</v>
      </c>
      <c r="BQ125" s="37">
        <f t="shared" si="32"/>
        <v>11.338750000000001</v>
      </c>
      <c r="BR125" s="21">
        <v>42</v>
      </c>
      <c r="BS125" s="22">
        <v>11.996666666666666</v>
      </c>
      <c r="BT125" s="22">
        <v>0.23250142057438164</v>
      </c>
      <c r="BU125" s="22">
        <v>12.7</v>
      </c>
      <c r="BV125" s="22">
        <v>11.79</v>
      </c>
      <c r="BW125" s="23">
        <f t="shared" si="33"/>
        <v>10.497083333333332</v>
      </c>
      <c r="BX125" s="38">
        <f t="shared" si="34"/>
        <v>12.76</v>
      </c>
      <c r="BY125" s="39">
        <v>6</v>
      </c>
      <c r="BZ125" s="38">
        <f t="shared" si="35"/>
        <v>12.094666666666669</v>
      </c>
      <c r="CA125" s="39">
        <v>6</v>
      </c>
      <c r="CB125" s="40">
        <f t="shared" si="36"/>
        <v>9.91</v>
      </c>
      <c r="CC125" s="41">
        <v>3</v>
      </c>
      <c r="CD125" s="40">
        <f t="shared" si="37"/>
        <v>10.486666666666666</v>
      </c>
      <c r="CE125" s="41">
        <v>0</v>
      </c>
    </row>
    <row r="126" spans="1:83" x14ac:dyDescent="0.3">
      <c r="A126" s="8" t="s">
        <v>177</v>
      </c>
      <c r="B126" s="9">
        <v>2000</v>
      </c>
      <c r="C126" s="8" t="s">
        <v>224</v>
      </c>
      <c r="D126" s="8">
        <v>24</v>
      </c>
      <c r="E126" s="8">
        <v>480</v>
      </c>
      <c r="F126" s="10">
        <v>36669</v>
      </c>
      <c r="G126" s="11">
        <f t="shared" si="20"/>
        <v>144</v>
      </c>
      <c r="H126" s="11">
        <v>14.3</v>
      </c>
      <c r="I126" s="8" t="s">
        <v>37</v>
      </c>
      <c r="J126" s="45" t="s">
        <v>183</v>
      </c>
      <c r="K126" s="45" t="s">
        <v>192</v>
      </c>
      <c r="L126" s="45" t="s">
        <v>193</v>
      </c>
      <c r="M126" s="8">
        <v>8</v>
      </c>
      <c r="N126" s="8" t="s">
        <v>39</v>
      </c>
      <c r="O126" s="12">
        <f t="shared" si="21"/>
        <v>8</v>
      </c>
      <c r="P126" s="12">
        <v>2.4544337713067299E-2</v>
      </c>
      <c r="Q126" s="13">
        <v>678</v>
      </c>
      <c r="R126" s="13">
        <f t="shared" si="22"/>
        <v>14.125</v>
      </c>
      <c r="S126" s="14">
        <v>14.613082595870154</v>
      </c>
      <c r="T126" s="14">
        <v>0.51074345176647495</v>
      </c>
      <c r="U126" s="14">
        <v>16.260000000000002</v>
      </c>
      <c r="V126" s="14">
        <v>13.05</v>
      </c>
      <c r="W126" s="14">
        <f t="shared" si="23"/>
        <v>3.2100000000000009</v>
      </c>
      <c r="X126" s="15">
        <f t="shared" si="24"/>
        <v>206.40979166666591</v>
      </c>
      <c r="Y126" s="15">
        <v>0</v>
      </c>
      <c r="Z126" s="16">
        <f t="shared" si="25"/>
        <v>0</v>
      </c>
      <c r="AA126" s="17">
        <f t="shared" si="26"/>
        <v>0</v>
      </c>
      <c r="AB126" s="18">
        <v>16</v>
      </c>
      <c r="AC126" s="19">
        <v>14.834375000000001</v>
      </c>
      <c r="AD126" s="19">
        <v>0.11718752777777428</v>
      </c>
      <c r="AE126" s="19">
        <v>14.97</v>
      </c>
      <c r="AF126" s="19">
        <v>14.59</v>
      </c>
      <c r="AG126" s="20">
        <f t="shared" si="38"/>
        <v>4.9447916666666671</v>
      </c>
      <c r="AH126" s="21">
        <v>193</v>
      </c>
      <c r="AI126" s="22">
        <v>14.977461139896366</v>
      </c>
      <c r="AJ126" s="22">
        <v>0.177761778186735</v>
      </c>
      <c r="AK126" s="22">
        <v>15.5</v>
      </c>
      <c r="AL126" s="22">
        <v>14.3</v>
      </c>
      <c r="AM126" s="23">
        <f t="shared" si="27"/>
        <v>60.221874999999969</v>
      </c>
      <c r="AN126" s="24">
        <v>48</v>
      </c>
      <c r="AO126" s="25">
        <v>15.175000000000004</v>
      </c>
      <c r="AP126" s="25">
        <v>0.18394032334752183</v>
      </c>
      <c r="AQ126" s="25">
        <v>15.75</v>
      </c>
      <c r="AR126" s="25">
        <v>15.01</v>
      </c>
      <c r="AS126" s="26">
        <f t="shared" si="28"/>
        <v>15.175000000000004</v>
      </c>
      <c r="AT126" s="27">
        <v>113</v>
      </c>
      <c r="AU126" s="28">
        <v>14.933893805309733</v>
      </c>
      <c r="AV126" s="28">
        <v>0.35985967907226751</v>
      </c>
      <c r="AW126" s="28">
        <v>16.260000000000002</v>
      </c>
      <c r="AX126" s="28">
        <v>14.42</v>
      </c>
      <c r="AY126" s="29">
        <f t="shared" si="29"/>
        <v>35.156874999999992</v>
      </c>
      <c r="AZ126" s="30">
        <v>107</v>
      </c>
      <c r="BA126" s="31">
        <v>14.285420560747657</v>
      </c>
      <c r="BB126" s="31">
        <v>0.17883944720098666</v>
      </c>
      <c r="BC126" s="31">
        <v>14.53</v>
      </c>
      <c r="BD126" s="31">
        <v>13.67</v>
      </c>
      <c r="BE126" s="32">
        <f t="shared" si="30"/>
        <v>31.844583333333315</v>
      </c>
      <c r="BF126" s="33">
        <v>65</v>
      </c>
      <c r="BG126" s="34">
        <v>14.135538461538461</v>
      </c>
      <c r="BH126" s="34">
        <v>0.36989454058399635</v>
      </c>
      <c r="BI126" s="34">
        <v>15.45</v>
      </c>
      <c r="BJ126" s="34">
        <v>13.78</v>
      </c>
      <c r="BK126" s="35">
        <f t="shared" si="31"/>
        <v>19.141874999999999</v>
      </c>
      <c r="BL126" s="8">
        <v>43</v>
      </c>
      <c r="BM126" s="36">
        <v>14.091162790697672</v>
      </c>
      <c r="BN126" s="36">
        <v>0.38640719518050481</v>
      </c>
      <c r="BO126" s="36">
        <v>15.16</v>
      </c>
      <c r="BP126" s="36">
        <v>13.69</v>
      </c>
      <c r="BQ126" s="37">
        <f t="shared" si="32"/>
        <v>12.623333333333331</v>
      </c>
      <c r="BR126" s="21">
        <v>93</v>
      </c>
      <c r="BS126" s="22">
        <v>14.091075268817217</v>
      </c>
      <c r="BT126" s="22">
        <v>0.45749901963684358</v>
      </c>
      <c r="BU126" s="22">
        <v>14.76</v>
      </c>
      <c r="BV126" s="22">
        <v>13.05</v>
      </c>
      <c r="BW126" s="23">
        <f t="shared" si="33"/>
        <v>27.301458333333358</v>
      </c>
      <c r="BX126" s="38">
        <f t="shared" si="34"/>
        <v>16.260000000000002</v>
      </c>
      <c r="BY126" s="39">
        <v>3</v>
      </c>
      <c r="BZ126" s="38">
        <f t="shared" si="35"/>
        <v>15.175000000000004</v>
      </c>
      <c r="CA126" s="39">
        <v>2</v>
      </c>
      <c r="CB126" s="40">
        <f t="shared" si="36"/>
        <v>13.05</v>
      </c>
      <c r="CC126" s="41">
        <v>7</v>
      </c>
      <c r="CD126" s="40">
        <f t="shared" si="37"/>
        <v>14.091075268817217</v>
      </c>
      <c r="CE126" s="41">
        <v>7</v>
      </c>
    </row>
    <row r="127" spans="1:83" x14ac:dyDescent="0.3">
      <c r="A127" s="8" t="s">
        <v>177</v>
      </c>
      <c r="B127" s="9">
        <v>2000</v>
      </c>
      <c r="C127" s="8" t="s">
        <v>225</v>
      </c>
      <c r="D127" s="8">
        <v>24</v>
      </c>
      <c r="E127" s="8">
        <v>241</v>
      </c>
      <c r="F127" s="10">
        <v>36657</v>
      </c>
      <c r="G127" s="11">
        <f t="shared" si="20"/>
        <v>132</v>
      </c>
      <c r="H127" s="11">
        <v>11.9</v>
      </c>
      <c r="I127" s="8" t="s">
        <v>37</v>
      </c>
      <c r="J127" s="45" t="s">
        <v>183</v>
      </c>
      <c r="K127" s="45" t="s">
        <v>199</v>
      </c>
      <c r="L127" s="45" t="s">
        <v>195</v>
      </c>
      <c r="M127" s="8">
        <v>8</v>
      </c>
      <c r="N127" s="8" t="s">
        <v>39</v>
      </c>
      <c r="O127" s="12">
        <f t="shared" si="21"/>
        <v>8</v>
      </c>
      <c r="P127" s="12">
        <v>0.73024280415327736</v>
      </c>
      <c r="Q127" s="13">
        <v>1188</v>
      </c>
      <c r="R127" s="13">
        <f t="shared" si="22"/>
        <v>24.75</v>
      </c>
      <c r="S127" s="14">
        <v>14.149124579124557</v>
      </c>
      <c r="T127" s="14">
        <v>1.1174985943206377</v>
      </c>
      <c r="U127" s="14">
        <v>16.54</v>
      </c>
      <c r="V127" s="14">
        <v>11.9</v>
      </c>
      <c r="W127" s="14">
        <f t="shared" si="23"/>
        <v>4.6399999999999988</v>
      </c>
      <c r="X127" s="15">
        <f t="shared" si="24"/>
        <v>350.19083333333276</v>
      </c>
      <c r="Y127" s="15">
        <v>0</v>
      </c>
      <c r="Z127" s="16">
        <f t="shared" si="25"/>
        <v>0</v>
      </c>
      <c r="AA127" s="17">
        <f t="shared" si="26"/>
        <v>0</v>
      </c>
      <c r="AB127" s="18">
        <v>498</v>
      </c>
      <c r="AC127" s="19">
        <v>13.043253012048188</v>
      </c>
      <c r="AD127" s="19">
        <v>0.65219322000330837</v>
      </c>
      <c r="AE127" s="19">
        <v>15.15</v>
      </c>
      <c r="AF127" s="19">
        <v>11.9</v>
      </c>
      <c r="AG127" s="20">
        <f t="shared" si="38"/>
        <v>135.32374999999996</v>
      </c>
      <c r="AH127" s="21">
        <v>283</v>
      </c>
      <c r="AI127" s="22">
        <v>15.096466431095401</v>
      </c>
      <c r="AJ127" s="22">
        <v>0.44418730647198479</v>
      </c>
      <c r="AK127" s="22">
        <v>15.98</v>
      </c>
      <c r="AL127" s="22">
        <v>12.73</v>
      </c>
      <c r="AM127" s="23">
        <f t="shared" si="27"/>
        <v>89.006249999999966</v>
      </c>
      <c r="AN127" s="24">
        <v>79</v>
      </c>
      <c r="AO127" s="25">
        <v>15.554810126582289</v>
      </c>
      <c r="AP127" s="25">
        <v>0.14745586701332145</v>
      </c>
      <c r="AQ127" s="25">
        <v>15.92</v>
      </c>
      <c r="AR127" s="25">
        <v>15.26</v>
      </c>
      <c r="AS127" s="26">
        <f t="shared" si="28"/>
        <v>25.600625000000015</v>
      </c>
      <c r="AT127" s="27">
        <v>94</v>
      </c>
      <c r="AU127" s="28">
        <v>15.288191489361704</v>
      </c>
      <c r="AV127" s="28">
        <v>0.43384245385335585</v>
      </c>
      <c r="AW127" s="28">
        <v>16.54</v>
      </c>
      <c r="AX127" s="28">
        <v>14.73</v>
      </c>
      <c r="AY127" s="29">
        <f t="shared" si="29"/>
        <v>29.939375000000002</v>
      </c>
      <c r="AZ127" s="30">
        <v>94</v>
      </c>
      <c r="BA127" s="31">
        <v>14.580957446808522</v>
      </c>
      <c r="BB127" s="31">
        <v>0.2945054872845696</v>
      </c>
      <c r="BC127" s="31">
        <v>15.03</v>
      </c>
      <c r="BD127" s="31">
        <v>13.83</v>
      </c>
      <c r="BE127" s="32">
        <f t="shared" si="30"/>
        <v>28.554375000000022</v>
      </c>
      <c r="BF127" s="33">
        <v>58</v>
      </c>
      <c r="BG127" s="34">
        <v>14.47620689655173</v>
      </c>
      <c r="BH127" s="34">
        <v>0.40218625163503019</v>
      </c>
      <c r="BI127" s="34">
        <v>15.68</v>
      </c>
      <c r="BJ127" s="34">
        <v>14.12</v>
      </c>
      <c r="BK127" s="35">
        <f t="shared" si="31"/>
        <v>17.492083333333341</v>
      </c>
      <c r="BL127" s="8">
        <v>34</v>
      </c>
      <c r="BM127" s="36">
        <v>14.370588235294115</v>
      </c>
      <c r="BN127" s="36">
        <v>0.4169509903360894</v>
      </c>
      <c r="BO127" s="36">
        <v>15.64</v>
      </c>
      <c r="BP127" s="36">
        <v>14</v>
      </c>
      <c r="BQ127" s="37">
        <f t="shared" si="32"/>
        <v>10.179166666666665</v>
      </c>
      <c r="BR127" s="21">
        <v>48</v>
      </c>
      <c r="BS127" s="22">
        <v>14.095208333333337</v>
      </c>
      <c r="BT127" s="22">
        <v>0.37046256067954803</v>
      </c>
      <c r="BU127" s="22">
        <v>15.28</v>
      </c>
      <c r="BV127" s="22">
        <v>13.46</v>
      </c>
      <c r="BW127" s="23">
        <f t="shared" si="33"/>
        <v>14.095208333333337</v>
      </c>
      <c r="BX127" s="38">
        <f t="shared" si="34"/>
        <v>16.54</v>
      </c>
      <c r="BY127" s="39">
        <v>3</v>
      </c>
      <c r="BZ127" s="38">
        <f t="shared" si="35"/>
        <v>15.554810126582289</v>
      </c>
      <c r="CA127" s="39">
        <v>2</v>
      </c>
      <c r="CB127" s="40">
        <f t="shared" si="36"/>
        <v>11.9</v>
      </c>
      <c r="CC127" s="41">
        <v>0</v>
      </c>
      <c r="CD127" s="40">
        <f t="shared" si="37"/>
        <v>13.043253012048188</v>
      </c>
      <c r="CE127" s="41">
        <v>0</v>
      </c>
    </row>
    <row r="128" spans="1:83" x14ac:dyDescent="0.3">
      <c r="A128" s="8" t="s">
        <v>177</v>
      </c>
      <c r="B128" s="9">
        <v>2000</v>
      </c>
      <c r="C128" s="8" t="s">
        <v>226</v>
      </c>
      <c r="D128" s="8">
        <v>24</v>
      </c>
      <c r="E128" s="8">
        <v>224</v>
      </c>
      <c r="F128" s="10">
        <v>36659</v>
      </c>
      <c r="G128" s="11">
        <f t="shared" si="20"/>
        <v>134</v>
      </c>
      <c r="H128" s="11">
        <v>12.2</v>
      </c>
      <c r="I128" s="8" t="s">
        <v>37</v>
      </c>
      <c r="J128" s="45" t="s">
        <v>183</v>
      </c>
      <c r="K128" s="45" t="s">
        <v>199</v>
      </c>
      <c r="L128" s="45" t="s">
        <v>195</v>
      </c>
      <c r="M128" s="8">
        <v>8</v>
      </c>
      <c r="N128" s="8" t="s">
        <v>39</v>
      </c>
      <c r="O128" s="12">
        <f t="shared" si="21"/>
        <v>8</v>
      </c>
      <c r="P128" s="12">
        <v>0.56697944378568266</v>
      </c>
      <c r="Q128" s="13">
        <v>1639</v>
      </c>
      <c r="R128" s="13">
        <f t="shared" si="22"/>
        <v>34.145833333333336</v>
      </c>
      <c r="S128" s="14">
        <v>14.521439902379482</v>
      </c>
      <c r="T128" s="14">
        <v>1.0733769022367909</v>
      </c>
      <c r="U128" s="14">
        <v>17.73</v>
      </c>
      <c r="V128" s="14">
        <v>12.41</v>
      </c>
      <c r="W128" s="14">
        <f t="shared" si="23"/>
        <v>5.32</v>
      </c>
      <c r="X128" s="15">
        <f t="shared" si="24"/>
        <v>495.84666666666612</v>
      </c>
      <c r="Y128" s="15">
        <v>0</v>
      </c>
      <c r="Z128" s="16">
        <f t="shared" si="25"/>
        <v>0</v>
      </c>
      <c r="AA128" s="17">
        <f t="shared" si="26"/>
        <v>0</v>
      </c>
      <c r="AB128" s="18">
        <v>58</v>
      </c>
      <c r="AC128" s="19">
        <v>12.541379310344833</v>
      </c>
      <c r="AD128" s="19">
        <v>0.13364588291664023</v>
      </c>
      <c r="AE128" s="19">
        <v>12.97</v>
      </c>
      <c r="AF128" s="19">
        <v>12.41</v>
      </c>
      <c r="AG128" s="20">
        <f t="shared" si="38"/>
        <v>15.154166666666672</v>
      </c>
      <c r="AH128" s="21">
        <v>250</v>
      </c>
      <c r="AI128" s="22">
        <v>13.565079999999995</v>
      </c>
      <c r="AJ128" s="22">
        <v>1.2191165548450176</v>
      </c>
      <c r="AK128" s="22">
        <v>16.16</v>
      </c>
      <c r="AL128" s="22">
        <v>12.41</v>
      </c>
      <c r="AM128" s="23">
        <f t="shared" si="27"/>
        <v>70.651458333333295</v>
      </c>
      <c r="AN128" s="24">
        <v>112</v>
      </c>
      <c r="AO128" s="25">
        <v>14.686339285714283</v>
      </c>
      <c r="AP128" s="25">
        <v>1.2030891136485589</v>
      </c>
      <c r="AQ128" s="25">
        <v>16.21</v>
      </c>
      <c r="AR128" s="25">
        <v>13.21</v>
      </c>
      <c r="AS128" s="26">
        <f t="shared" si="28"/>
        <v>34.268124999999998</v>
      </c>
      <c r="AT128" s="27">
        <v>349</v>
      </c>
      <c r="AU128" s="28">
        <v>15.080888252149022</v>
      </c>
      <c r="AV128" s="28">
        <v>0.91173672949667661</v>
      </c>
      <c r="AW128" s="28">
        <v>17.73</v>
      </c>
      <c r="AX128" s="28">
        <v>13.4</v>
      </c>
      <c r="AY128" s="29">
        <f t="shared" si="29"/>
        <v>109.65062500000018</v>
      </c>
      <c r="AZ128" s="30">
        <v>426</v>
      </c>
      <c r="BA128" s="31">
        <v>14.331784037558682</v>
      </c>
      <c r="BB128" s="31">
        <v>0.50351434147798313</v>
      </c>
      <c r="BC128" s="31">
        <v>15.47</v>
      </c>
      <c r="BD128" s="31">
        <v>13.13</v>
      </c>
      <c r="BE128" s="32">
        <f t="shared" si="30"/>
        <v>127.1945833333333</v>
      </c>
      <c r="BF128" s="33">
        <v>206</v>
      </c>
      <c r="BG128" s="34">
        <v>15.386407766990272</v>
      </c>
      <c r="BH128" s="34">
        <v>0.54607576418667747</v>
      </c>
      <c r="BI128" s="34">
        <v>16.48</v>
      </c>
      <c r="BJ128" s="34">
        <v>14.48</v>
      </c>
      <c r="BK128" s="35">
        <f t="shared" si="31"/>
        <v>66.03333333333326</v>
      </c>
      <c r="BL128" s="8">
        <v>167</v>
      </c>
      <c r="BM128" s="36">
        <v>14.783413173652693</v>
      </c>
      <c r="BN128" s="36">
        <v>0.86509750996816281</v>
      </c>
      <c r="BO128" s="36">
        <v>16.53</v>
      </c>
      <c r="BP128" s="36">
        <v>13.65</v>
      </c>
      <c r="BQ128" s="37">
        <f t="shared" si="32"/>
        <v>51.433958333333329</v>
      </c>
      <c r="BR128" s="21">
        <v>71</v>
      </c>
      <c r="BS128" s="22">
        <v>14.508450704225348</v>
      </c>
      <c r="BT128" s="22">
        <v>0.58313842484886225</v>
      </c>
      <c r="BU128" s="22">
        <v>16.059999999999999</v>
      </c>
      <c r="BV128" s="22">
        <v>13.79</v>
      </c>
      <c r="BW128" s="23">
        <f t="shared" si="33"/>
        <v>21.46041666666666</v>
      </c>
      <c r="BX128" s="38">
        <f t="shared" si="34"/>
        <v>17.73</v>
      </c>
      <c r="BY128" s="39">
        <v>3</v>
      </c>
      <c r="BZ128" s="38">
        <f t="shared" si="35"/>
        <v>15.386407766990272</v>
      </c>
      <c r="CA128" s="39">
        <v>5</v>
      </c>
      <c r="CB128" s="40">
        <f t="shared" si="36"/>
        <v>12.41</v>
      </c>
      <c r="CC128" s="41">
        <v>0</v>
      </c>
      <c r="CD128" s="40">
        <f t="shared" si="37"/>
        <v>12.541379310344833</v>
      </c>
      <c r="CE128" s="41">
        <v>0</v>
      </c>
    </row>
    <row r="129" spans="1:83" x14ac:dyDescent="0.3">
      <c r="A129" s="8" t="s">
        <v>177</v>
      </c>
      <c r="B129" s="9">
        <v>2000</v>
      </c>
      <c r="C129" s="8" t="s">
        <v>227</v>
      </c>
      <c r="D129" s="8">
        <v>24</v>
      </c>
      <c r="E129" s="8">
        <v>272</v>
      </c>
      <c r="F129" s="10">
        <v>36630</v>
      </c>
      <c r="G129" s="11">
        <f t="shared" si="20"/>
        <v>105</v>
      </c>
      <c r="H129" s="11">
        <v>10.199999999999999</v>
      </c>
      <c r="I129" s="8" t="s">
        <v>37</v>
      </c>
      <c r="J129" s="45" t="s">
        <v>183</v>
      </c>
      <c r="K129" s="45" t="s">
        <v>192</v>
      </c>
      <c r="L129" s="45" t="s">
        <v>193</v>
      </c>
      <c r="M129" s="8">
        <v>8</v>
      </c>
      <c r="N129" s="8" t="s">
        <v>39</v>
      </c>
      <c r="O129" s="12">
        <f t="shared" si="21"/>
        <v>8</v>
      </c>
      <c r="P129" s="12">
        <v>0.67881743592292942</v>
      </c>
      <c r="Q129" s="13">
        <v>829</v>
      </c>
      <c r="R129" s="13">
        <f t="shared" si="22"/>
        <v>17.270833333333332</v>
      </c>
      <c r="S129" s="14">
        <v>11.19053075995177</v>
      </c>
      <c r="T129" s="14">
        <v>0.57726613566324536</v>
      </c>
      <c r="U129" s="14">
        <v>12.56</v>
      </c>
      <c r="V129" s="14">
        <v>10.23</v>
      </c>
      <c r="W129" s="14">
        <f t="shared" si="23"/>
        <v>2.33</v>
      </c>
      <c r="X129" s="15">
        <f t="shared" si="24"/>
        <v>193.269791666667</v>
      </c>
      <c r="Y129" s="15">
        <v>0</v>
      </c>
      <c r="Z129" s="16">
        <f t="shared" si="25"/>
        <v>0</v>
      </c>
      <c r="AA129" s="17">
        <f t="shared" si="26"/>
        <v>0</v>
      </c>
      <c r="AB129" s="18">
        <v>88</v>
      </c>
      <c r="AC129" s="19">
        <v>10.399886363636362</v>
      </c>
      <c r="AD129" s="19">
        <v>0.10735583027796228</v>
      </c>
      <c r="AE129" s="19">
        <v>10.66</v>
      </c>
      <c r="AF129" s="19">
        <v>10.23</v>
      </c>
      <c r="AG129" s="20">
        <f t="shared" si="38"/>
        <v>19.06645833333333</v>
      </c>
      <c r="AH129" s="21">
        <v>103</v>
      </c>
      <c r="AI129" s="22">
        <v>10.768446601941751</v>
      </c>
      <c r="AJ129" s="22">
        <v>0.15014213711140345</v>
      </c>
      <c r="AK129" s="22">
        <v>10.98</v>
      </c>
      <c r="AL129" s="22">
        <v>10.41</v>
      </c>
      <c r="AM129" s="23">
        <f t="shared" si="27"/>
        <v>23.107291666666676</v>
      </c>
      <c r="AN129" s="24">
        <v>157</v>
      </c>
      <c r="AO129" s="25">
        <v>11.077579617834409</v>
      </c>
      <c r="AP129" s="25">
        <v>0.18396418712892282</v>
      </c>
      <c r="AQ129" s="25">
        <v>11.72</v>
      </c>
      <c r="AR129" s="25">
        <v>10.78</v>
      </c>
      <c r="AS129" s="26">
        <f t="shared" si="28"/>
        <v>36.232916666666718</v>
      </c>
      <c r="AT129" s="27">
        <v>181</v>
      </c>
      <c r="AU129" s="28">
        <v>11.006685082872924</v>
      </c>
      <c r="AV129" s="28">
        <v>0.42580519182761339</v>
      </c>
      <c r="AW129" s="28">
        <v>12.05</v>
      </c>
      <c r="AX129" s="28">
        <v>10.37</v>
      </c>
      <c r="AY129" s="29">
        <f t="shared" si="29"/>
        <v>41.504374999999982</v>
      </c>
      <c r="AZ129" s="30">
        <v>66</v>
      </c>
      <c r="BA129" s="31">
        <v>11.486212121212123</v>
      </c>
      <c r="BB129" s="31">
        <v>0.64408256793081498</v>
      </c>
      <c r="BC129" s="31">
        <v>12.46</v>
      </c>
      <c r="BD129" s="31">
        <v>10.54</v>
      </c>
      <c r="BE129" s="32">
        <f t="shared" si="30"/>
        <v>15.79354166666667</v>
      </c>
      <c r="BF129" s="33">
        <v>91</v>
      </c>
      <c r="BG129" s="34">
        <v>12.019450549450553</v>
      </c>
      <c r="BH129" s="34">
        <v>7.3459930685793151E-2</v>
      </c>
      <c r="BI129" s="34">
        <v>12.27</v>
      </c>
      <c r="BJ129" s="34">
        <v>11.9</v>
      </c>
      <c r="BK129" s="35">
        <f t="shared" si="31"/>
        <v>22.786875000000006</v>
      </c>
      <c r="BL129" s="8">
        <v>48</v>
      </c>
      <c r="BM129" s="36">
        <v>11.381666666666666</v>
      </c>
      <c r="BN129" s="36">
        <v>0.27476359922848753</v>
      </c>
      <c r="BO129" s="36">
        <v>12.13</v>
      </c>
      <c r="BP129" s="36">
        <v>11.09</v>
      </c>
      <c r="BQ129" s="37">
        <f t="shared" si="32"/>
        <v>11.381666666666666</v>
      </c>
      <c r="BR129" s="21">
        <v>95</v>
      </c>
      <c r="BS129" s="22">
        <v>11.821473684210531</v>
      </c>
      <c r="BT129" s="22">
        <v>0.39076294283311919</v>
      </c>
      <c r="BU129" s="22">
        <v>12.56</v>
      </c>
      <c r="BV129" s="22">
        <v>11.03</v>
      </c>
      <c r="BW129" s="23">
        <f t="shared" si="33"/>
        <v>23.396666666666675</v>
      </c>
      <c r="BX129" s="38">
        <f t="shared" si="34"/>
        <v>12.56</v>
      </c>
      <c r="BY129" s="39">
        <v>7</v>
      </c>
      <c r="BZ129" s="38">
        <f t="shared" si="35"/>
        <v>12.019450549450553</v>
      </c>
      <c r="CA129" s="39">
        <v>5</v>
      </c>
      <c r="CB129" s="40">
        <f t="shared" si="36"/>
        <v>10.23</v>
      </c>
      <c r="CC129" s="41">
        <v>0</v>
      </c>
      <c r="CD129" s="40">
        <f t="shared" si="37"/>
        <v>10.399886363636362</v>
      </c>
      <c r="CE129" s="41">
        <v>0</v>
      </c>
    </row>
    <row r="130" spans="1:83" x14ac:dyDescent="0.3">
      <c r="A130" s="8" t="s">
        <v>177</v>
      </c>
      <c r="B130" s="9">
        <v>2000</v>
      </c>
      <c r="C130" s="8" t="s">
        <v>228</v>
      </c>
      <c r="D130" s="8">
        <v>24</v>
      </c>
      <c r="E130" s="8">
        <v>298</v>
      </c>
      <c r="F130" s="10">
        <v>36642</v>
      </c>
      <c r="G130" s="11">
        <f t="shared" si="20"/>
        <v>117</v>
      </c>
      <c r="H130" s="11">
        <v>10.9</v>
      </c>
      <c r="I130" s="8" t="s">
        <v>57</v>
      </c>
      <c r="J130" s="45" t="s">
        <v>183</v>
      </c>
      <c r="K130" s="45" t="s">
        <v>41</v>
      </c>
      <c r="L130" s="45" t="s">
        <v>229</v>
      </c>
      <c r="M130" s="8">
        <v>8</v>
      </c>
      <c r="N130" s="8" t="s">
        <v>39</v>
      </c>
      <c r="O130" s="12">
        <f t="shared" si="21"/>
        <v>8</v>
      </c>
      <c r="P130" s="12">
        <v>0.23740550886906286</v>
      </c>
      <c r="Q130" s="13">
        <v>810</v>
      </c>
      <c r="R130" s="13">
        <f t="shared" si="22"/>
        <v>16.875</v>
      </c>
      <c r="S130" s="14">
        <v>11.891654320987627</v>
      </c>
      <c r="T130" s="14">
        <v>0.74545444382894932</v>
      </c>
      <c r="U130" s="14">
        <v>14.22</v>
      </c>
      <c r="V130" s="14">
        <v>10.9</v>
      </c>
      <c r="W130" s="14">
        <f t="shared" si="23"/>
        <v>3.3200000000000003</v>
      </c>
      <c r="X130" s="15">
        <f t="shared" si="24"/>
        <v>200.6716666666662</v>
      </c>
      <c r="Y130" s="15">
        <v>0</v>
      </c>
      <c r="Z130" s="16">
        <f t="shared" si="25"/>
        <v>0</v>
      </c>
      <c r="AA130" s="17">
        <f t="shared" si="26"/>
        <v>0</v>
      </c>
      <c r="AB130" s="18">
        <v>203</v>
      </c>
      <c r="AC130" s="19">
        <v>11.09078817733991</v>
      </c>
      <c r="AD130" s="19">
        <v>0.13398821234590699</v>
      </c>
      <c r="AE130" s="19">
        <v>11.39</v>
      </c>
      <c r="AF130" s="19">
        <v>10.9</v>
      </c>
      <c r="AG130" s="20">
        <f t="shared" si="38"/>
        <v>46.904791666666704</v>
      </c>
      <c r="AH130" s="21">
        <v>146</v>
      </c>
      <c r="AI130" s="22">
        <v>11.326849315068493</v>
      </c>
      <c r="AJ130" s="22">
        <v>0.17113315414554667</v>
      </c>
      <c r="AK130" s="22">
        <v>11.88</v>
      </c>
      <c r="AL130" s="22">
        <v>11.02</v>
      </c>
      <c r="AM130" s="23">
        <f t="shared" si="27"/>
        <v>34.452500000000001</v>
      </c>
      <c r="AN130" s="24">
        <v>96</v>
      </c>
      <c r="AO130" s="25">
        <v>11.9159375</v>
      </c>
      <c r="AP130" s="25">
        <v>0.22384476822824609</v>
      </c>
      <c r="AQ130" s="25">
        <v>12.42</v>
      </c>
      <c r="AR130" s="25">
        <v>11.56</v>
      </c>
      <c r="AS130" s="26">
        <f t="shared" si="28"/>
        <v>23.831875</v>
      </c>
      <c r="AT130" s="27">
        <v>132</v>
      </c>
      <c r="AU130" s="28">
        <v>12.415681818181811</v>
      </c>
      <c r="AV130" s="28">
        <v>0.37710871371128002</v>
      </c>
      <c r="AW130" s="28">
        <v>13.56</v>
      </c>
      <c r="AX130" s="28">
        <v>11.82</v>
      </c>
      <c r="AY130" s="29">
        <f t="shared" si="29"/>
        <v>34.143124999999984</v>
      </c>
      <c r="AZ130" s="30">
        <v>49</v>
      </c>
      <c r="BA130" s="31">
        <v>13.389387755102037</v>
      </c>
      <c r="BB130" s="31">
        <v>0.27935497253543334</v>
      </c>
      <c r="BC130" s="31">
        <v>14.22</v>
      </c>
      <c r="BD130" s="31">
        <v>12.77</v>
      </c>
      <c r="BE130" s="32">
        <f t="shared" si="30"/>
        <v>13.668333333333328</v>
      </c>
      <c r="BF130" s="33">
        <v>52</v>
      </c>
      <c r="BG130" s="34">
        <v>13.064999999999998</v>
      </c>
      <c r="BH130" s="34">
        <v>0.29663802461427508</v>
      </c>
      <c r="BI130" s="34">
        <v>13.74</v>
      </c>
      <c r="BJ130" s="34">
        <v>12.75</v>
      </c>
      <c r="BK130" s="35">
        <f t="shared" si="31"/>
        <v>14.153749999999997</v>
      </c>
      <c r="BL130" s="8">
        <v>46</v>
      </c>
      <c r="BM130" s="36">
        <v>12.291739130434781</v>
      </c>
      <c r="BN130" s="36">
        <v>0.22629679968106867</v>
      </c>
      <c r="BO130" s="36">
        <v>12.96</v>
      </c>
      <c r="BP130" s="36">
        <v>12.03</v>
      </c>
      <c r="BQ130" s="37">
        <f t="shared" si="32"/>
        <v>11.779583333333333</v>
      </c>
      <c r="BR130" s="21">
        <v>86</v>
      </c>
      <c r="BS130" s="22">
        <v>12.132674418604649</v>
      </c>
      <c r="BT130" s="22">
        <v>9.7936647212904446E-2</v>
      </c>
      <c r="BU130" s="22">
        <v>12.44</v>
      </c>
      <c r="BV130" s="22">
        <v>11.91</v>
      </c>
      <c r="BW130" s="23">
        <f t="shared" si="33"/>
        <v>21.73770833333333</v>
      </c>
      <c r="BX130" s="38">
        <f t="shared" si="34"/>
        <v>14.22</v>
      </c>
      <c r="BY130" s="39">
        <v>4</v>
      </c>
      <c r="BZ130" s="38">
        <f t="shared" si="35"/>
        <v>13.389387755102037</v>
      </c>
      <c r="CA130" s="39">
        <v>4</v>
      </c>
      <c r="CB130" s="40">
        <f t="shared" si="36"/>
        <v>10.9</v>
      </c>
      <c r="CC130" s="41">
        <v>0</v>
      </c>
      <c r="CD130" s="40">
        <f t="shared" si="37"/>
        <v>11.09078817733991</v>
      </c>
      <c r="CE130" s="41">
        <v>0</v>
      </c>
    </row>
    <row r="131" spans="1:83" x14ac:dyDescent="0.3">
      <c r="A131" s="8" t="s">
        <v>177</v>
      </c>
      <c r="B131" s="9">
        <v>2000</v>
      </c>
      <c r="C131" s="8" t="s">
        <v>230</v>
      </c>
      <c r="D131" s="8">
        <v>24</v>
      </c>
      <c r="E131" s="8">
        <v>264</v>
      </c>
      <c r="F131" s="10">
        <v>36639</v>
      </c>
      <c r="G131" s="11">
        <f t="shared" si="20"/>
        <v>114</v>
      </c>
      <c r="H131" s="11">
        <v>11.1</v>
      </c>
      <c r="I131" s="8" t="s">
        <v>231</v>
      </c>
      <c r="J131" s="45" t="s">
        <v>232</v>
      </c>
      <c r="K131" s="45" t="s">
        <v>123</v>
      </c>
      <c r="L131" s="45" t="s">
        <v>233</v>
      </c>
      <c r="M131" s="8">
        <v>8</v>
      </c>
      <c r="N131" s="8" t="s">
        <v>39</v>
      </c>
      <c r="O131" s="12">
        <f t="shared" si="21"/>
        <v>8</v>
      </c>
      <c r="P131" s="12">
        <v>0.74701785581911395</v>
      </c>
      <c r="Q131" s="13">
        <v>950</v>
      </c>
      <c r="R131" s="13">
        <f t="shared" si="22"/>
        <v>19.791666666666668</v>
      </c>
      <c r="S131" s="14">
        <v>11.565631578947409</v>
      </c>
      <c r="T131" s="14">
        <v>0.59817757217495915</v>
      </c>
      <c r="U131" s="14">
        <v>14.24</v>
      </c>
      <c r="V131" s="14">
        <v>10.78</v>
      </c>
      <c r="W131" s="14">
        <f t="shared" si="23"/>
        <v>3.4600000000000009</v>
      </c>
      <c r="X131" s="15">
        <f t="shared" si="24"/>
        <v>228.90312500000081</v>
      </c>
      <c r="Y131" s="15">
        <v>0</v>
      </c>
      <c r="Z131" s="16">
        <f t="shared" si="25"/>
        <v>0</v>
      </c>
      <c r="AA131" s="17">
        <f t="shared" si="26"/>
        <v>0</v>
      </c>
      <c r="AB131" s="18">
        <v>369</v>
      </c>
      <c r="AC131" s="19">
        <v>11.087506775067766</v>
      </c>
      <c r="AD131" s="19">
        <v>0.11143220586028015</v>
      </c>
      <c r="AE131" s="19">
        <v>11.55</v>
      </c>
      <c r="AF131" s="19">
        <v>10.78</v>
      </c>
      <c r="AG131" s="20">
        <f t="shared" si="38"/>
        <v>85.235208333333446</v>
      </c>
      <c r="AH131" s="21">
        <v>71</v>
      </c>
      <c r="AI131" s="22">
        <v>11.257323943661977</v>
      </c>
      <c r="AJ131" s="22">
        <v>0.12035611144170474</v>
      </c>
      <c r="AK131" s="22">
        <v>11.64</v>
      </c>
      <c r="AL131" s="22">
        <v>11.11</v>
      </c>
      <c r="AM131" s="23">
        <f t="shared" si="27"/>
        <v>16.651458333333341</v>
      </c>
      <c r="AN131" s="24">
        <v>76</v>
      </c>
      <c r="AO131" s="25">
        <v>11.526052631578951</v>
      </c>
      <c r="AP131" s="25">
        <v>0.14900629917215513</v>
      </c>
      <c r="AQ131" s="25">
        <v>11.86</v>
      </c>
      <c r="AR131" s="25">
        <v>11.31</v>
      </c>
      <c r="AS131" s="26">
        <f t="shared" si="28"/>
        <v>18.249583333333337</v>
      </c>
      <c r="AT131" s="27">
        <v>104</v>
      </c>
      <c r="AU131" s="28">
        <v>11.981250000000005</v>
      </c>
      <c r="AV131" s="28">
        <v>0.48828148713586522</v>
      </c>
      <c r="AW131" s="28">
        <v>13.39</v>
      </c>
      <c r="AX131" s="28">
        <v>11.37</v>
      </c>
      <c r="AY131" s="29">
        <f t="shared" si="29"/>
        <v>25.959375000000009</v>
      </c>
      <c r="AZ131" s="30">
        <v>63</v>
      </c>
      <c r="BA131" s="31">
        <v>12.638412698412697</v>
      </c>
      <c r="BB131" s="31">
        <v>0.46951315330507154</v>
      </c>
      <c r="BC131" s="31">
        <v>14.24</v>
      </c>
      <c r="BD131" s="31">
        <v>11.47</v>
      </c>
      <c r="BE131" s="32">
        <f t="shared" si="30"/>
        <v>16.587916666666665</v>
      </c>
      <c r="BF131" s="33">
        <v>89</v>
      </c>
      <c r="BG131" s="34">
        <v>12.619775280898873</v>
      </c>
      <c r="BH131" s="34">
        <v>0.21940507125204167</v>
      </c>
      <c r="BI131" s="34">
        <v>13.53</v>
      </c>
      <c r="BJ131" s="34">
        <v>12.38</v>
      </c>
      <c r="BK131" s="35">
        <f t="shared" si="31"/>
        <v>23.399166666666662</v>
      </c>
      <c r="BL131" s="8">
        <v>84</v>
      </c>
      <c r="BM131" s="36">
        <v>11.672142857142857</v>
      </c>
      <c r="BN131" s="36">
        <v>0.26664841446428494</v>
      </c>
      <c r="BO131" s="36">
        <v>12.56</v>
      </c>
      <c r="BP131" s="36">
        <v>11.43</v>
      </c>
      <c r="BQ131" s="37">
        <f t="shared" si="32"/>
        <v>20.42625</v>
      </c>
      <c r="BR131" s="21">
        <v>94</v>
      </c>
      <c r="BS131" s="22">
        <v>11.435319148936165</v>
      </c>
      <c r="BT131" s="22">
        <v>9.3770506031578174E-2</v>
      </c>
      <c r="BU131" s="22">
        <v>11.72</v>
      </c>
      <c r="BV131" s="22">
        <v>11.23</v>
      </c>
      <c r="BW131" s="23">
        <f t="shared" si="33"/>
        <v>22.394166666666656</v>
      </c>
      <c r="BX131" s="38">
        <f t="shared" si="34"/>
        <v>14.24</v>
      </c>
      <c r="BY131" s="39">
        <v>4</v>
      </c>
      <c r="BZ131" s="38">
        <f t="shared" si="35"/>
        <v>12.638412698412697</v>
      </c>
      <c r="CA131" s="39">
        <v>4</v>
      </c>
      <c r="CB131" s="40">
        <f t="shared" si="36"/>
        <v>10.78</v>
      </c>
      <c r="CC131" s="41">
        <v>0</v>
      </c>
      <c r="CD131" s="40">
        <f t="shared" si="37"/>
        <v>11.087506775067766</v>
      </c>
      <c r="CE131" s="41">
        <v>0</v>
      </c>
    </row>
    <row r="132" spans="1:83" x14ac:dyDescent="0.3">
      <c r="A132" s="8" t="s">
        <v>177</v>
      </c>
      <c r="B132" s="9">
        <v>2000</v>
      </c>
      <c r="C132" s="8" t="s">
        <v>234</v>
      </c>
      <c r="D132" s="8">
        <v>24</v>
      </c>
      <c r="E132" s="8">
        <v>239</v>
      </c>
      <c r="F132" s="10">
        <v>36633</v>
      </c>
      <c r="G132" s="11">
        <f t="shared" si="20"/>
        <v>108</v>
      </c>
      <c r="H132" s="11">
        <v>10.4</v>
      </c>
      <c r="I132" s="8" t="s">
        <v>235</v>
      </c>
      <c r="J132" s="45" t="s">
        <v>179</v>
      </c>
      <c r="K132" s="45" t="s">
        <v>236</v>
      </c>
      <c r="L132" s="45" t="s">
        <v>237</v>
      </c>
      <c r="M132" s="8">
        <v>8</v>
      </c>
      <c r="N132" s="8" t="s">
        <v>39</v>
      </c>
      <c r="O132" s="12">
        <f t="shared" si="21"/>
        <v>8</v>
      </c>
      <c r="P132" s="12">
        <v>0.47518889233687667</v>
      </c>
      <c r="Q132" s="13">
        <v>820</v>
      </c>
      <c r="R132" s="13">
        <f t="shared" si="22"/>
        <v>17.083333333333332</v>
      </c>
      <c r="S132" s="14">
        <v>11.164048780487811</v>
      </c>
      <c r="T132" s="14">
        <v>0.51411500123201381</v>
      </c>
      <c r="U132" s="14">
        <v>12.62</v>
      </c>
      <c r="V132" s="14">
        <v>9.65</v>
      </c>
      <c r="W132" s="14">
        <f t="shared" si="23"/>
        <v>2.9699999999999989</v>
      </c>
      <c r="X132" s="15">
        <f t="shared" si="24"/>
        <v>190.71916666666675</v>
      </c>
      <c r="Y132" s="15">
        <v>0</v>
      </c>
      <c r="Z132" s="16">
        <f t="shared" si="25"/>
        <v>0</v>
      </c>
      <c r="AA132" s="17">
        <f t="shared" si="26"/>
        <v>0</v>
      </c>
      <c r="AB132" s="18">
        <v>111</v>
      </c>
      <c r="AC132" s="19">
        <v>10.976846846846847</v>
      </c>
      <c r="AD132" s="19">
        <v>0.13559285300273702</v>
      </c>
      <c r="AE132" s="19">
        <v>11.34</v>
      </c>
      <c r="AF132" s="19">
        <v>10.65</v>
      </c>
      <c r="AG132" s="20">
        <f t="shared" si="38"/>
        <v>25.383958333333332</v>
      </c>
      <c r="AH132" s="21">
        <v>212</v>
      </c>
      <c r="AI132" s="22">
        <v>11.283915094339616</v>
      </c>
      <c r="AJ132" s="22">
        <v>0.1493659660330805</v>
      </c>
      <c r="AK132" s="22">
        <v>12.39</v>
      </c>
      <c r="AL132" s="22">
        <v>11.02</v>
      </c>
      <c r="AM132" s="23">
        <f t="shared" si="27"/>
        <v>49.837291666666637</v>
      </c>
      <c r="AN132" s="24">
        <v>63</v>
      </c>
      <c r="AO132" s="25">
        <v>11.080952380952388</v>
      </c>
      <c r="AP132" s="25">
        <v>0.15000768029492645</v>
      </c>
      <c r="AQ132" s="25">
        <v>11.37</v>
      </c>
      <c r="AR132" s="25">
        <v>10.81</v>
      </c>
      <c r="AS132" s="26">
        <f t="shared" si="28"/>
        <v>14.543750000000008</v>
      </c>
      <c r="AT132" s="27">
        <v>153</v>
      </c>
      <c r="AU132" s="28">
        <v>10.500522875816989</v>
      </c>
      <c r="AV132" s="28">
        <v>0.34941641356032394</v>
      </c>
      <c r="AW132" s="28">
        <v>11.34</v>
      </c>
      <c r="AX132" s="28">
        <v>10</v>
      </c>
      <c r="AY132" s="29">
        <f t="shared" si="29"/>
        <v>33.470416666666651</v>
      </c>
      <c r="AZ132" s="30">
        <v>55</v>
      </c>
      <c r="BA132" s="31">
        <v>11.161818181818182</v>
      </c>
      <c r="BB132" s="31">
        <v>0.73873036956833016</v>
      </c>
      <c r="BC132" s="31">
        <v>12.27</v>
      </c>
      <c r="BD132" s="31">
        <v>9.65</v>
      </c>
      <c r="BE132" s="32">
        <f t="shared" si="30"/>
        <v>12.789583333333333</v>
      </c>
      <c r="BF132" s="33">
        <v>49</v>
      </c>
      <c r="BG132" s="34">
        <v>11.362653061224492</v>
      </c>
      <c r="BH132" s="34">
        <v>0.30687114227177498</v>
      </c>
      <c r="BI132" s="34">
        <v>12.14</v>
      </c>
      <c r="BJ132" s="34">
        <v>10.94</v>
      </c>
      <c r="BK132" s="35">
        <f t="shared" si="31"/>
        <v>11.599375000000002</v>
      </c>
      <c r="BL132" s="8">
        <v>86</v>
      </c>
      <c r="BM132" s="36">
        <v>11.345930232558143</v>
      </c>
      <c r="BN132" s="36">
        <v>0.29899981470376491</v>
      </c>
      <c r="BO132" s="36">
        <v>12.35</v>
      </c>
      <c r="BP132" s="36">
        <v>10.96</v>
      </c>
      <c r="BQ132" s="37">
        <f t="shared" si="32"/>
        <v>20.328125000000007</v>
      </c>
      <c r="BR132" s="21">
        <v>91</v>
      </c>
      <c r="BS132" s="22">
        <v>12.008791208791205</v>
      </c>
      <c r="BT132" s="22">
        <v>0.20428104368918895</v>
      </c>
      <c r="BU132" s="22">
        <v>12.62</v>
      </c>
      <c r="BV132" s="22">
        <v>11.75</v>
      </c>
      <c r="BW132" s="23">
        <f t="shared" si="33"/>
        <v>22.766666666666659</v>
      </c>
      <c r="BX132" s="38">
        <f t="shared" si="34"/>
        <v>12.62</v>
      </c>
      <c r="BY132" s="39">
        <v>7</v>
      </c>
      <c r="BZ132" s="38">
        <f t="shared" si="35"/>
        <v>12.008791208791205</v>
      </c>
      <c r="CA132" s="39">
        <v>7</v>
      </c>
      <c r="CB132" s="40">
        <f t="shared" si="36"/>
        <v>9.65</v>
      </c>
      <c r="CC132" s="41">
        <v>4</v>
      </c>
      <c r="CD132" s="40">
        <f t="shared" si="37"/>
        <v>10.500522875816989</v>
      </c>
      <c r="CE132" s="41">
        <v>3</v>
      </c>
    </row>
    <row r="133" spans="1:83" x14ac:dyDescent="0.3">
      <c r="A133" s="8" t="s">
        <v>177</v>
      </c>
      <c r="B133" s="9">
        <v>2000</v>
      </c>
      <c r="C133" s="8" t="s">
        <v>238</v>
      </c>
      <c r="D133" s="8">
        <v>24</v>
      </c>
      <c r="E133" s="8">
        <v>439</v>
      </c>
      <c r="F133" s="10">
        <v>36667</v>
      </c>
      <c r="G133" s="11">
        <f t="shared" si="20"/>
        <v>142</v>
      </c>
      <c r="H133" s="11">
        <v>13.7</v>
      </c>
      <c r="I133" s="8" t="s">
        <v>37</v>
      </c>
      <c r="J133" s="45" t="s">
        <v>179</v>
      </c>
      <c r="K133" s="45" t="s">
        <v>190</v>
      </c>
      <c r="L133" s="45" t="s">
        <v>186</v>
      </c>
      <c r="M133" s="8">
        <v>8</v>
      </c>
      <c r="N133" s="8" t="s">
        <v>39</v>
      </c>
      <c r="O133" s="12">
        <f t="shared" si="21"/>
        <v>8</v>
      </c>
      <c r="P133" s="12">
        <v>0.56686440258733051</v>
      </c>
      <c r="Q133" s="13">
        <v>754</v>
      </c>
      <c r="R133" s="13">
        <f t="shared" si="22"/>
        <v>15.708333333333334</v>
      </c>
      <c r="S133" s="14">
        <v>14.450225464190911</v>
      </c>
      <c r="T133" s="14">
        <v>0.5983481707398397</v>
      </c>
      <c r="U133" s="14">
        <v>16.68</v>
      </c>
      <c r="V133" s="14">
        <v>13.2</v>
      </c>
      <c r="W133" s="14">
        <f t="shared" si="23"/>
        <v>3.4800000000000004</v>
      </c>
      <c r="X133" s="15">
        <f t="shared" si="24"/>
        <v>226.98895833333225</v>
      </c>
      <c r="Y133" s="15">
        <v>0</v>
      </c>
      <c r="Z133" s="16">
        <f t="shared" si="25"/>
        <v>0</v>
      </c>
      <c r="AA133" s="17">
        <f t="shared" si="26"/>
        <v>0</v>
      </c>
      <c r="AB133" s="18">
        <v>43</v>
      </c>
      <c r="AC133" s="19">
        <v>14.261860465116282</v>
      </c>
      <c r="AD133" s="19">
        <v>9.8712082870034482E-2</v>
      </c>
      <c r="AE133" s="19">
        <v>14.49</v>
      </c>
      <c r="AF133" s="19">
        <v>14.13</v>
      </c>
      <c r="AG133" s="20">
        <f t="shared" si="38"/>
        <v>12.776250000000003</v>
      </c>
      <c r="AH133" s="21">
        <v>85</v>
      </c>
      <c r="AI133" s="22">
        <v>14.694117647058832</v>
      </c>
      <c r="AJ133" s="22">
        <v>0.25681331981128253</v>
      </c>
      <c r="AK133" s="22">
        <v>15.33</v>
      </c>
      <c r="AL133" s="22">
        <v>13.51</v>
      </c>
      <c r="AM133" s="23">
        <f t="shared" si="27"/>
        <v>26.020833333333346</v>
      </c>
      <c r="AN133" s="24">
        <v>70</v>
      </c>
      <c r="AO133" s="25">
        <v>15.029857142857148</v>
      </c>
      <c r="AP133" s="25">
        <v>0.20097222287801342</v>
      </c>
      <c r="AQ133" s="25">
        <v>15.52</v>
      </c>
      <c r="AR133" s="25">
        <v>14.67</v>
      </c>
      <c r="AS133" s="26">
        <f t="shared" si="28"/>
        <v>21.918541666666673</v>
      </c>
      <c r="AT133" s="27">
        <v>128</v>
      </c>
      <c r="AU133" s="28">
        <v>14.82</v>
      </c>
      <c r="AV133" s="28">
        <v>0.45159908357243833</v>
      </c>
      <c r="AW133" s="28">
        <v>16.68</v>
      </c>
      <c r="AX133" s="28">
        <v>14.3</v>
      </c>
      <c r="AY133" s="29">
        <f t="shared" si="29"/>
        <v>39.519999999999996</v>
      </c>
      <c r="AZ133" s="30">
        <v>98</v>
      </c>
      <c r="BA133" s="31">
        <v>15.07030612244899</v>
      </c>
      <c r="BB133" s="31">
        <v>0.3855895314531404</v>
      </c>
      <c r="BC133" s="31">
        <v>16.260000000000002</v>
      </c>
      <c r="BD133" s="31">
        <v>14.28</v>
      </c>
      <c r="BE133" s="32">
        <f t="shared" si="30"/>
        <v>30.768541666666685</v>
      </c>
      <c r="BF133" s="33">
        <v>203</v>
      </c>
      <c r="BG133" s="34">
        <v>13.854187192118259</v>
      </c>
      <c r="BH133" s="34">
        <v>0.32974593345062259</v>
      </c>
      <c r="BI133" s="34">
        <v>15.05</v>
      </c>
      <c r="BJ133" s="34">
        <v>13.53</v>
      </c>
      <c r="BK133" s="35">
        <f t="shared" si="31"/>
        <v>58.591666666666804</v>
      </c>
      <c r="BL133" s="8">
        <v>49</v>
      </c>
      <c r="BM133" s="36">
        <v>14.084285714285713</v>
      </c>
      <c r="BN133" s="36">
        <v>0.35690218080962383</v>
      </c>
      <c r="BO133" s="36">
        <v>14.84</v>
      </c>
      <c r="BP133" s="36">
        <v>13.65</v>
      </c>
      <c r="BQ133" s="37">
        <f t="shared" si="32"/>
        <v>14.377708333333331</v>
      </c>
      <c r="BR133" s="21">
        <v>78</v>
      </c>
      <c r="BS133" s="22">
        <v>14.16333333333333</v>
      </c>
      <c r="BT133" s="22">
        <v>0.53537380233357523</v>
      </c>
      <c r="BU133" s="22">
        <v>16.13</v>
      </c>
      <c r="BV133" s="22">
        <v>13.2</v>
      </c>
      <c r="BW133" s="23">
        <f t="shared" si="33"/>
        <v>23.015416666666663</v>
      </c>
      <c r="BX133" s="38">
        <f t="shared" si="34"/>
        <v>16.68</v>
      </c>
      <c r="BY133" s="39">
        <v>3</v>
      </c>
      <c r="BZ133" s="38">
        <f t="shared" si="35"/>
        <v>15.07030612244899</v>
      </c>
      <c r="CA133" s="39">
        <v>4</v>
      </c>
      <c r="CB133" s="40">
        <f t="shared" si="36"/>
        <v>13.2</v>
      </c>
      <c r="CC133" s="41">
        <v>7</v>
      </c>
      <c r="CD133" s="40">
        <f t="shared" si="37"/>
        <v>13.854187192118259</v>
      </c>
      <c r="CE133" s="41">
        <v>5</v>
      </c>
    </row>
    <row r="134" spans="1:83" x14ac:dyDescent="0.3">
      <c r="A134" s="8" t="s">
        <v>177</v>
      </c>
      <c r="B134" s="9">
        <v>2000</v>
      </c>
      <c r="C134" s="8" t="s">
        <v>239</v>
      </c>
      <c r="D134" s="8">
        <v>24</v>
      </c>
      <c r="E134" s="8">
        <v>276</v>
      </c>
      <c r="F134" s="10">
        <v>36650</v>
      </c>
      <c r="G134" s="11">
        <f t="shared" ref="G134:G197" si="39">+(F134-DATE(YEAR(F134),1,0))</f>
        <v>125</v>
      </c>
      <c r="H134" s="11">
        <v>11.4</v>
      </c>
      <c r="I134" s="8" t="s">
        <v>37</v>
      </c>
      <c r="J134" s="45" t="s">
        <v>179</v>
      </c>
      <c r="K134" s="45" t="s">
        <v>188</v>
      </c>
      <c r="L134" s="45" t="s">
        <v>181</v>
      </c>
      <c r="M134" s="8">
        <v>8</v>
      </c>
      <c r="N134" s="8" t="s">
        <v>39</v>
      </c>
      <c r="O134" s="12">
        <f t="shared" ref="O134:O197" si="40">COUNT(AB134,AH134,AN134,AT134,AZ134,BF134,BL134,BR134)</f>
        <v>8</v>
      </c>
      <c r="P134" s="12">
        <v>0.7893731212021865</v>
      </c>
      <c r="Q134" s="13">
        <v>1236</v>
      </c>
      <c r="R134" s="13">
        <f t="shared" ref="R134:R197" si="41">Q134/48</f>
        <v>25.75</v>
      </c>
      <c r="S134" s="14">
        <v>13.383252427184431</v>
      </c>
      <c r="T134" s="14">
        <v>1.2735453161396901</v>
      </c>
      <c r="U134" s="14">
        <v>20.420000000000002</v>
      </c>
      <c r="V134" s="14">
        <v>11.54</v>
      </c>
      <c r="W134" s="14">
        <f t="shared" ref="W134:W197" si="42">U134-V134</f>
        <v>8.8800000000000026</v>
      </c>
      <c r="X134" s="15">
        <f t="shared" ref="X134:X197" si="43">(Q134/48)*S134</f>
        <v>344.61874999999907</v>
      </c>
      <c r="Y134" s="15">
        <v>3</v>
      </c>
      <c r="Z134" s="16">
        <f t="shared" ref="Z134:Z197" si="44">Y134/48</f>
        <v>6.25E-2</v>
      </c>
      <c r="AA134" s="17">
        <f t="shared" ref="AA134:AA197" si="45">Y134/Q134*100</f>
        <v>0.24271844660194172</v>
      </c>
      <c r="AB134" s="18">
        <v>223</v>
      </c>
      <c r="AC134" s="19">
        <v>12.647219730941702</v>
      </c>
      <c r="AD134" s="19">
        <v>0.85050455674874703</v>
      </c>
      <c r="AE134" s="19">
        <v>14.44</v>
      </c>
      <c r="AF134" s="19">
        <v>11.54</v>
      </c>
      <c r="AG134" s="20">
        <f t="shared" si="38"/>
        <v>58.756874999999987</v>
      </c>
      <c r="AH134" s="21">
        <v>228</v>
      </c>
      <c r="AI134" s="22">
        <v>12.78482456140352</v>
      </c>
      <c r="AJ134" s="22">
        <v>0.73050972784609569</v>
      </c>
      <c r="AK134" s="22">
        <v>14.25</v>
      </c>
      <c r="AL134" s="22">
        <v>11.74</v>
      </c>
      <c r="AM134" s="23">
        <f t="shared" ref="AM134:AM197" si="46">(AH134/48)*AI134</f>
        <v>60.727916666666715</v>
      </c>
      <c r="AN134" s="24">
        <v>230</v>
      </c>
      <c r="AO134" s="25">
        <v>12.850869565217415</v>
      </c>
      <c r="AP134" s="25">
        <v>0.62080461273409882</v>
      </c>
      <c r="AQ134" s="25">
        <v>14.59</v>
      </c>
      <c r="AR134" s="25">
        <v>12.07</v>
      </c>
      <c r="AS134" s="26">
        <f t="shared" ref="AS134:AS197" si="47">(AN134/48)*AO134</f>
        <v>61.577083333333455</v>
      </c>
      <c r="AT134" s="27">
        <v>259</v>
      </c>
      <c r="AU134" s="28">
        <v>13.681467181467212</v>
      </c>
      <c r="AV134" s="28">
        <v>1.66407625336687</v>
      </c>
      <c r="AW134" s="28">
        <v>20.420000000000002</v>
      </c>
      <c r="AX134" s="28">
        <v>11.56</v>
      </c>
      <c r="AY134" s="29">
        <f t="shared" ref="AY134:AY197" si="48">(AT134/48)*AU134</f>
        <v>73.822916666666828</v>
      </c>
      <c r="AZ134" s="30">
        <v>94</v>
      </c>
      <c r="BA134" s="31">
        <v>15.267978723404259</v>
      </c>
      <c r="BB134" s="31">
        <v>0.58828633907880212</v>
      </c>
      <c r="BC134" s="31">
        <v>17.46</v>
      </c>
      <c r="BD134" s="31">
        <v>14.25</v>
      </c>
      <c r="BE134" s="32">
        <f t="shared" ref="BE134:BE197" si="49">(AZ134/48)*BA134</f>
        <v>29.899791666666673</v>
      </c>
      <c r="BF134" s="33">
        <v>55</v>
      </c>
      <c r="BG134" s="34">
        <v>15.116363636363634</v>
      </c>
      <c r="BH134" s="34">
        <v>0.3095598047668201</v>
      </c>
      <c r="BI134" s="34">
        <v>15.77</v>
      </c>
      <c r="BJ134" s="34">
        <v>14.78</v>
      </c>
      <c r="BK134" s="35">
        <f t="shared" ref="BK134:BK197" si="50">(BF134/48)*BG134</f>
        <v>17.320833333333329</v>
      </c>
      <c r="BL134" s="8">
        <v>58</v>
      </c>
      <c r="BM134" s="36">
        <v>14.528965517241375</v>
      </c>
      <c r="BN134" s="36">
        <v>0.18329048611111931</v>
      </c>
      <c r="BO134" s="36">
        <v>14.86</v>
      </c>
      <c r="BP134" s="36">
        <v>14.27</v>
      </c>
      <c r="BQ134" s="37">
        <f t="shared" ref="BQ134:BQ197" si="51">(BL134/48)*BM134</f>
        <v>17.555833333333325</v>
      </c>
      <c r="BR134" s="21">
        <v>89</v>
      </c>
      <c r="BS134" s="22">
        <v>13.460224719101134</v>
      </c>
      <c r="BT134" s="22">
        <v>0.38319523130007005</v>
      </c>
      <c r="BU134" s="22">
        <v>14.63</v>
      </c>
      <c r="BV134" s="22">
        <v>13.11</v>
      </c>
      <c r="BW134" s="23">
        <f t="shared" ref="BW134:BW197" si="52">(BR134/48)*BS134</f>
        <v>24.957500000000021</v>
      </c>
      <c r="BX134" s="38">
        <f t="shared" ref="BX134:BX197" si="53">MAX(BU134,BO134,BI134,BC134,AW134,AQ134,AK134,AE134)</f>
        <v>20.420000000000002</v>
      </c>
      <c r="BY134" s="39">
        <v>3</v>
      </c>
      <c r="BZ134" s="38">
        <f t="shared" ref="BZ134:BZ197" si="54">MAX(AC134,AI134,AO134,AU134,BA134,BG134,BM134,BS134)</f>
        <v>15.267978723404259</v>
      </c>
      <c r="CA134" s="39">
        <v>4</v>
      </c>
      <c r="CB134" s="40">
        <f t="shared" ref="CB134:CB197" si="55">MIN(AF134,AL134,AR134,AX134,BD134,BJ134,BP134,BV134)</f>
        <v>11.54</v>
      </c>
      <c r="CC134" s="41">
        <v>0</v>
      </c>
      <c r="CD134" s="40">
        <f t="shared" ref="CD134:CD197" si="56">MIN(AC134,AI134,AO134,AU134,BA134,BG134,BM134,BS134)</f>
        <v>12.647219730941702</v>
      </c>
      <c r="CE134" s="41">
        <v>0</v>
      </c>
    </row>
    <row r="135" spans="1:83" x14ac:dyDescent="0.3">
      <c r="A135" s="8" t="s">
        <v>177</v>
      </c>
      <c r="B135" s="9">
        <v>2000</v>
      </c>
      <c r="C135" s="8" t="s">
        <v>240</v>
      </c>
      <c r="D135" s="8">
        <v>25</v>
      </c>
      <c r="E135" s="8">
        <v>259</v>
      </c>
      <c r="F135" s="10">
        <v>36673</v>
      </c>
      <c r="G135" s="11">
        <f t="shared" si="39"/>
        <v>148</v>
      </c>
      <c r="H135" s="11">
        <v>14.8</v>
      </c>
      <c r="I135" s="8" t="s">
        <v>37</v>
      </c>
      <c r="J135" s="45" t="s">
        <v>179</v>
      </c>
      <c r="K135" s="45" t="s">
        <v>190</v>
      </c>
      <c r="L135" s="45" t="s">
        <v>186</v>
      </c>
      <c r="M135" s="8">
        <v>8</v>
      </c>
      <c r="N135" s="8" t="s">
        <v>39</v>
      </c>
      <c r="O135" s="12">
        <f t="shared" si="40"/>
        <v>8</v>
      </c>
      <c r="P135" s="12">
        <v>0.44972079098295803</v>
      </c>
      <c r="Q135" s="13">
        <v>993</v>
      </c>
      <c r="R135" s="13">
        <f t="shared" si="41"/>
        <v>20.6875</v>
      </c>
      <c r="S135" s="14">
        <v>15.141137965760336</v>
      </c>
      <c r="T135" s="14">
        <v>0.55680016657927633</v>
      </c>
      <c r="U135" s="14">
        <v>17.170000000000002</v>
      </c>
      <c r="V135" s="14">
        <v>13.86</v>
      </c>
      <c r="W135" s="14">
        <f t="shared" si="42"/>
        <v>3.3100000000000023</v>
      </c>
      <c r="X135" s="15">
        <f t="shared" si="43"/>
        <v>313.23229166666698</v>
      </c>
      <c r="Y135" s="15">
        <v>0</v>
      </c>
      <c r="Z135" s="16">
        <f t="shared" si="44"/>
        <v>0</v>
      </c>
      <c r="AA135" s="17">
        <f t="shared" si="45"/>
        <v>0</v>
      </c>
      <c r="AB135" s="18">
        <v>35</v>
      </c>
      <c r="AC135" s="19">
        <v>14.767714285714289</v>
      </c>
      <c r="AD135" s="19">
        <v>0.46616133103746588</v>
      </c>
      <c r="AE135" s="19">
        <v>15.21</v>
      </c>
      <c r="AF135" s="19">
        <v>13.86</v>
      </c>
      <c r="AG135" s="20">
        <f t="shared" si="38"/>
        <v>10.768125000000001</v>
      </c>
      <c r="AH135" s="21">
        <v>91</v>
      </c>
      <c r="AI135" s="22">
        <v>15.224725274725273</v>
      </c>
      <c r="AJ135" s="22">
        <v>0.10662854172146384</v>
      </c>
      <c r="AK135" s="22">
        <v>15.46</v>
      </c>
      <c r="AL135" s="22">
        <v>14.83</v>
      </c>
      <c r="AM135" s="23">
        <f t="shared" si="46"/>
        <v>28.863541666666663</v>
      </c>
      <c r="AN135" s="24">
        <v>107</v>
      </c>
      <c r="AO135" s="25">
        <v>15.01943925233644</v>
      </c>
      <c r="AP135" s="25">
        <v>0.18399565097250045</v>
      </c>
      <c r="AQ135" s="25">
        <v>15.55</v>
      </c>
      <c r="AR135" s="25">
        <v>14.09</v>
      </c>
      <c r="AS135" s="26">
        <f t="shared" si="47"/>
        <v>33.480833333333315</v>
      </c>
      <c r="AT135" s="27">
        <v>148</v>
      </c>
      <c r="AU135" s="28">
        <v>14.751621621621627</v>
      </c>
      <c r="AV135" s="28">
        <v>0.49676101106503839</v>
      </c>
      <c r="AW135" s="28">
        <v>16.72</v>
      </c>
      <c r="AX135" s="28">
        <v>14.14</v>
      </c>
      <c r="AY135" s="29">
        <f t="shared" si="48"/>
        <v>45.484166666666688</v>
      </c>
      <c r="AZ135" s="30">
        <v>211</v>
      </c>
      <c r="BA135" s="31">
        <v>15.138909952606644</v>
      </c>
      <c r="BB135" s="31">
        <v>0.2091894708392312</v>
      </c>
      <c r="BC135" s="31">
        <v>15.93</v>
      </c>
      <c r="BD135" s="31">
        <v>14.51</v>
      </c>
      <c r="BE135" s="32">
        <f t="shared" si="49"/>
        <v>66.548125000000041</v>
      </c>
      <c r="BF135" s="33">
        <v>80</v>
      </c>
      <c r="BG135" s="34">
        <v>15.018124999999998</v>
      </c>
      <c r="BH135" s="34">
        <v>0.16262945184558333</v>
      </c>
      <c r="BI135" s="34">
        <v>15.38</v>
      </c>
      <c r="BJ135" s="34">
        <v>14.72</v>
      </c>
      <c r="BK135" s="35">
        <f t="shared" si="50"/>
        <v>25.030208333333331</v>
      </c>
      <c r="BL135" s="8">
        <v>102</v>
      </c>
      <c r="BM135" s="36">
        <v>16.129509803921568</v>
      </c>
      <c r="BN135" s="36">
        <v>0.303508779297818</v>
      </c>
      <c r="BO135" s="36">
        <v>16.61</v>
      </c>
      <c r="BP135" s="36">
        <v>15.21</v>
      </c>
      <c r="BQ135" s="37">
        <f t="shared" si="51"/>
        <v>34.275208333333332</v>
      </c>
      <c r="BR135" s="21">
        <v>219</v>
      </c>
      <c r="BS135" s="22">
        <v>15.07552511415525</v>
      </c>
      <c r="BT135" s="22">
        <v>0.70168674435992184</v>
      </c>
      <c r="BU135" s="22">
        <v>17.170000000000002</v>
      </c>
      <c r="BV135" s="22">
        <v>14.37</v>
      </c>
      <c r="BW135" s="23">
        <f t="shared" si="52"/>
        <v>68.782083333333333</v>
      </c>
      <c r="BX135" s="38">
        <f t="shared" si="53"/>
        <v>17.170000000000002</v>
      </c>
      <c r="BY135" s="39">
        <v>7</v>
      </c>
      <c r="BZ135" s="38">
        <f t="shared" si="54"/>
        <v>16.129509803921568</v>
      </c>
      <c r="CA135" s="39">
        <v>6</v>
      </c>
      <c r="CB135" s="40">
        <f t="shared" si="55"/>
        <v>13.86</v>
      </c>
      <c r="CC135" s="41">
        <v>0</v>
      </c>
      <c r="CD135" s="40">
        <f t="shared" si="56"/>
        <v>14.751621621621627</v>
      </c>
      <c r="CE135" s="41">
        <v>3</v>
      </c>
    </row>
    <row r="136" spans="1:83" x14ac:dyDescent="0.3">
      <c r="A136" s="8" t="s">
        <v>177</v>
      </c>
      <c r="B136" s="9">
        <v>2000</v>
      </c>
      <c r="C136" s="8" t="s">
        <v>241</v>
      </c>
      <c r="D136" s="8">
        <v>24</v>
      </c>
      <c r="E136" s="8">
        <v>251</v>
      </c>
      <c r="F136" s="10">
        <v>36652</v>
      </c>
      <c r="G136" s="11">
        <f t="shared" si="39"/>
        <v>127</v>
      </c>
      <c r="H136" s="11">
        <v>11.8</v>
      </c>
      <c r="I136" s="8" t="s">
        <v>37</v>
      </c>
      <c r="J136" s="45" t="s">
        <v>183</v>
      </c>
      <c r="K136" s="45" t="s">
        <v>41</v>
      </c>
      <c r="L136" s="45" t="s">
        <v>229</v>
      </c>
      <c r="M136" s="8">
        <v>8</v>
      </c>
      <c r="N136" s="8" t="s">
        <v>39</v>
      </c>
      <c r="O136" s="12">
        <f t="shared" si="40"/>
        <v>8</v>
      </c>
      <c r="P136" s="12">
        <v>0.10071243466874513</v>
      </c>
      <c r="Q136" s="13">
        <v>906</v>
      </c>
      <c r="R136" s="13">
        <f t="shared" si="41"/>
        <v>18.875</v>
      </c>
      <c r="S136" s="14">
        <v>13.171600441501097</v>
      </c>
      <c r="T136" s="14">
        <v>0.97515159856126599</v>
      </c>
      <c r="U136" s="14">
        <v>15.97</v>
      </c>
      <c r="V136" s="14">
        <v>12.09</v>
      </c>
      <c r="W136" s="14">
        <f t="shared" si="42"/>
        <v>3.8800000000000008</v>
      </c>
      <c r="X136" s="15">
        <f t="shared" si="43"/>
        <v>248.61395833333322</v>
      </c>
      <c r="Y136" s="15">
        <v>0</v>
      </c>
      <c r="Z136" s="16">
        <f t="shared" si="44"/>
        <v>0</v>
      </c>
      <c r="AA136" s="17">
        <f t="shared" si="45"/>
        <v>0</v>
      </c>
      <c r="AB136" s="46">
        <v>90</v>
      </c>
      <c r="AC136" s="47">
        <v>12.313111111111112</v>
      </c>
      <c r="AD136" s="47">
        <v>0.11469201009018244</v>
      </c>
      <c r="AE136" s="47">
        <v>12.65</v>
      </c>
      <c r="AF136" s="47">
        <v>12.17</v>
      </c>
      <c r="AG136" s="20">
        <f t="shared" si="38"/>
        <v>23.087083333333336</v>
      </c>
      <c r="AH136" s="48">
        <v>92</v>
      </c>
      <c r="AI136" s="49">
        <v>12.379565217391303</v>
      </c>
      <c r="AJ136" s="49">
        <v>8.5945459877637714E-2</v>
      </c>
      <c r="AK136" s="49">
        <v>12.65</v>
      </c>
      <c r="AL136" s="49">
        <v>12.26</v>
      </c>
      <c r="AM136" s="23">
        <f t="shared" si="46"/>
        <v>23.727499999999999</v>
      </c>
      <c r="AN136" s="50">
        <v>161</v>
      </c>
      <c r="AO136" s="51">
        <v>12.43124223602484</v>
      </c>
      <c r="AP136" s="51">
        <v>0.18055732387518941</v>
      </c>
      <c r="AQ136" s="51">
        <v>12.98</v>
      </c>
      <c r="AR136" s="51">
        <v>12.15</v>
      </c>
      <c r="AS136" s="26">
        <f t="shared" si="47"/>
        <v>41.696458333333318</v>
      </c>
      <c r="AT136" s="52">
        <v>170</v>
      </c>
      <c r="AU136" s="53">
        <v>12.636647058823545</v>
      </c>
      <c r="AV136" s="53">
        <v>0.35884750451991526</v>
      </c>
      <c r="AW136" s="53">
        <v>13.52</v>
      </c>
      <c r="AX136" s="53">
        <v>12.09</v>
      </c>
      <c r="AY136" s="29">
        <f t="shared" si="48"/>
        <v>44.754791666666719</v>
      </c>
      <c r="AZ136" s="54">
        <v>66</v>
      </c>
      <c r="BA136" s="55">
        <v>13.466515151515148</v>
      </c>
      <c r="BB136" s="55">
        <v>0.38043898701871071</v>
      </c>
      <c r="BC136" s="55">
        <v>14.4</v>
      </c>
      <c r="BD136" s="55">
        <v>13.09</v>
      </c>
      <c r="BE136" s="32">
        <f t="shared" si="49"/>
        <v>18.516458333333329</v>
      </c>
      <c r="BF136" s="56">
        <v>148</v>
      </c>
      <c r="BG136" s="57">
        <v>13.489256756756765</v>
      </c>
      <c r="BH136" s="57">
        <v>0.35987354395830334</v>
      </c>
      <c r="BI136" s="57">
        <v>14.59</v>
      </c>
      <c r="BJ136" s="57">
        <v>12.92</v>
      </c>
      <c r="BK136" s="35">
        <f t="shared" si="50"/>
        <v>41.59187500000003</v>
      </c>
      <c r="BL136" s="58">
        <v>100</v>
      </c>
      <c r="BM136" s="59">
        <v>15.078099999999997</v>
      </c>
      <c r="BN136" s="59">
        <v>0.40467893496454593</v>
      </c>
      <c r="BO136" s="59">
        <v>15.97</v>
      </c>
      <c r="BP136" s="59">
        <v>14.02</v>
      </c>
      <c r="BQ136" s="37">
        <f t="shared" si="51"/>
        <v>31.412708333333331</v>
      </c>
      <c r="BR136" s="48">
        <v>79</v>
      </c>
      <c r="BS136" s="49">
        <v>14.477215189873418</v>
      </c>
      <c r="BT136" s="49">
        <v>0.30690321162342121</v>
      </c>
      <c r="BU136" s="49">
        <v>15.6</v>
      </c>
      <c r="BV136" s="49">
        <v>14.13</v>
      </c>
      <c r="BW136" s="23">
        <f t="shared" si="52"/>
        <v>23.827083333333331</v>
      </c>
      <c r="BX136" s="38">
        <f t="shared" si="53"/>
        <v>15.97</v>
      </c>
      <c r="BY136" s="39">
        <v>6</v>
      </c>
      <c r="BZ136" s="38">
        <f t="shared" si="54"/>
        <v>15.078099999999997</v>
      </c>
      <c r="CA136" s="39">
        <v>6</v>
      </c>
      <c r="CB136" s="40">
        <f t="shared" si="55"/>
        <v>12.09</v>
      </c>
      <c r="CC136" s="41">
        <v>3</v>
      </c>
      <c r="CD136" s="40">
        <f t="shared" si="56"/>
        <v>12.313111111111112</v>
      </c>
      <c r="CE136" s="41">
        <v>0</v>
      </c>
    </row>
    <row r="137" spans="1:83" x14ac:dyDescent="0.3">
      <c r="A137" s="8" t="s">
        <v>177</v>
      </c>
      <c r="B137" s="9">
        <v>2000</v>
      </c>
      <c r="C137" s="8" t="s">
        <v>242</v>
      </c>
      <c r="D137" s="8">
        <v>24</v>
      </c>
      <c r="E137" s="8">
        <v>242</v>
      </c>
      <c r="F137" s="10">
        <v>36633</v>
      </c>
      <c r="G137" s="11">
        <f t="shared" si="39"/>
        <v>108</v>
      </c>
      <c r="H137" s="11">
        <v>10.4</v>
      </c>
      <c r="I137" s="8" t="s">
        <v>57</v>
      </c>
      <c r="J137" s="45" t="s">
        <v>218</v>
      </c>
      <c r="K137" s="45" t="s">
        <v>219</v>
      </c>
      <c r="L137" s="45" t="s">
        <v>220</v>
      </c>
      <c r="M137" s="8">
        <v>8</v>
      </c>
      <c r="N137" s="8" t="s">
        <v>39</v>
      </c>
      <c r="O137" s="12">
        <f t="shared" si="40"/>
        <v>8</v>
      </c>
      <c r="P137" s="12">
        <v>5.3559207978069678E-2</v>
      </c>
      <c r="Q137" s="13">
        <v>797</v>
      </c>
      <c r="R137" s="13">
        <f t="shared" si="41"/>
        <v>16.604166666666668</v>
      </c>
      <c r="S137" s="14">
        <v>11.175081555834373</v>
      </c>
      <c r="T137" s="14">
        <v>0.67225126137157154</v>
      </c>
      <c r="U137" s="14">
        <v>12.97</v>
      </c>
      <c r="V137" s="14">
        <v>10.08</v>
      </c>
      <c r="W137" s="14">
        <f t="shared" si="42"/>
        <v>2.8900000000000006</v>
      </c>
      <c r="X137" s="15">
        <f t="shared" si="43"/>
        <v>185.55291666666659</v>
      </c>
      <c r="Y137" s="15">
        <v>0</v>
      </c>
      <c r="Z137" s="16">
        <f t="shared" si="44"/>
        <v>0</v>
      </c>
      <c r="AA137" s="17">
        <f t="shared" si="45"/>
        <v>0</v>
      </c>
      <c r="AB137" s="46">
        <v>41</v>
      </c>
      <c r="AC137" s="47">
        <v>10.922439024390245</v>
      </c>
      <c r="AD137" s="47">
        <v>0.10343549893061114</v>
      </c>
      <c r="AE137" s="47">
        <v>11.18</v>
      </c>
      <c r="AF137" s="47">
        <v>10.81</v>
      </c>
      <c r="AG137" s="20">
        <f t="shared" si="38"/>
        <v>9.3295833333333338</v>
      </c>
      <c r="AH137" s="48">
        <v>178</v>
      </c>
      <c r="AI137" s="49">
        <v>11.164606741573031</v>
      </c>
      <c r="AJ137" s="49">
        <v>0.18898513485783264</v>
      </c>
      <c r="AK137" s="49">
        <v>11.55</v>
      </c>
      <c r="AL137" s="49">
        <v>10.75</v>
      </c>
      <c r="AM137" s="23">
        <f t="shared" si="46"/>
        <v>41.40208333333333</v>
      </c>
      <c r="AN137" s="50">
        <v>68</v>
      </c>
      <c r="AO137" s="51">
        <v>11.289558823529413</v>
      </c>
      <c r="AP137" s="51">
        <v>0.21384492793743196</v>
      </c>
      <c r="AQ137" s="51">
        <v>12.1</v>
      </c>
      <c r="AR137" s="51">
        <v>11.06</v>
      </c>
      <c r="AS137" s="26">
        <f t="shared" si="47"/>
        <v>15.993541666666669</v>
      </c>
      <c r="AT137" s="52">
        <v>238</v>
      </c>
      <c r="AU137" s="53">
        <v>10.41445378151259</v>
      </c>
      <c r="AV137" s="53">
        <v>0.33168969657929248</v>
      </c>
      <c r="AW137" s="53">
        <v>11.3</v>
      </c>
      <c r="AX137" s="53">
        <v>10.08</v>
      </c>
      <c r="AY137" s="29">
        <f t="shared" si="48"/>
        <v>51.638333333333257</v>
      </c>
      <c r="AZ137" s="54">
        <v>84</v>
      </c>
      <c r="BA137" s="55">
        <v>11.65309523809524</v>
      </c>
      <c r="BB137" s="55">
        <v>0.43535604094429348</v>
      </c>
      <c r="BC137" s="55">
        <v>12.29</v>
      </c>
      <c r="BD137" s="55">
        <v>10.55</v>
      </c>
      <c r="BE137" s="32">
        <f t="shared" si="49"/>
        <v>20.392916666666672</v>
      </c>
      <c r="BF137" s="56">
        <v>52</v>
      </c>
      <c r="BG137" s="57">
        <v>11.509230769230774</v>
      </c>
      <c r="BH137" s="57">
        <v>0.19327767441390592</v>
      </c>
      <c r="BI137" s="57">
        <v>11.92</v>
      </c>
      <c r="BJ137" s="57">
        <v>11.24</v>
      </c>
      <c r="BK137" s="35">
        <f t="shared" si="50"/>
        <v>12.468333333333337</v>
      </c>
      <c r="BL137" s="58">
        <v>60</v>
      </c>
      <c r="BM137" s="59">
        <v>11.818833333333332</v>
      </c>
      <c r="BN137" s="59">
        <v>0.36978276566831991</v>
      </c>
      <c r="BO137" s="59">
        <v>12.97</v>
      </c>
      <c r="BP137" s="59">
        <v>11.3</v>
      </c>
      <c r="BQ137" s="37">
        <f t="shared" si="51"/>
        <v>14.773541666666665</v>
      </c>
      <c r="BR137" s="48">
        <v>76</v>
      </c>
      <c r="BS137" s="49">
        <v>12.350263157894727</v>
      </c>
      <c r="BT137" s="49">
        <v>0.16690894670816137</v>
      </c>
      <c r="BU137" s="49">
        <v>12.85</v>
      </c>
      <c r="BV137" s="49">
        <v>12.1</v>
      </c>
      <c r="BW137" s="23">
        <f t="shared" si="52"/>
        <v>19.554583333333316</v>
      </c>
      <c r="BX137" s="38">
        <f t="shared" si="53"/>
        <v>12.97</v>
      </c>
      <c r="BY137" s="39">
        <v>6</v>
      </c>
      <c r="BZ137" s="38">
        <f t="shared" si="54"/>
        <v>12.350263157894727</v>
      </c>
      <c r="CA137" s="39">
        <v>7</v>
      </c>
      <c r="CB137" s="40">
        <f t="shared" si="55"/>
        <v>10.08</v>
      </c>
      <c r="CC137" s="41">
        <v>3</v>
      </c>
      <c r="CD137" s="40">
        <f t="shared" si="56"/>
        <v>10.41445378151259</v>
      </c>
      <c r="CE137" s="41">
        <v>3</v>
      </c>
    </row>
    <row r="138" spans="1:83" x14ac:dyDescent="0.3">
      <c r="A138" s="8" t="s">
        <v>177</v>
      </c>
      <c r="B138" s="9">
        <v>2000</v>
      </c>
      <c r="C138" s="8" t="s">
        <v>243</v>
      </c>
      <c r="D138" s="8">
        <v>24</v>
      </c>
      <c r="E138" s="8">
        <v>284</v>
      </c>
      <c r="F138" s="10">
        <v>36636</v>
      </c>
      <c r="G138" s="11">
        <f t="shared" si="39"/>
        <v>111</v>
      </c>
      <c r="H138" s="11">
        <v>10.9</v>
      </c>
      <c r="I138" s="8" t="s">
        <v>145</v>
      </c>
      <c r="J138" s="45" t="s">
        <v>219</v>
      </c>
      <c r="K138" s="45" t="s">
        <v>244</v>
      </c>
      <c r="L138" s="45" t="s">
        <v>220</v>
      </c>
      <c r="M138" s="8">
        <v>8</v>
      </c>
      <c r="N138" s="8" t="s">
        <v>39</v>
      </c>
      <c r="O138" s="12">
        <f t="shared" si="40"/>
        <v>8</v>
      </c>
      <c r="P138" s="12">
        <v>0.36420302176375796</v>
      </c>
      <c r="Q138" s="13">
        <v>950</v>
      </c>
      <c r="R138" s="13">
        <f t="shared" si="41"/>
        <v>19.791666666666668</v>
      </c>
      <c r="S138" s="14">
        <v>11.750557894736811</v>
      </c>
      <c r="T138" s="14">
        <v>0.61798459295471897</v>
      </c>
      <c r="U138" s="14">
        <v>13.78</v>
      </c>
      <c r="V138" s="14">
        <v>10.88</v>
      </c>
      <c r="W138" s="14">
        <f t="shared" si="42"/>
        <v>2.8999999999999986</v>
      </c>
      <c r="X138" s="15">
        <f t="shared" si="43"/>
        <v>232.56312499999942</v>
      </c>
      <c r="Y138" s="15">
        <v>0</v>
      </c>
      <c r="Z138" s="16">
        <f t="shared" si="44"/>
        <v>0</v>
      </c>
      <c r="AA138" s="17">
        <f t="shared" si="45"/>
        <v>0</v>
      </c>
      <c r="AB138" s="46">
        <v>327</v>
      </c>
      <c r="AC138" s="47">
        <v>11.319755351681945</v>
      </c>
      <c r="AD138" s="47">
        <v>0.12648601887061778</v>
      </c>
      <c r="AE138" s="47">
        <v>11.64</v>
      </c>
      <c r="AF138" s="47">
        <v>11.02</v>
      </c>
      <c r="AG138" s="20">
        <f t="shared" si="38"/>
        <v>77.115833333333242</v>
      </c>
      <c r="AH138" s="48">
        <v>149</v>
      </c>
      <c r="AI138" s="49">
        <v>11.195771812080537</v>
      </c>
      <c r="AJ138" s="49">
        <v>0.15488959105210659</v>
      </c>
      <c r="AK138" s="49">
        <v>11.62</v>
      </c>
      <c r="AL138" s="49">
        <v>10.88</v>
      </c>
      <c r="AM138" s="23">
        <f t="shared" si="46"/>
        <v>34.753541666666663</v>
      </c>
      <c r="AN138" s="50">
        <v>60</v>
      </c>
      <c r="AO138" s="51">
        <v>11.547166666666666</v>
      </c>
      <c r="AP138" s="51">
        <v>0.14948603094044524</v>
      </c>
      <c r="AQ138" s="51">
        <v>12.07</v>
      </c>
      <c r="AR138" s="51">
        <v>11.33</v>
      </c>
      <c r="AS138" s="26">
        <f t="shared" si="47"/>
        <v>14.433958333333333</v>
      </c>
      <c r="AT138" s="52">
        <v>153</v>
      </c>
      <c r="AU138" s="53">
        <v>12.039803921568632</v>
      </c>
      <c r="AV138" s="53">
        <v>0.2509337053052148</v>
      </c>
      <c r="AW138" s="53">
        <v>12.87</v>
      </c>
      <c r="AX138" s="53">
        <v>11.62</v>
      </c>
      <c r="AY138" s="29">
        <f t="shared" si="48"/>
        <v>38.376875000000013</v>
      </c>
      <c r="AZ138" s="54">
        <v>74</v>
      </c>
      <c r="BA138" s="55">
        <v>12.686891891891882</v>
      </c>
      <c r="BB138" s="55">
        <v>0.39860347198508539</v>
      </c>
      <c r="BC138" s="55">
        <v>13.53</v>
      </c>
      <c r="BD138" s="55">
        <v>11.86</v>
      </c>
      <c r="BE138" s="32">
        <f t="shared" si="49"/>
        <v>19.558958333333319</v>
      </c>
      <c r="BF138" s="56">
        <v>49</v>
      </c>
      <c r="BG138" s="57">
        <v>12.907551020408164</v>
      </c>
      <c r="BH138" s="57">
        <v>0.21110355488326943</v>
      </c>
      <c r="BI138" s="57">
        <v>13.32</v>
      </c>
      <c r="BJ138" s="57">
        <v>12.68</v>
      </c>
      <c r="BK138" s="35">
        <f t="shared" si="50"/>
        <v>13.176458333333333</v>
      </c>
      <c r="BL138" s="58">
        <v>60</v>
      </c>
      <c r="BM138" s="59">
        <v>12.620833333333337</v>
      </c>
      <c r="BN138" s="59">
        <v>0.3476716338324885</v>
      </c>
      <c r="BO138" s="59">
        <v>13.37</v>
      </c>
      <c r="BP138" s="59">
        <v>12.13</v>
      </c>
      <c r="BQ138" s="37">
        <f t="shared" si="51"/>
        <v>15.776041666666671</v>
      </c>
      <c r="BR138" s="48">
        <v>78</v>
      </c>
      <c r="BS138" s="49">
        <v>11.920897435897437</v>
      </c>
      <c r="BT138" s="49">
        <v>0.53324828138844516</v>
      </c>
      <c r="BU138" s="49">
        <v>13.78</v>
      </c>
      <c r="BV138" s="49">
        <v>11.53</v>
      </c>
      <c r="BW138" s="23">
        <f t="shared" si="52"/>
        <v>19.371458333333337</v>
      </c>
      <c r="BX138" s="38">
        <f t="shared" si="53"/>
        <v>13.78</v>
      </c>
      <c r="BY138" s="39">
        <v>7</v>
      </c>
      <c r="BZ138" s="38">
        <f t="shared" si="54"/>
        <v>12.907551020408164</v>
      </c>
      <c r="CA138" s="39">
        <v>5</v>
      </c>
      <c r="CB138" s="40">
        <f t="shared" si="55"/>
        <v>10.88</v>
      </c>
      <c r="CC138" s="41">
        <v>1</v>
      </c>
      <c r="CD138" s="40">
        <f t="shared" si="56"/>
        <v>11.195771812080537</v>
      </c>
      <c r="CE138" s="41">
        <v>1</v>
      </c>
    </row>
    <row r="139" spans="1:83" x14ac:dyDescent="0.3">
      <c r="A139" s="8" t="s">
        <v>177</v>
      </c>
      <c r="B139" s="9">
        <v>2000</v>
      </c>
      <c r="C139" s="8" t="s">
        <v>245</v>
      </c>
      <c r="D139" s="8">
        <v>24</v>
      </c>
      <c r="E139" s="8">
        <v>484</v>
      </c>
      <c r="F139" s="10">
        <v>36671</v>
      </c>
      <c r="G139" s="11">
        <f t="shared" si="39"/>
        <v>146</v>
      </c>
      <c r="H139" s="11">
        <v>14.8</v>
      </c>
      <c r="I139" s="8" t="s">
        <v>37</v>
      </c>
      <c r="J139" s="45" t="s">
        <v>183</v>
      </c>
      <c r="K139" s="45" t="s">
        <v>41</v>
      </c>
      <c r="L139" s="45" t="s">
        <v>229</v>
      </c>
      <c r="M139" s="8">
        <v>8</v>
      </c>
      <c r="N139" s="8" t="s">
        <v>39</v>
      </c>
      <c r="O139" s="12">
        <f t="shared" si="40"/>
        <v>8</v>
      </c>
      <c r="P139" s="12">
        <v>0.15246968703864838</v>
      </c>
      <c r="Q139" s="13">
        <v>1157</v>
      </c>
      <c r="R139" s="13">
        <f t="shared" si="41"/>
        <v>24.104166666666668</v>
      </c>
      <c r="S139" s="14">
        <v>15.642057044079507</v>
      </c>
      <c r="T139" s="14">
        <v>0.68819991376826151</v>
      </c>
      <c r="U139" s="14">
        <v>17.27</v>
      </c>
      <c r="V139" s="14">
        <v>12.83</v>
      </c>
      <c r="W139" s="14">
        <f t="shared" si="42"/>
        <v>4.4399999999999995</v>
      </c>
      <c r="X139" s="15">
        <f t="shared" si="43"/>
        <v>377.03874999999982</v>
      </c>
      <c r="Y139" s="15">
        <v>0</v>
      </c>
      <c r="Z139" s="16">
        <f t="shared" si="44"/>
        <v>0</v>
      </c>
      <c r="AA139" s="17">
        <f t="shared" si="45"/>
        <v>0</v>
      </c>
      <c r="AB139" s="46">
        <v>168</v>
      </c>
      <c r="AC139" s="47">
        <v>15.865654761904796</v>
      </c>
      <c r="AD139" s="47">
        <v>0.64832777978200062</v>
      </c>
      <c r="AE139" s="47">
        <v>16.73</v>
      </c>
      <c r="AF139" s="47">
        <v>14.7</v>
      </c>
      <c r="AG139" s="20">
        <f t="shared" si="38"/>
        <v>55.529791666666789</v>
      </c>
      <c r="AH139" s="48">
        <v>365</v>
      </c>
      <c r="AI139" s="49">
        <v>15.328657534246535</v>
      </c>
      <c r="AJ139" s="49">
        <v>0.48055154379231652</v>
      </c>
      <c r="AK139" s="49">
        <v>16.3</v>
      </c>
      <c r="AL139" s="49">
        <v>14.24</v>
      </c>
      <c r="AM139" s="23">
        <f t="shared" si="46"/>
        <v>116.56166666666637</v>
      </c>
      <c r="AN139" s="50">
        <v>174</v>
      </c>
      <c r="AO139" s="51">
        <v>15.241781609195414</v>
      </c>
      <c r="AP139" s="51">
        <v>0.79164622397714834</v>
      </c>
      <c r="AQ139" s="51">
        <v>16.690000000000001</v>
      </c>
      <c r="AR139" s="51">
        <v>12.83</v>
      </c>
      <c r="AS139" s="26">
        <f t="shared" si="47"/>
        <v>55.251458333333375</v>
      </c>
      <c r="AT139" s="52">
        <v>116</v>
      </c>
      <c r="AU139" s="53">
        <v>15.775086206896541</v>
      </c>
      <c r="AV139" s="53">
        <v>0.4810920470358428</v>
      </c>
      <c r="AW139" s="53">
        <v>16.77</v>
      </c>
      <c r="AX139" s="53">
        <v>14.99</v>
      </c>
      <c r="AY139" s="29">
        <f t="shared" si="48"/>
        <v>38.123124999999973</v>
      </c>
      <c r="AZ139" s="54">
        <v>89</v>
      </c>
      <c r="BA139" s="55">
        <v>15.253820224719117</v>
      </c>
      <c r="BB139" s="55">
        <v>0.34559732748985628</v>
      </c>
      <c r="BC139" s="55">
        <v>16.149999999999999</v>
      </c>
      <c r="BD139" s="55">
        <v>14.55</v>
      </c>
      <c r="BE139" s="32">
        <f t="shared" si="49"/>
        <v>28.28312500000003</v>
      </c>
      <c r="BF139" s="56">
        <v>68</v>
      </c>
      <c r="BG139" s="57">
        <v>16.569117647058821</v>
      </c>
      <c r="BH139" s="57">
        <v>0.33385909662663305</v>
      </c>
      <c r="BI139" s="57">
        <v>17.09</v>
      </c>
      <c r="BJ139" s="57">
        <v>15.43</v>
      </c>
      <c r="BK139" s="35">
        <f t="shared" si="50"/>
        <v>23.472916666666663</v>
      </c>
      <c r="BL139" s="58">
        <v>77</v>
      </c>
      <c r="BM139" s="59">
        <v>16.468181818181815</v>
      </c>
      <c r="BN139" s="59">
        <v>0.35632158476625536</v>
      </c>
      <c r="BO139" s="59">
        <v>17.27</v>
      </c>
      <c r="BP139" s="59">
        <v>15.94</v>
      </c>
      <c r="BQ139" s="37">
        <f t="shared" si="51"/>
        <v>26.41770833333333</v>
      </c>
      <c r="BR139" s="48">
        <v>100</v>
      </c>
      <c r="BS139" s="49">
        <v>16.031500000000005</v>
      </c>
      <c r="BT139" s="49">
        <v>0.41232373032103997</v>
      </c>
      <c r="BU139" s="49">
        <v>17.14</v>
      </c>
      <c r="BV139" s="49">
        <v>15.14</v>
      </c>
      <c r="BW139" s="23">
        <f t="shared" si="52"/>
        <v>33.398958333333347</v>
      </c>
      <c r="BX139" s="38">
        <f t="shared" si="53"/>
        <v>17.27</v>
      </c>
      <c r="BY139" s="39">
        <v>6</v>
      </c>
      <c r="BZ139" s="38">
        <f t="shared" si="54"/>
        <v>16.569117647058821</v>
      </c>
      <c r="CA139" s="39">
        <v>5</v>
      </c>
      <c r="CB139" s="40">
        <f t="shared" si="55"/>
        <v>12.83</v>
      </c>
      <c r="CC139" s="41">
        <v>2</v>
      </c>
      <c r="CD139" s="40">
        <f t="shared" si="56"/>
        <v>15.241781609195414</v>
      </c>
      <c r="CE139" s="41">
        <v>2</v>
      </c>
    </row>
    <row r="140" spans="1:83" x14ac:dyDescent="0.3">
      <c r="A140" s="8" t="s">
        <v>177</v>
      </c>
      <c r="B140" s="9">
        <v>2000</v>
      </c>
      <c r="C140" s="8" t="s">
        <v>246</v>
      </c>
      <c r="D140" s="8">
        <v>24</v>
      </c>
      <c r="E140" s="8">
        <v>208</v>
      </c>
      <c r="F140" s="10">
        <v>36630</v>
      </c>
      <c r="G140" s="11">
        <f t="shared" si="39"/>
        <v>105</v>
      </c>
      <c r="H140" s="11">
        <v>10.199999999999999</v>
      </c>
      <c r="I140" s="8" t="s">
        <v>37</v>
      </c>
      <c r="J140" s="45" t="s">
        <v>179</v>
      </c>
      <c r="K140" s="45" t="s">
        <v>180</v>
      </c>
      <c r="L140" s="45" t="s">
        <v>181</v>
      </c>
      <c r="M140" s="8">
        <v>8</v>
      </c>
      <c r="N140" s="8" t="s">
        <v>39</v>
      </c>
      <c r="O140" s="12">
        <f t="shared" si="40"/>
        <v>8</v>
      </c>
      <c r="P140" s="12">
        <v>0.47066537576622558</v>
      </c>
      <c r="Q140" s="13">
        <v>1674</v>
      </c>
      <c r="R140" s="13">
        <f t="shared" si="41"/>
        <v>34.875</v>
      </c>
      <c r="S140" s="14">
        <v>11.387389486260476</v>
      </c>
      <c r="T140" s="14">
        <v>0.83702483538291883</v>
      </c>
      <c r="U140" s="14">
        <v>14.34</v>
      </c>
      <c r="V140" s="14">
        <v>9.9</v>
      </c>
      <c r="W140" s="14">
        <f t="shared" si="42"/>
        <v>4.4399999999999995</v>
      </c>
      <c r="X140" s="15">
        <f t="shared" si="43"/>
        <v>397.13520833333411</v>
      </c>
      <c r="Y140" s="15">
        <v>0</v>
      </c>
      <c r="Z140" s="16">
        <f t="shared" si="44"/>
        <v>0</v>
      </c>
      <c r="AA140" s="17">
        <f t="shared" si="45"/>
        <v>0</v>
      </c>
      <c r="AB140" s="46">
        <v>188</v>
      </c>
      <c r="AC140" s="47">
        <v>10.556436170212759</v>
      </c>
      <c r="AD140" s="47">
        <v>0.19546888962968612</v>
      </c>
      <c r="AE140" s="47">
        <v>11.05</v>
      </c>
      <c r="AF140" s="47">
        <v>10.29</v>
      </c>
      <c r="AG140" s="20">
        <f t="shared" si="38"/>
        <v>41.346041666666636</v>
      </c>
      <c r="AH140" s="48">
        <v>116</v>
      </c>
      <c r="AI140" s="49">
        <v>11.018793103448273</v>
      </c>
      <c r="AJ140" s="49">
        <v>0.13024495432045502</v>
      </c>
      <c r="AK140" s="49">
        <v>11.52</v>
      </c>
      <c r="AL140" s="49">
        <v>10.8</v>
      </c>
      <c r="AM140" s="23">
        <f t="shared" si="46"/>
        <v>26.628749999999989</v>
      </c>
      <c r="AN140" s="50">
        <v>190</v>
      </c>
      <c r="AO140" s="51">
        <v>11.106947368421045</v>
      </c>
      <c r="AP140" s="51">
        <v>0.10718696205373007</v>
      </c>
      <c r="AQ140" s="51">
        <v>11.5</v>
      </c>
      <c r="AR140" s="51">
        <v>10.97</v>
      </c>
      <c r="AS140" s="26">
        <f t="shared" si="47"/>
        <v>43.964999999999968</v>
      </c>
      <c r="AT140" s="52">
        <v>718</v>
      </c>
      <c r="AU140" s="53">
        <v>11.107827298050109</v>
      </c>
      <c r="AV140" s="53">
        <v>0.696056846322467</v>
      </c>
      <c r="AW140" s="53">
        <v>12.66</v>
      </c>
      <c r="AX140" s="53">
        <v>9.9</v>
      </c>
      <c r="AY140" s="29">
        <f t="shared" si="48"/>
        <v>166.15458333333288</v>
      </c>
      <c r="AZ140" s="54">
        <v>132</v>
      </c>
      <c r="BA140" s="55">
        <v>12.487424242424233</v>
      </c>
      <c r="BB140" s="55">
        <v>0.17536274819248002</v>
      </c>
      <c r="BC140" s="55">
        <v>12.86</v>
      </c>
      <c r="BD140" s="55">
        <v>12.1</v>
      </c>
      <c r="BE140" s="32">
        <f t="shared" si="49"/>
        <v>34.340416666666641</v>
      </c>
      <c r="BF140" s="56">
        <v>103</v>
      </c>
      <c r="BG140" s="57">
        <v>11.860388349514555</v>
      </c>
      <c r="BH140" s="57">
        <v>0.18726055209984785</v>
      </c>
      <c r="BI140" s="57">
        <v>12.45</v>
      </c>
      <c r="BJ140" s="57">
        <v>11.6</v>
      </c>
      <c r="BK140" s="35">
        <f t="shared" si="50"/>
        <v>25.450416666666651</v>
      </c>
      <c r="BL140" s="58">
        <v>150</v>
      </c>
      <c r="BM140" s="59">
        <v>12.088866666666664</v>
      </c>
      <c r="BN140" s="59">
        <v>0.15267870667527797</v>
      </c>
      <c r="BO140" s="59">
        <v>12.74</v>
      </c>
      <c r="BP140" s="59">
        <v>11.83</v>
      </c>
      <c r="BQ140" s="37">
        <f t="shared" si="51"/>
        <v>37.777708333333329</v>
      </c>
      <c r="BR140" s="48">
        <v>77</v>
      </c>
      <c r="BS140" s="49">
        <v>13.385324675324677</v>
      </c>
      <c r="BT140" s="49">
        <v>0.53575226112837815</v>
      </c>
      <c r="BU140" s="49">
        <v>14.34</v>
      </c>
      <c r="BV140" s="49">
        <v>12.47</v>
      </c>
      <c r="BW140" s="23">
        <f t="shared" si="52"/>
        <v>21.472291666666671</v>
      </c>
      <c r="BX140" s="38">
        <f t="shared" si="53"/>
        <v>14.34</v>
      </c>
      <c r="BY140" s="39">
        <v>7</v>
      </c>
      <c r="BZ140" s="38">
        <f t="shared" si="54"/>
        <v>13.385324675324677</v>
      </c>
      <c r="CA140" s="39">
        <v>7</v>
      </c>
      <c r="CB140" s="40">
        <f t="shared" si="55"/>
        <v>9.9</v>
      </c>
      <c r="CC140" s="41">
        <v>3</v>
      </c>
      <c r="CD140" s="40">
        <f t="shared" si="56"/>
        <v>10.556436170212759</v>
      </c>
      <c r="CE140" s="41">
        <v>0</v>
      </c>
    </row>
    <row r="141" spans="1:83" x14ac:dyDescent="0.3">
      <c r="A141" s="8" t="s">
        <v>177</v>
      </c>
      <c r="B141" s="9">
        <v>2000</v>
      </c>
      <c r="C141" s="8" t="s">
        <v>247</v>
      </c>
      <c r="D141" s="8">
        <v>24</v>
      </c>
      <c r="E141" s="8">
        <v>214</v>
      </c>
      <c r="F141" s="10">
        <v>36634</v>
      </c>
      <c r="G141" s="11">
        <f t="shared" si="39"/>
        <v>109</v>
      </c>
      <c r="H141" s="11">
        <v>10.7</v>
      </c>
      <c r="I141" s="8" t="s">
        <v>37</v>
      </c>
      <c r="J141" s="45" t="s">
        <v>183</v>
      </c>
      <c r="K141" s="45" t="s">
        <v>208</v>
      </c>
      <c r="L141" s="45" t="s">
        <v>209</v>
      </c>
      <c r="M141" s="8">
        <v>8</v>
      </c>
      <c r="N141" s="8" t="s">
        <v>39</v>
      </c>
      <c r="O141" s="12">
        <f t="shared" si="40"/>
        <v>8</v>
      </c>
      <c r="P141" s="12">
        <v>0.74528196761965748</v>
      </c>
      <c r="Q141" s="13">
        <v>869</v>
      </c>
      <c r="R141" s="13">
        <f t="shared" si="41"/>
        <v>18.104166666666668</v>
      </c>
      <c r="S141" s="14">
        <v>11.260483314154159</v>
      </c>
      <c r="T141" s="14">
        <v>0.38329368877220082</v>
      </c>
      <c r="U141" s="14">
        <v>12.83</v>
      </c>
      <c r="V141" s="14">
        <v>10.47</v>
      </c>
      <c r="W141" s="14">
        <f t="shared" si="42"/>
        <v>2.3599999999999994</v>
      </c>
      <c r="X141" s="15">
        <f t="shared" si="43"/>
        <v>203.86166666666594</v>
      </c>
      <c r="Y141" s="15">
        <v>0</v>
      </c>
      <c r="Z141" s="16">
        <f t="shared" si="44"/>
        <v>0</v>
      </c>
      <c r="AA141" s="17">
        <f t="shared" si="45"/>
        <v>0</v>
      </c>
      <c r="AB141" s="46">
        <v>209</v>
      </c>
      <c r="AC141" s="47">
        <v>11.260382775119593</v>
      </c>
      <c r="AD141" s="47">
        <v>0.1669173185752211</v>
      </c>
      <c r="AE141" s="47">
        <v>11.78</v>
      </c>
      <c r="AF141" s="47">
        <v>11</v>
      </c>
      <c r="AG141" s="20">
        <f t="shared" si="38"/>
        <v>49.029583333333235</v>
      </c>
      <c r="AH141" s="48">
        <v>320</v>
      </c>
      <c r="AI141" s="49">
        <v>11.066187500000011</v>
      </c>
      <c r="AJ141" s="49">
        <v>0.20216344570032993</v>
      </c>
      <c r="AK141" s="49">
        <v>11.68</v>
      </c>
      <c r="AL141" s="49">
        <v>10.47</v>
      </c>
      <c r="AM141" s="23">
        <f t="shared" si="46"/>
        <v>73.77458333333341</v>
      </c>
      <c r="AN141" s="50">
        <v>130</v>
      </c>
      <c r="AO141" s="51">
        <v>11.124230769230767</v>
      </c>
      <c r="AP141" s="51">
        <v>0.35190481752357788</v>
      </c>
      <c r="AQ141" s="51">
        <v>12.44</v>
      </c>
      <c r="AR141" s="51">
        <v>10.55</v>
      </c>
      <c r="AS141" s="26">
        <f t="shared" si="47"/>
        <v>30.128124999999997</v>
      </c>
      <c r="AT141" s="52">
        <v>58</v>
      </c>
      <c r="AU141" s="53">
        <v>11.354310344827592</v>
      </c>
      <c r="AV141" s="53">
        <v>0.36278702886426212</v>
      </c>
      <c r="AW141" s="53">
        <v>11.99</v>
      </c>
      <c r="AX141" s="53">
        <v>10.86</v>
      </c>
      <c r="AY141" s="29">
        <f t="shared" si="48"/>
        <v>13.719791666666673</v>
      </c>
      <c r="AZ141" s="60">
        <v>19</v>
      </c>
      <c r="BA141" s="55">
        <v>11.838421052631579</v>
      </c>
      <c r="BB141" s="55">
        <v>9.8164440149891286E-2</v>
      </c>
      <c r="BC141" s="55">
        <v>12.01</v>
      </c>
      <c r="BD141" s="55">
        <v>11.62</v>
      </c>
      <c r="BE141" s="32">
        <f t="shared" si="49"/>
        <v>4.6860416666666662</v>
      </c>
      <c r="BF141" s="56">
        <v>48</v>
      </c>
      <c r="BG141" s="57">
        <v>11.997083333333336</v>
      </c>
      <c r="BH141" s="57">
        <v>0.31518963108912584</v>
      </c>
      <c r="BI141" s="57">
        <v>12.83</v>
      </c>
      <c r="BJ141" s="57">
        <v>11.62</v>
      </c>
      <c r="BK141" s="35">
        <f t="shared" si="50"/>
        <v>11.997083333333336</v>
      </c>
      <c r="BL141" s="58">
        <v>47</v>
      </c>
      <c r="BM141" s="59">
        <v>12.00531914893617</v>
      </c>
      <c r="BN141" s="59">
        <v>0.18021546360120994</v>
      </c>
      <c r="BO141" s="59">
        <v>12.4</v>
      </c>
      <c r="BP141" s="59">
        <v>11.78</v>
      </c>
      <c r="BQ141" s="37">
        <f t="shared" si="51"/>
        <v>11.755208333333332</v>
      </c>
      <c r="BR141" s="48">
        <v>38</v>
      </c>
      <c r="BS141" s="49">
        <v>11.079473684210521</v>
      </c>
      <c r="BT141" s="49">
        <v>0.33534933273295275</v>
      </c>
      <c r="BU141" s="49">
        <v>12.11</v>
      </c>
      <c r="BV141" s="49">
        <v>10.84</v>
      </c>
      <c r="BW141" s="23">
        <f t="shared" si="52"/>
        <v>8.7712499999999949</v>
      </c>
      <c r="BX141" s="38">
        <f t="shared" si="53"/>
        <v>12.83</v>
      </c>
      <c r="BY141" s="39">
        <v>5</v>
      </c>
      <c r="BZ141" s="38">
        <f t="shared" si="54"/>
        <v>12.00531914893617</v>
      </c>
      <c r="CA141" s="39">
        <v>6</v>
      </c>
      <c r="CB141" s="40">
        <f t="shared" si="55"/>
        <v>10.47</v>
      </c>
      <c r="CC141" s="41">
        <v>1</v>
      </c>
      <c r="CD141" s="40">
        <f t="shared" si="56"/>
        <v>11.066187500000011</v>
      </c>
      <c r="CE141" s="41">
        <v>1</v>
      </c>
    </row>
    <row r="142" spans="1:83" x14ac:dyDescent="0.3">
      <c r="A142" s="8" t="s">
        <v>177</v>
      </c>
      <c r="B142" s="9">
        <v>2000</v>
      </c>
      <c r="C142" s="8" t="s">
        <v>248</v>
      </c>
      <c r="D142" s="8">
        <v>24</v>
      </c>
      <c r="E142" s="8">
        <v>414</v>
      </c>
      <c r="F142" s="10">
        <v>36671</v>
      </c>
      <c r="G142" s="11">
        <f t="shared" si="39"/>
        <v>146</v>
      </c>
      <c r="H142" s="11">
        <v>14.8</v>
      </c>
      <c r="I142" s="8" t="s">
        <v>249</v>
      </c>
      <c r="J142" s="45" t="s">
        <v>250</v>
      </c>
      <c r="K142" s="45" t="s">
        <v>251</v>
      </c>
      <c r="L142" s="45" t="s">
        <v>252</v>
      </c>
      <c r="M142" s="8">
        <v>8</v>
      </c>
      <c r="N142" s="8" t="s">
        <v>39</v>
      </c>
      <c r="O142" s="12">
        <f t="shared" si="40"/>
        <v>8</v>
      </c>
      <c r="P142" s="12">
        <v>0.93095180284843271</v>
      </c>
      <c r="Q142" s="13">
        <v>1350</v>
      </c>
      <c r="R142" s="13">
        <f t="shared" si="41"/>
        <v>28.125</v>
      </c>
      <c r="S142" s="14">
        <v>15.631451851851867</v>
      </c>
      <c r="T142" s="14">
        <v>0.66332996147001722</v>
      </c>
      <c r="U142" s="14">
        <v>18.75</v>
      </c>
      <c r="V142" s="14">
        <v>13.87</v>
      </c>
      <c r="W142" s="14">
        <f t="shared" si="42"/>
        <v>4.8800000000000008</v>
      </c>
      <c r="X142" s="15">
        <f t="shared" si="43"/>
        <v>439.63458333333375</v>
      </c>
      <c r="Y142" s="15">
        <v>0</v>
      </c>
      <c r="Z142" s="16">
        <f t="shared" si="44"/>
        <v>0</v>
      </c>
      <c r="AA142" s="17">
        <f t="shared" si="45"/>
        <v>0</v>
      </c>
      <c r="AB142" s="46">
        <v>168</v>
      </c>
      <c r="AC142" s="47">
        <v>15.01928571428574</v>
      </c>
      <c r="AD142" s="47">
        <v>0.18189478905596188</v>
      </c>
      <c r="AE142" s="47">
        <v>15.26</v>
      </c>
      <c r="AF142" s="47">
        <v>13.87</v>
      </c>
      <c r="AG142" s="20">
        <f t="shared" si="38"/>
        <v>52.567500000000088</v>
      </c>
      <c r="AH142" s="48">
        <v>217</v>
      </c>
      <c r="AI142" s="49">
        <v>15.084423963133668</v>
      </c>
      <c r="AJ142" s="49">
        <v>0.1853044666192209</v>
      </c>
      <c r="AK142" s="49">
        <v>15.53</v>
      </c>
      <c r="AL142" s="49">
        <v>14.79</v>
      </c>
      <c r="AM142" s="23">
        <f t="shared" si="46"/>
        <v>68.194166666666789</v>
      </c>
      <c r="AN142" s="50">
        <v>396</v>
      </c>
      <c r="AO142" s="51">
        <v>15.508232323232331</v>
      </c>
      <c r="AP142" s="51">
        <v>0.3282410453675047</v>
      </c>
      <c r="AQ142" s="51">
        <v>16.43</v>
      </c>
      <c r="AR142" s="51">
        <v>14.96</v>
      </c>
      <c r="AS142" s="26">
        <f t="shared" si="47"/>
        <v>127.94291666666673</v>
      </c>
      <c r="AT142" s="52">
        <v>98</v>
      </c>
      <c r="AU142" s="53">
        <v>15.552040816326521</v>
      </c>
      <c r="AV142" s="53">
        <v>0.46964333732762886</v>
      </c>
      <c r="AW142" s="53">
        <v>17.010000000000002</v>
      </c>
      <c r="AX142" s="53">
        <v>14.94</v>
      </c>
      <c r="AY142" s="29">
        <f t="shared" si="48"/>
        <v>31.75208333333331</v>
      </c>
      <c r="AZ142" s="54">
        <v>91</v>
      </c>
      <c r="BA142" s="55">
        <v>15.430000000000003</v>
      </c>
      <c r="BB142" s="55">
        <v>0.39104134478764663</v>
      </c>
      <c r="BC142" s="55">
        <v>16.41</v>
      </c>
      <c r="BD142" s="55">
        <v>14.71</v>
      </c>
      <c r="BE142" s="32">
        <f t="shared" si="49"/>
        <v>29.252708333333338</v>
      </c>
      <c r="BF142" s="56">
        <v>151</v>
      </c>
      <c r="BG142" s="57">
        <v>16.716357615894037</v>
      </c>
      <c r="BH142" s="57">
        <v>0.16713062134633508</v>
      </c>
      <c r="BI142" s="57">
        <v>17.55</v>
      </c>
      <c r="BJ142" s="57">
        <v>16.21</v>
      </c>
      <c r="BK142" s="35">
        <f t="shared" si="50"/>
        <v>52.586874999999992</v>
      </c>
      <c r="BL142" s="58">
        <v>89</v>
      </c>
      <c r="BM142" s="59">
        <v>15.620786516853929</v>
      </c>
      <c r="BN142" s="59">
        <v>0.66557429869915297</v>
      </c>
      <c r="BO142" s="59">
        <v>18.75</v>
      </c>
      <c r="BP142" s="59">
        <v>15.03</v>
      </c>
      <c r="BQ142" s="37">
        <f t="shared" si="51"/>
        <v>28.963541666666661</v>
      </c>
      <c r="BR142" s="48">
        <v>140</v>
      </c>
      <c r="BS142" s="49">
        <v>16.585642857142854</v>
      </c>
      <c r="BT142" s="49">
        <v>0.34259948030527859</v>
      </c>
      <c r="BU142" s="49">
        <v>18.27</v>
      </c>
      <c r="BV142" s="49">
        <v>15.81</v>
      </c>
      <c r="BW142" s="23">
        <f t="shared" si="52"/>
        <v>48.37479166666666</v>
      </c>
      <c r="BX142" s="38">
        <f t="shared" si="53"/>
        <v>18.75</v>
      </c>
      <c r="BY142" s="39">
        <v>6</v>
      </c>
      <c r="BZ142" s="38">
        <f t="shared" si="54"/>
        <v>16.716357615894037</v>
      </c>
      <c r="CA142" s="39">
        <v>5</v>
      </c>
      <c r="CB142" s="40">
        <f t="shared" si="55"/>
        <v>13.87</v>
      </c>
      <c r="CC142" s="41">
        <v>0</v>
      </c>
      <c r="CD142" s="40">
        <f t="shared" si="56"/>
        <v>15.01928571428574</v>
      </c>
      <c r="CE142" s="41">
        <v>0</v>
      </c>
    </row>
    <row r="143" spans="1:83" x14ac:dyDescent="0.3">
      <c r="A143" s="8" t="s">
        <v>177</v>
      </c>
      <c r="B143" s="9">
        <v>2000</v>
      </c>
      <c r="C143" s="8" t="s">
        <v>253</v>
      </c>
      <c r="D143" s="8">
        <v>24</v>
      </c>
      <c r="E143" s="8">
        <v>250</v>
      </c>
      <c r="F143" s="10">
        <v>36654</v>
      </c>
      <c r="G143" s="11">
        <f t="shared" si="39"/>
        <v>129</v>
      </c>
      <c r="H143" s="11">
        <v>12.2</v>
      </c>
      <c r="I143" s="8" t="s">
        <v>37</v>
      </c>
      <c r="J143" s="45" t="s">
        <v>183</v>
      </c>
      <c r="K143" s="45" t="s">
        <v>105</v>
      </c>
      <c r="L143" s="45" t="s">
        <v>195</v>
      </c>
      <c r="M143" s="8">
        <v>8</v>
      </c>
      <c r="N143" s="8" t="s">
        <v>39</v>
      </c>
      <c r="O143" s="12">
        <f t="shared" si="40"/>
        <v>8</v>
      </c>
      <c r="P143" s="12">
        <v>0.83733980611795211</v>
      </c>
      <c r="Q143" s="13">
        <v>1862</v>
      </c>
      <c r="R143" s="13">
        <f t="shared" si="41"/>
        <v>38.791666666666664</v>
      </c>
      <c r="S143" s="14">
        <v>14.180300751879731</v>
      </c>
      <c r="T143" s="14">
        <v>1.2483125701302502</v>
      </c>
      <c r="U143" s="14">
        <v>18.18</v>
      </c>
      <c r="V143" s="14">
        <v>11.85</v>
      </c>
      <c r="W143" s="14">
        <f t="shared" si="42"/>
        <v>6.33</v>
      </c>
      <c r="X143" s="15">
        <f t="shared" si="43"/>
        <v>550.07750000000124</v>
      </c>
      <c r="Y143" s="15">
        <v>0</v>
      </c>
      <c r="Z143" s="16">
        <f t="shared" si="44"/>
        <v>0</v>
      </c>
      <c r="AA143" s="17">
        <f t="shared" si="45"/>
        <v>0</v>
      </c>
      <c r="AB143" s="46">
        <v>100</v>
      </c>
      <c r="AC143" s="47">
        <v>12.370599999999994</v>
      </c>
      <c r="AD143" s="47">
        <v>9.3168902775787474E-2</v>
      </c>
      <c r="AE143" s="47">
        <v>12.65</v>
      </c>
      <c r="AF143" s="47">
        <v>12.22</v>
      </c>
      <c r="AG143" s="20">
        <f t="shared" si="38"/>
        <v>25.772083333333324</v>
      </c>
      <c r="AH143" s="48">
        <v>55</v>
      </c>
      <c r="AI143" s="49">
        <v>12.122363636363639</v>
      </c>
      <c r="AJ143" s="49">
        <v>0.18871852091058786</v>
      </c>
      <c r="AK143" s="49">
        <v>12.63</v>
      </c>
      <c r="AL143" s="49">
        <v>11.85</v>
      </c>
      <c r="AM143" s="23">
        <f t="shared" si="46"/>
        <v>13.890208333333335</v>
      </c>
      <c r="AN143" s="50">
        <v>45</v>
      </c>
      <c r="AO143" s="51">
        <v>12.411777777777777</v>
      </c>
      <c r="AP143" s="51">
        <v>0.23658833530848569</v>
      </c>
      <c r="AQ143" s="51">
        <v>13.14</v>
      </c>
      <c r="AR143" s="51">
        <v>12.15</v>
      </c>
      <c r="AS143" s="26">
        <f t="shared" si="47"/>
        <v>11.636041666666666</v>
      </c>
      <c r="AT143" s="52">
        <v>261</v>
      </c>
      <c r="AU143" s="53">
        <v>13.309693486590016</v>
      </c>
      <c r="AV143" s="53">
        <v>1.1310937107999797</v>
      </c>
      <c r="AW143" s="53">
        <v>15.78</v>
      </c>
      <c r="AX143" s="53">
        <v>11.91</v>
      </c>
      <c r="AY143" s="29">
        <f t="shared" si="48"/>
        <v>72.371458333333209</v>
      </c>
      <c r="AZ143" s="54">
        <v>536</v>
      </c>
      <c r="BA143" s="55">
        <v>14.484999999999976</v>
      </c>
      <c r="BB143" s="55">
        <v>1.1327054702097326</v>
      </c>
      <c r="BC143" s="55">
        <v>18.18</v>
      </c>
      <c r="BD143" s="55">
        <v>12.09</v>
      </c>
      <c r="BE143" s="32">
        <f t="shared" si="49"/>
        <v>161.74916666666638</v>
      </c>
      <c r="BF143" s="56">
        <v>410</v>
      </c>
      <c r="BG143" s="57">
        <v>14.892439024390232</v>
      </c>
      <c r="BH143" s="57">
        <v>0.76711245477947565</v>
      </c>
      <c r="BI143" s="57">
        <v>16.43</v>
      </c>
      <c r="BJ143" s="57">
        <v>13.37</v>
      </c>
      <c r="BK143" s="35">
        <f t="shared" si="50"/>
        <v>127.20624999999988</v>
      </c>
      <c r="BL143" s="58">
        <v>156</v>
      </c>
      <c r="BM143" s="59">
        <v>15.163525641025636</v>
      </c>
      <c r="BN143" s="59">
        <v>0.9643442060412829</v>
      </c>
      <c r="BO143" s="59">
        <v>17.57</v>
      </c>
      <c r="BP143" s="59">
        <v>13.68</v>
      </c>
      <c r="BQ143" s="37">
        <f t="shared" si="51"/>
        <v>49.281458333333319</v>
      </c>
      <c r="BR143" s="48">
        <v>299</v>
      </c>
      <c r="BS143" s="49">
        <v>14.154515050167181</v>
      </c>
      <c r="BT143" s="49">
        <v>0.78393946803171666</v>
      </c>
      <c r="BU143" s="49">
        <v>16.95</v>
      </c>
      <c r="BV143" s="49">
        <v>12.96</v>
      </c>
      <c r="BW143" s="23">
        <f t="shared" si="52"/>
        <v>88.170833333333064</v>
      </c>
      <c r="BX143" s="38">
        <f t="shared" si="53"/>
        <v>18.18</v>
      </c>
      <c r="BY143" s="39">
        <v>4</v>
      </c>
      <c r="BZ143" s="38">
        <f t="shared" si="54"/>
        <v>15.163525641025636</v>
      </c>
      <c r="CA143" s="39">
        <v>6</v>
      </c>
      <c r="CB143" s="40">
        <f t="shared" si="55"/>
        <v>11.85</v>
      </c>
      <c r="CC143" s="41">
        <v>1</v>
      </c>
      <c r="CD143" s="40">
        <f t="shared" si="56"/>
        <v>12.122363636363639</v>
      </c>
      <c r="CE143" s="41">
        <v>1</v>
      </c>
    </row>
    <row r="144" spans="1:83" x14ac:dyDescent="0.3">
      <c r="A144" s="8" t="s">
        <v>177</v>
      </c>
      <c r="B144" s="9">
        <v>2000</v>
      </c>
      <c r="C144" s="8" t="s">
        <v>254</v>
      </c>
      <c r="D144" s="8">
        <v>24</v>
      </c>
      <c r="E144" s="8">
        <v>205</v>
      </c>
      <c r="F144" s="10">
        <v>36644</v>
      </c>
      <c r="G144" s="11">
        <f t="shared" si="39"/>
        <v>119</v>
      </c>
      <c r="H144" s="11">
        <v>10.9</v>
      </c>
      <c r="I144" s="8" t="s">
        <v>57</v>
      </c>
      <c r="J144" s="45" t="s">
        <v>179</v>
      </c>
      <c r="K144" s="45" t="s">
        <v>255</v>
      </c>
      <c r="L144" s="45" t="s">
        <v>237</v>
      </c>
      <c r="M144" s="8">
        <v>8</v>
      </c>
      <c r="N144" s="8" t="s">
        <v>39</v>
      </c>
      <c r="O144" s="12">
        <f t="shared" si="40"/>
        <v>8</v>
      </c>
      <c r="P144" s="12">
        <v>0.78591028463663704</v>
      </c>
      <c r="Q144" s="13">
        <v>724</v>
      </c>
      <c r="R144" s="13">
        <f t="shared" si="41"/>
        <v>15.083333333333334</v>
      </c>
      <c r="S144" s="14">
        <v>11.726947513812176</v>
      </c>
      <c r="T144" s="14">
        <v>0.57866679654047259</v>
      </c>
      <c r="U144" s="14">
        <v>14.41</v>
      </c>
      <c r="V144" s="14">
        <v>10.93</v>
      </c>
      <c r="W144" s="14">
        <f t="shared" si="42"/>
        <v>3.4800000000000004</v>
      </c>
      <c r="X144" s="15">
        <f t="shared" si="43"/>
        <v>176.88145833333365</v>
      </c>
      <c r="Y144" s="15">
        <v>0</v>
      </c>
      <c r="Z144" s="16">
        <f t="shared" si="44"/>
        <v>0</v>
      </c>
      <c r="AA144" s="17">
        <f t="shared" si="45"/>
        <v>0</v>
      </c>
      <c r="AB144" s="46">
        <v>153</v>
      </c>
      <c r="AC144" s="47">
        <v>11.098758169934639</v>
      </c>
      <c r="AD144" s="47">
        <v>0.11313894730210625</v>
      </c>
      <c r="AE144" s="47">
        <v>11.63</v>
      </c>
      <c r="AF144" s="47">
        <v>10.93</v>
      </c>
      <c r="AG144" s="20">
        <f t="shared" si="38"/>
        <v>35.377291666666665</v>
      </c>
      <c r="AH144" s="48">
        <v>206</v>
      </c>
      <c r="AI144" s="49">
        <v>11.64694174757282</v>
      </c>
      <c r="AJ144" s="49">
        <v>0.26908674184894338</v>
      </c>
      <c r="AK144" s="49">
        <v>12.25</v>
      </c>
      <c r="AL144" s="49">
        <v>11.22</v>
      </c>
      <c r="AM144" s="23">
        <f t="shared" si="46"/>
        <v>49.984791666666688</v>
      </c>
      <c r="AN144" s="50">
        <v>25</v>
      </c>
      <c r="AO144" s="51">
        <v>11.980399999999999</v>
      </c>
      <c r="AP144" s="51">
        <v>0.28330607712037048</v>
      </c>
      <c r="AQ144" s="51">
        <v>12.85</v>
      </c>
      <c r="AR144" s="51">
        <v>11.71</v>
      </c>
      <c r="AS144" s="26">
        <f t="shared" si="47"/>
        <v>6.2397916666666671</v>
      </c>
      <c r="AT144" s="52">
        <v>91</v>
      </c>
      <c r="AU144" s="53">
        <v>12.106593406593406</v>
      </c>
      <c r="AV144" s="53">
        <v>0.49209353171530934</v>
      </c>
      <c r="AW144" s="53">
        <v>13.64</v>
      </c>
      <c r="AX144" s="53">
        <v>11.59</v>
      </c>
      <c r="AY144" s="29">
        <f t="shared" si="48"/>
        <v>22.952083333333331</v>
      </c>
      <c r="AZ144" s="54">
        <v>70</v>
      </c>
      <c r="BA144" s="55">
        <v>12.750285714285715</v>
      </c>
      <c r="BB144" s="55">
        <v>0.45653696908441727</v>
      </c>
      <c r="BC144" s="55">
        <v>14.41</v>
      </c>
      <c r="BD144" s="55">
        <v>11.71</v>
      </c>
      <c r="BE144" s="32">
        <f t="shared" si="49"/>
        <v>18.594166666666666</v>
      </c>
      <c r="BF144" s="56">
        <v>49</v>
      </c>
      <c r="BG144" s="57">
        <v>12.353469387755105</v>
      </c>
      <c r="BH144" s="57">
        <v>0.2690070555178225</v>
      </c>
      <c r="BI144" s="57">
        <v>12.8</v>
      </c>
      <c r="BJ144" s="57">
        <v>11.96</v>
      </c>
      <c r="BK144" s="35">
        <f t="shared" si="50"/>
        <v>12.610833333333336</v>
      </c>
      <c r="BL144" s="58">
        <v>80</v>
      </c>
      <c r="BM144" s="59">
        <v>11.453749999999999</v>
      </c>
      <c r="BN144" s="59">
        <v>0.15022662205708825</v>
      </c>
      <c r="BO144" s="59">
        <v>12.06</v>
      </c>
      <c r="BP144" s="59">
        <v>11.3</v>
      </c>
      <c r="BQ144" s="37">
        <f t="shared" si="51"/>
        <v>19.089583333333334</v>
      </c>
      <c r="BR144" s="48">
        <v>50</v>
      </c>
      <c r="BS144" s="49">
        <v>11.551599999999997</v>
      </c>
      <c r="BT144" s="49">
        <v>0.33465400957174873</v>
      </c>
      <c r="BU144" s="49">
        <v>12.29</v>
      </c>
      <c r="BV144" s="49">
        <v>11.03</v>
      </c>
      <c r="BW144" s="23">
        <f t="shared" si="52"/>
        <v>12.032916666666665</v>
      </c>
      <c r="BX144" s="38">
        <f t="shared" si="53"/>
        <v>14.41</v>
      </c>
      <c r="BY144" s="39">
        <v>4</v>
      </c>
      <c r="BZ144" s="38">
        <f t="shared" si="54"/>
        <v>12.750285714285715</v>
      </c>
      <c r="CA144" s="39">
        <v>4</v>
      </c>
      <c r="CB144" s="40">
        <f t="shared" si="55"/>
        <v>10.93</v>
      </c>
      <c r="CC144" s="41">
        <v>0</v>
      </c>
      <c r="CD144" s="40">
        <f t="shared" si="56"/>
        <v>11.098758169934639</v>
      </c>
      <c r="CE144" s="41">
        <v>0</v>
      </c>
    </row>
    <row r="145" spans="1:83" x14ac:dyDescent="0.3">
      <c r="A145" s="8" t="s">
        <v>177</v>
      </c>
      <c r="B145" s="9">
        <v>2000</v>
      </c>
      <c r="C145" s="8" t="s">
        <v>256</v>
      </c>
      <c r="D145" s="8">
        <v>24</v>
      </c>
      <c r="E145" s="8">
        <v>268</v>
      </c>
      <c r="F145" s="10">
        <v>36648</v>
      </c>
      <c r="G145" s="11">
        <f t="shared" si="39"/>
        <v>123</v>
      </c>
      <c r="H145" s="11">
        <v>11.3</v>
      </c>
      <c r="I145" s="8" t="s">
        <v>37</v>
      </c>
      <c r="J145" s="45" t="s">
        <v>183</v>
      </c>
      <c r="K145" s="45" t="s">
        <v>41</v>
      </c>
      <c r="L145" s="45" t="s">
        <v>229</v>
      </c>
      <c r="M145" s="8">
        <v>8</v>
      </c>
      <c r="N145" s="8" t="s">
        <v>39</v>
      </c>
      <c r="O145" s="12">
        <f t="shared" si="40"/>
        <v>8</v>
      </c>
      <c r="P145" s="12">
        <v>5.5969409873265707E-2</v>
      </c>
      <c r="Q145" s="13">
        <v>1040</v>
      </c>
      <c r="R145" s="13">
        <f t="shared" si="41"/>
        <v>21.666666666666668</v>
      </c>
      <c r="S145" s="14">
        <v>12.844298076923076</v>
      </c>
      <c r="T145" s="14">
        <v>1.0003017290688891</v>
      </c>
      <c r="U145" s="14">
        <v>15.66</v>
      </c>
      <c r="V145" s="14">
        <v>11.33</v>
      </c>
      <c r="W145" s="14">
        <f t="shared" si="42"/>
        <v>4.33</v>
      </c>
      <c r="X145" s="15">
        <f t="shared" si="43"/>
        <v>278.29312499999997</v>
      </c>
      <c r="Y145" s="15">
        <v>0</v>
      </c>
      <c r="Z145" s="16">
        <f t="shared" si="44"/>
        <v>0</v>
      </c>
      <c r="AA145" s="17">
        <f t="shared" si="45"/>
        <v>0</v>
      </c>
      <c r="AB145" s="46">
        <v>384</v>
      </c>
      <c r="AC145" s="47">
        <v>12.048437500000013</v>
      </c>
      <c r="AD145" s="47">
        <v>0.55252438127742443</v>
      </c>
      <c r="AE145" s="47">
        <v>13.25</v>
      </c>
      <c r="AF145" s="47">
        <v>11.33</v>
      </c>
      <c r="AG145" s="20">
        <f t="shared" si="38"/>
        <v>96.387500000000102</v>
      </c>
      <c r="AH145" s="48">
        <v>173</v>
      </c>
      <c r="AI145" s="49">
        <v>12.56450867052024</v>
      </c>
      <c r="AJ145" s="49">
        <v>0.49697622443829326</v>
      </c>
      <c r="AK145" s="49">
        <v>13.46</v>
      </c>
      <c r="AL145" s="49">
        <v>11.81</v>
      </c>
      <c r="AM145" s="23">
        <f t="shared" si="46"/>
        <v>45.284583333333366</v>
      </c>
      <c r="AN145" s="50">
        <v>158</v>
      </c>
      <c r="AO145" s="51">
        <v>12.557151898734169</v>
      </c>
      <c r="AP145" s="51">
        <v>0.44571290032785388</v>
      </c>
      <c r="AQ145" s="51">
        <v>14.25</v>
      </c>
      <c r="AR145" s="51">
        <v>12.14</v>
      </c>
      <c r="AS145" s="26">
        <f t="shared" si="47"/>
        <v>41.333958333333307</v>
      </c>
      <c r="AT145" s="52">
        <v>85</v>
      </c>
      <c r="AU145" s="53">
        <v>13.703999999999997</v>
      </c>
      <c r="AV145" s="53">
        <v>0.3675828380884269</v>
      </c>
      <c r="AW145" s="53">
        <v>14.94</v>
      </c>
      <c r="AX145" s="53">
        <v>13.19</v>
      </c>
      <c r="AY145" s="29">
        <f t="shared" si="48"/>
        <v>24.267499999999995</v>
      </c>
      <c r="AZ145" s="54">
        <v>113</v>
      </c>
      <c r="BA145" s="55">
        <v>13.958849557522122</v>
      </c>
      <c r="BB145" s="55">
        <v>0.3059958922821559</v>
      </c>
      <c r="BC145" s="55">
        <v>15.11</v>
      </c>
      <c r="BD145" s="55">
        <v>13.46</v>
      </c>
      <c r="BE145" s="32">
        <f t="shared" si="49"/>
        <v>32.861458333333324</v>
      </c>
      <c r="BF145" s="56">
        <v>46</v>
      </c>
      <c r="BG145" s="57">
        <v>13.960434782608692</v>
      </c>
      <c r="BH145" s="57">
        <v>0.21325995114715127</v>
      </c>
      <c r="BI145" s="57">
        <v>14.61</v>
      </c>
      <c r="BJ145" s="57">
        <v>13.64</v>
      </c>
      <c r="BK145" s="35">
        <f t="shared" si="50"/>
        <v>13.378749999999997</v>
      </c>
      <c r="BL145" s="58">
        <v>37</v>
      </c>
      <c r="BM145" s="59">
        <v>14.996486486486486</v>
      </c>
      <c r="BN145" s="59">
        <v>0.17279107834826654</v>
      </c>
      <c r="BO145" s="59">
        <v>15.28</v>
      </c>
      <c r="BP145" s="59">
        <v>14.46</v>
      </c>
      <c r="BQ145" s="37">
        <f t="shared" si="51"/>
        <v>11.559791666666667</v>
      </c>
      <c r="BR145" s="48">
        <v>44</v>
      </c>
      <c r="BS145" s="49">
        <v>14.421363636363633</v>
      </c>
      <c r="BT145" s="49">
        <v>0.54914136320848128</v>
      </c>
      <c r="BU145" s="49">
        <v>15.66</v>
      </c>
      <c r="BV145" s="49">
        <v>13.94</v>
      </c>
      <c r="BW145" s="23">
        <f t="shared" si="52"/>
        <v>13.219583333333331</v>
      </c>
      <c r="BX145" s="38">
        <f t="shared" si="53"/>
        <v>15.66</v>
      </c>
      <c r="BY145" s="39">
        <v>7</v>
      </c>
      <c r="BZ145" s="38">
        <f t="shared" si="54"/>
        <v>14.996486486486486</v>
      </c>
      <c r="CA145" s="39">
        <v>6</v>
      </c>
      <c r="CB145" s="40">
        <f t="shared" si="55"/>
        <v>11.33</v>
      </c>
      <c r="CC145" s="41">
        <v>0</v>
      </c>
      <c r="CD145" s="40">
        <f t="shared" si="56"/>
        <v>12.048437500000013</v>
      </c>
      <c r="CE145" s="41">
        <v>0</v>
      </c>
    </row>
    <row r="146" spans="1:83" x14ac:dyDescent="0.3">
      <c r="A146" s="8" t="s">
        <v>177</v>
      </c>
      <c r="B146" s="9">
        <v>2000</v>
      </c>
      <c r="C146" s="8" t="s">
        <v>257</v>
      </c>
      <c r="D146" s="8">
        <v>24</v>
      </c>
      <c r="E146" s="8">
        <v>261</v>
      </c>
      <c r="F146" s="10">
        <v>36645</v>
      </c>
      <c r="G146" s="11">
        <f t="shared" si="39"/>
        <v>120</v>
      </c>
      <c r="H146" s="11">
        <v>10.9</v>
      </c>
      <c r="I146" s="8" t="s">
        <v>37</v>
      </c>
      <c r="J146" s="45" t="s">
        <v>183</v>
      </c>
      <c r="K146" s="45" t="s">
        <v>116</v>
      </c>
      <c r="L146" s="45" t="s">
        <v>184</v>
      </c>
      <c r="M146" s="8">
        <v>8</v>
      </c>
      <c r="N146" s="8" t="s">
        <v>39</v>
      </c>
      <c r="O146" s="12">
        <f t="shared" si="40"/>
        <v>8</v>
      </c>
      <c r="P146" s="12">
        <v>0.51214016806437856</v>
      </c>
      <c r="Q146" s="13">
        <v>1041</v>
      </c>
      <c r="R146" s="13">
        <f t="shared" si="41"/>
        <v>21.6875</v>
      </c>
      <c r="S146" s="14">
        <v>12.289317963496615</v>
      </c>
      <c r="T146" s="14">
        <v>1.2132920156121449</v>
      </c>
      <c r="U146" s="14">
        <v>21.77</v>
      </c>
      <c r="V146" s="14">
        <v>10.9</v>
      </c>
      <c r="W146" s="14">
        <f t="shared" si="42"/>
        <v>10.87</v>
      </c>
      <c r="X146" s="15">
        <f t="shared" si="43"/>
        <v>266.52458333333283</v>
      </c>
      <c r="Y146" s="61">
        <v>6</v>
      </c>
      <c r="Z146" s="16">
        <f t="shared" si="44"/>
        <v>0.125</v>
      </c>
      <c r="AA146" s="17">
        <f t="shared" si="45"/>
        <v>0.57636887608069165</v>
      </c>
      <c r="AB146" s="46">
        <v>88</v>
      </c>
      <c r="AC146" s="47">
        <v>11.174204545454542</v>
      </c>
      <c r="AD146" s="47">
        <v>0.12581432762834668</v>
      </c>
      <c r="AE146" s="47">
        <v>11.46</v>
      </c>
      <c r="AF146" s="47">
        <v>10.9</v>
      </c>
      <c r="AG146" s="20">
        <f t="shared" si="38"/>
        <v>20.486041666666658</v>
      </c>
      <c r="AH146" s="48">
        <v>72</v>
      </c>
      <c r="AI146" s="49">
        <v>11.408749999999996</v>
      </c>
      <c r="AJ146" s="49">
        <v>0.13251561162347647</v>
      </c>
      <c r="AK146" s="49">
        <v>11.72</v>
      </c>
      <c r="AL146" s="49">
        <v>11.19</v>
      </c>
      <c r="AM146" s="23">
        <f t="shared" si="46"/>
        <v>17.113124999999993</v>
      </c>
      <c r="AN146" s="50">
        <v>284</v>
      </c>
      <c r="AO146" s="51">
        <v>12.033591549295799</v>
      </c>
      <c r="AP146" s="51">
        <v>0.27953985802591075</v>
      </c>
      <c r="AQ146" s="51">
        <v>13.09</v>
      </c>
      <c r="AR146" s="51">
        <v>11.5</v>
      </c>
      <c r="AS146" s="26">
        <f t="shared" si="47"/>
        <v>71.198750000000146</v>
      </c>
      <c r="AT146" s="52">
        <v>327</v>
      </c>
      <c r="AU146" s="53">
        <v>11.931467889908243</v>
      </c>
      <c r="AV146" s="53">
        <v>0.38233098199597115</v>
      </c>
      <c r="AW146" s="53">
        <v>13.38</v>
      </c>
      <c r="AX146" s="53">
        <v>11.41</v>
      </c>
      <c r="AY146" s="29">
        <f t="shared" si="48"/>
        <v>81.283124999999899</v>
      </c>
      <c r="AZ146" s="54">
        <v>102</v>
      </c>
      <c r="BA146" s="55">
        <v>12.806176470588245</v>
      </c>
      <c r="BB146" s="55">
        <v>0.17626512500313415</v>
      </c>
      <c r="BC146" s="55">
        <v>13.4</v>
      </c>
      <c r="BD146" s="55">
        <v>12.57</v>
      </c>
      <c r="BE146" s="32">
        <f t="shared" si="49"/>
        <v>27.213125000000019</v>
      </c>
      <c r="BF146" s="56">
        <v>60</v>
      </c>
      <c r="BG146" s="57">
        <v>12.759333333333327</v>
      </c>
      <c r="BH146" s="57">
        <v>0.1972425734175097</v>
      </c>
      <c r="BI146" s="57">
        <v>13.36</v>
      </c>
      <c r="BJ146" s="57">
        <v>12.38</v>
      </c>
      <c r="BK146" s="35">
        <f t="shared" si="50"/>
        <v>15.94916666666666</v>
      </c>
      <c r="BL146" s="58">
        <v>71</v>
      </c>
      <c r="BM146" s="59">
        <v>13.788873239436619</v>
      </c>
      <c r="BN146" s="59">
        <v>0.64701192149709152</v>
      </c>
      <c r="BO146" s="59">
        <v>15</v>
      </c>
      <c r="BP146" s="59">
        <v>12.82</v>
      </c>
      <c r="BQ146" s="37">
        <f t="shared" si="51"/>
        <v>20.396041666666665</v>
      </c>
      <c r="BR146" s="48">
        <v>37</v>
      </c>
      <c r="BS146" s="49">
        <v>16.715945945945943</v>
      </c>
      <c r="BT146" s="49">
        <v>2.7535567498736575</v>
      </c>
      <c r="BU146" s="49">
        <v>21.77</v>
      </c>
      <c r="BV146" s="49">
        <v>13.86</v>
      </c>
      <c r="BW146" s="23">
        <f t="shared" si="52"/>
        <v>12.885208333333331</v>
      </c>
      <c r="BX146" s="38">
        <f t="shared" si="53"/>
        <v>21.77</v>
      </c>
      <c r="BY146" s="39">
        <v>7</v>
      </c>
      <c r="BZ146" s="38">
        <f t="shared" si="54"/>
        <v>16.715945945945943</v>
      </c>
      <c r="CA146" s="39">
        <v>7</v>
      </c>
      <c r="CB146" s="40">
        <f t="shared" si="55"/>
        <v>10.9</v>
      </c>
      <c r="CC146" s="41">
        <v>0</v>
      </c>
      <c r="CD146" s="40">
        <f t="shared" si="56"/>
        <v>11.174204545454542</v>
      </c>
      <c r="CE146" s="41">
        <v>0</v>
      </c>
    </row>
    <row r="147" spans="1:83" x14ac:dyDescent="0.3">
      <c r="A147" s="8" t="s">
        <v>177</v>
      </c>
      <c r="B147" s="9">
        <v>2000</v>
      </c>
      <c r="C147" s="8" t="s">
        <v>258</v>
      </c>
      <c r="D147" s="8">
        <v>24</v>
      </c>
      <c r="E147" s="8">
        <v>319</v>
      </c>
      <c r="F147" s="10">
        <v>36654</v>
      </c>
      <c r="G147" s="11">
        <f t="shared" si="39"/>
        <v>129</v>
      </c>
      <c r="H147" s="11">
        <v>12.2</v>
      </c>
      <c r="I147" s="8" t="s">
        <v>37</v>
      </c>
      <c r="J147" s="45" t="s">
        <v>218</v>
      </c>
      <c r="K147" s="45" t="s">
        <v>219</v>
      </c>
      <c r="L147" s="45" t="s">
        <v>220</v>
      </c>
      <c r="M147" s="8">
        <v>8</v>
      </c>
      <c r="N147" s="8" t="s">
        <v>39</v>
      </c>
      <c r="O147" s="12">
        <f t="shared" si="40"/>
        <v>8</v>
      </c>
      <c r="P147" s="12">
        <v>0.47397671659451857</v>
      </c>
      <c r="Q147" s="13">
        <v>1396</v>
      </c>
      <c r="R147" s="13">
        <f t="shared" si="41"/>
        <v>29.083333333333332</v>
      </c>
      <c r="S147" s="14">
        <v>13.84156160458442</v>
      </c>
      <c r="T147" s="14">
        <v>1.1567498639788703</v>
      </c>
      <c r="U147" s="14">
        <v>16.43</v>
      </c>
      <c r="V147" s="14">
        <v>11.83</v>
      </c>
      <c r="W147" s="14">
        <f t="shared" si="42"/>
        <v>4.5999999999999996</v>
      </c>
      <c r="X147" s="15">
        <f t="shared" si="43"/>
        <v>402.55874999999685</v>
      </c>
      <c r="Y147" s="15">
        <v>0</v>
      </c>
      <c r="Z147" s="16">
        <f t="shared" si="44"/>
        <v>0</v>
      </c>
      <c r="AA147" s="17">
        <f t="shared" si="45"/>
        <v>0</v>
      </c>
      <c r="AB147" s="46">
        <v>228</v>
      </c>
      <c r="AC147" s="47">
        <v>14.14372807017544</v>
      </c>
      <c r="AD147" s="47">
        <v>1.430833728708057</v>
      </c>
      <c r="AE147" s="47">
        <v>15.79</v>
      </c>
      <c r="AF147" s="47">
        <v>12.22</v>
      </c>
      <c r="AG147" s="20">
        <f t="shared" si="38"/>
        <v>67.182708333333338</v>
      </c>
      <c r="AH147" s="48">
        <v>516</v>
      </c>
      <c r="AI147" s="49">
        <v>13.603662790697689</v>
      </c>
      <c r="AJ147" s="49">
        <v>1.0425493188264801</v>
      </c>
      <c r="AK147" s="49">
        <v>15.66</v>
      </c>
      <c r="AL147" s="49">
        <v>11.83</v>
      </c>
      <c r="AM147" s="23">
        <f t="shared" si="46"/>
        <v>146.23937500000017</v>
      </c>
      <c r="AN147" s="50">
        <v>133</v>
      </c>
      <c r="AO147" s="51">
        <v>13.565187969924814</v>
      </c>
      <c r="AP147" s="51">
        <v>1.3391062156617264</v>
      </c>
      <c r="AQ147" s="51">
        <v>15.79</v>
      </c>
      <c r="AR147" s="51">
        <v>12.35</v>
      </c>
      <c r="AS147" s="26">
        <f t="shared" si="47"/>
        <v>37.586875000000006</v>
      </c>
      <c r="AT147" s="52">
        <v>206</v>
      </c>
      <c r="AU147" s="53">
        <v>13.582475728155343</v>
      </c>
      <c r="AV147" s="53">
        <v>1.4501741482951671</v>
      </c>
      <c r="AW147" s="53">
        <v>16.43</v>
      </c>
      <c r="AX147" s="53">
        <v>12.04</v>
      </c>
      <c r="AY147" s="29">
        <f t="shared" si="48"/>
        <v>58.291458333333352</v>
      </c>
      <c r="AZ147" s="54">
        <v>64</v>
      </c>
      <c r="BA147" s="55">
        <v>14.625624999999998</v>
      </c>
      <c r="BB147" s="55">
        <v>0.2232720242784503</v>
      </c>
      <c r="BC147" s="55">
        <v>15.09</v>
      </c>
      <c r="BD147" s="55">
        <v>14.19</v>
      </c>
      <c r="BE147" s="32">
        <f t="shared" si="49"/>
        <v>19.500833333333329</v>
      </c>
      <c r="BF147" s="56">
        <v>147</v>
      </c>
      <c r="BG147" s="57">
        <v>14.135102040816333</v>
      </c>
      <c r="BH147" s="57">
        <v>0.21591591256129367</v>
      </c>
      <c r="BI147" s="57">
        <v>14.8</v>
      </c>
      <c r="BJ147" s="57">
        <v>13.8</v>
      </c>
      <c r="BK147" s="35">
        <f t="shared" si="50"/>
        <v>43.288750000000022</v>
      </c>
      <c r="BL147" s="58">
        <v>58</v>
      </c>
      <c r="BM147" s="59">
        <v>14.328448275862069</v>
      </c>
      <c r="BN147" s="59">
        <v>0.4170312863190288</v>
      </c>
      <c r="BO147" s="59">
        <v>16.11</v>
      </c>
      <c r="BP147" s="59">
        <v>13.67</v>
      </c>
      <c r="BQ147" s="37">
        <f t="shared" si="51"/>
        <v>17.313541666666666</v>
      </c>
      <c r="BR147" s="48">
        <v>44</v>
      </c>
      <c r="BS147" s="49">
        <v>14.351136363636368</v>
      </c>
      <c r="BT147" s="49">
        <v>0.2746517110230044</v>
      </c>
      <c r="BU147" s="49">
        <v>14.76</v>
      </c>
      <c r="BV147" s="49">
        <v>13.63</v>
      </c>
      <c r="BW147" s="23">
        <f t="shared" si="52"/>
        <v>13.155208333333336</v>
      </c>
      <c r="BX147" s="38">
        <f t="shared" si="53"/>
        <v>16.43</v>
      </c>
      <c r="BY147" s="39">
        <v>3</v>
      </c>
      <c r="BZ147" s="38">
        <f t="shared" si="54"/>
        <v>14.625624999999998</v>
      </c>
      <c r="CA147" s="39">
        <v>4</v>
      </c>
      <c r="CB147" s="40">
        <f t="shared" si="55"/>
        <v>11.83</v>
      </c>
      <c r="CC147" s="41">
        <v>1</v>
      </c>
      <c r="CD147" s="40">
        <f t="shared" si="56"/>
        <v>13.565187969924814</v>
      </c>
      <c r="CE147" s="41">
        <v>2</v>
      </c>
    </row>
    <row r="148" spans="1:83" x14ac:dyDescent="0.3">
      <c r="A148" s="8" t="s">
        <v>177</v>
      </c>
      <c r="B148" s="9">
        <v>2000</v>
      </c>
      <c r="C148" s="8" t="s">
        <v>259</v>
      </c>
      <c r="D148" s="8">
        <v>24</v>
      </c>
      <c r="E148" s="8">
        <v>271</v>
      </c>
      <c r="F148" s="10">
        <v>36637</v>
      </c>
      <c r="G148" s="11">
        <f t="shared" si="39"/>
        <v>112</v>
      </c>
      <c r="H148" s="11">
        <v>11.1</v>
      </c>
      <c r="I148" s="8" t="s">
        <v>37</v>
      </c>
      <c r="J148" s="45" t="s">
        <v>183</v>
      </c>
      <c r="K148" s="45" t="s">
        <v>260</v>
      </c>
      <c r="L148" s="45" t="s">
        <v>261</v>
      </c>
      <c r="M148" s="8">
        <v>8</v>
      </c>
      <c r="N148" s="8" t="s">
        <v>39</v>
      </c>
      <c r="O148" s="12">
        <f t="shared" si="40"/>
        <v>8</v>
      </c>
      <c r="P148" s="12">
        <v>7.0660317619134716E-2</v>
      </c>
      <c r="Q148" s="13">
        <v>711</v>
      </c>
      <c r="R148" s="13">
        <f t="shared" si="41"/>
        <v>14.8125</v>
      </c>
      <c r="S148" s="14">
        <v>11.284894514767938</v>
      </c>
      <c r="T148" s="14">
        <v>0.45827718884419733</v>
      </c>
      <c r="U148" s="14">
        <v>12.41</v>
      </c>
      <c r="V148" s="14">
        <v>10.36</v>
      </c>
      <c r="W148" s="14">
        <f t="shared" si="42"/>
        <v>2.0500000000000007</v>
      </c>
      <c r="X148" s="15">
        <f t="shared" si="43"/>
        <v>167.15750000000008</v>
      </c>
      <c r="Y148" s="15">
        <v>0</v>
      </c>
      <c r="Z148" s="16">
        <f t="shared" si="44"/>
        <v>0</v>
      </c>
      <c r="AA148" s="17">
        <f t="shared" si="45"/>
        <v>0</v>
      </c>
      <c r="AB148" s="46">
        <v>100</v>
      </c>
      <c r="AC148" s="47">
        <v>11.423399999999992</v>
      </c>
      <c r="AD148" s="47">
        <v>0.11613489196323652</v>
      </c>
      <c r="AE148" s="47">
        <v>12.1</v>
      </c>
      <c r="AF148" s="47">
        <v>11.03</v>
      </c>
      <c r="AG148" s="20">
        <f t="shared" si="38"/>
        <v>23.798749999999984</v>
      </c>
      <c r="AH148" s="48">
        <v>143</v>
      </c>
      <c r="AI148" s="49">
        <v>11.064895104895111</v>
      </c>
      <c r="AJ148" s="49">
        <v>0.12435108823361117</v>
      </c>
      <c r="AK148" s="49">
        <v>11.38</v>
      </c>
      <c r="AL148" s="49">
        <v>10.81</v>
      </c>
      <c r="AM148" s="23">
        <f t="shared" si="46"/>
        <v>32.964166666666685</v>
      </c>
      <c r="AN148" s="50">
        <v>93</v>
      </c>
      <c r="AO148" s="51">
        <v>10.952150537634415</v>
      </c>
      <c r="AP148" s="51">
        <v>0.19939500594660714</v>
      </c>
      <c r="AQ148" s="51">
        <v>11.61</v>
      </c>
      <c r="AR148" s="51">
        <v>10.66</v>
      </c>
      <c r="AS148" s="26">
        <f t="shared" si="47"/>
        <v>21.21979166666668</v>
      </c>
      <c r="AT148" s="52">
        <v>105</v>
      </c>
      <c r="AU148" s="53">
        <v>10.780952380952382</v>
      </c>
      <c r="AV148" s="53">
        <v>0.32191591057270458</v>
      </c>
      <c r="AW148" s="53">
        <v>11.85</v>
      </c>
      <c r="AX148" s="53">
        <v>10.36</v>
      </c>
      <c r="AY148" s="29">
        <f t="shared" si="48"/>
        <v>23.583333333333336</v>
      </c>
      <c r="AZ148" s="54">
        <v>88</v>
      </c>
      <c r="BA148" s="55">
        <v>11.518863636363641</v>
      </c>
      <c r="BB148" s="55">
        <v>0.4430625700297155</v>
      </c>
      <c r="BC148" s="55">
        <v>12.41</v>
      </c>
      <c r="BD148" s="55">
        <v>10.77</v>
      </c>
      <c r="BE148" s="32">
        <f t="shared" si="49"/>
        <v>21.117916666666673</v>
      </c>
      <c r="BF148" s="56">
        <v>80</v>
      </c>
      <c r="BG148" s="57">
        <v>11.733374999999999</v>
      </c>
      <c r="BH148" s="57">
        <v>0.20525343241706576</v>
      </c>
      <c r="BI148" s="57">
        <v>12.16</v>
      </c>
      <c r="BJ148" s="57">
        <v>11.36</v>
      </c>
      <c r="BK148" s="35">
        <f t="shared" si="50"/>
        <v>19.555624999999999</v>
      </c>
      <c r="BL148" s="58">
        <v>51</v>
      </c>
      <c r="BM148" s="59">
        <v>11.992549019607841</v>
      </c>
      <c r="BN148" s="59">
        <v>0.17705189224919352</v>
      </c>
      <c r="BO148" s="59">
        <v>12.33</v>
      </c>
      <c r="BP148" s="59">
        <v>11.77</v>
      </c>
      <c r="BQ148" s="37">
        <f t="shared" si="51"/>
        <v>12.742083333333332</v>
      </c>
      <c r="BR148" s="48">
        <v>51</v>
      </c>
      <c r="BS148" s="49">
        <v>11.459607843137254</v>
      </c>
      <c r="BT148" s="49">
        <v>0.55436796727196902</v>
      </c>
      <c r="BU148" s="49">
        <v>12.26</v>
      </c>
      <c r="BV148" s="49">
        <v>10.83</v>
      </c>
      <c r="BW148" s="23">
        <f t="shared" si="52"/>
        <v>12.175833333333333</v>
      </c>
      <c r="BX148" s="38">
        <f t="shared" si="53"/>
        <v>12.41</v>
      </c>
      <c r="BY148" s="39">
        <v>4</v>
      </c>
      <c r="BZ148" s="38">
        <f t="shared" si="54"/>
        <v>11.992549019607841</v>
      </c>
      <c r="CA148" s="39">
        <v>6</v>
      </c>
      <c r="CB148" s="40">
        <f t="shared" si="55"/>
        <v>10.36</v>
      </c>
      <c r="CC148" s="41">
        <v>3</v>
      </c>
      <c r="CD148" s="40">
        <f t="shared" si="56"/>
        <v>10.780952380952382</v>
      </c>
      <c r="CE148" s="41">
        <v>3</v>
      </c>
    </row>
    <row r="149" spans="1:83" x14ac:dyDescent="0.3">
      <c r="A149" s="8" t="s">
        <v>177</v>
      </c>
      <c r="B149" s="9">
        <v>2000</v>
      </c>
      <c r="C149" s="8" t="s">
        <v>262</v>
      </c>
      <c r="D149" s="8">
        <v>24</v>
      </c>
      <c r="E149" s="8">
        <v>258</v>
      </c>
      <c r="F149" s="10">
        <v>36666</v>
      </c>
      <c r="G149" s="11">
        <f t="shared" si="39"/>
        <v>141</v>
      </c>
      <c r="H149" s="11">
        <v>13.4</v>
      </c>
      <c r="I149" s="8" t="s">
        <v>37</v>
      </c>
      <c r="J149" s="45" t="s">
        <v>179</v>
      </c>
      <c r="K149" s="45" t="s">
        <v>190</v>
      </c>
      <c r="L149" s="45" t="s">
        <v>186</v>
      </c>
      <c r="M149" s="8">
        <v>8</v>
      </c>
      <c r="N149" s="8" t="s">
        <v>39</v>
      </c>
      <c r="O149" s="12">
        <f t="shared" si="40"/>
        <v>8</v>
      </c>
      <c r="P149" s="12">
        <v>0.28048390604741558</v>
      </c>
      <c r="Q149" s="13">
        <v>519</v>
      </c>
      <c r="R149" s="13">
        <f t="shared" si="41"/>
        <v>10.8125</v>
      </c>
      <c r="S149" s="14">
        <v>14.363236994219653</v>
      </c>
      <c r="T149" s="14">
        <v>0.73108419230275346</v>
      </c>
      <c r="U149" s="14">
        <v>16.27</v>
      </c>
      <c r="V149" s="14">
        <v>12.9</v>
      </c>
      <c r="W149" s="14">
        <f t="shared" si="42"/>
        <v>3.3699999999999992</v>
      </c>
      <c r="X149" s="15">
        <f t="shared" si="43"/>
        <v>155.30250000000001</v>
      </c>
      <c r="Y149" s="15">
        <v>0</v>
      </c>
      <c r="Z149" s="16">
        <f t="shared" si="44"/>
        <v>0</v>
      </c>
      <c r="AA149" s="17">
        <f t="shared" si="45"/>
        <v>0</v>
      </c>
      <c r="AB149" s="46">
        <v>50</v>
      </c>
      <c r="AC149" s="47">
        <v>13.870200000000001</v>
      </c>
      <c r="AD149" s="47">
        <v>0.1116205306256122</v>
      </c>
      <c r="AE149" s="47">
        <v>14.12</v>
      </c>
      <c r="AF149" s="47">
        <v>13.66</v>
      </c>
      <c r="AG149" s="20">
        <f t="shared" si="38"/>
        <v>14.448125000000001</v>
      </c>
      <c r="AH149" s="48">
        <v>69</v>
      </c>
      <c r="AI149" s="49">
        <v>14.363478260869559</v>
      </c>
      <c r="AJ149" s="49">
        <v>0.20375754108712971</v>
      </c>
      <c r="AK149" s="49">
        <v>14.89</v>
      </c>
      <c r="AL149" s="49">
        <v>13.97</v>
      </c>
      <c r="AM149" s="23">
        <f t="shared" si="46"/>
        <v>20.64749999999999</v>
      </c>
      <c r="AN149" s="50">
        <v>70</v>
      </c>
      <c r="AO149" s="51">
        <v>14.805285714285713</v>
      </c>
      <c r="AP149" s="51">
        <v>0.17490967796303933</v>
      </c>
      <c r="AQ149" s="51">
        <v>15.21</v>
      </c>
      <c r="AR149" s="51">
        <v>14.47</v>
      </c>
      <c r="AS149" s="26">
        <f t="shared" si="47"/>
        <v>21.591041666666662</v>
      </c>
      <c r="AT149" s="52">
        <v>105</v>
      </c>
      <c r="AU149" s="53">
        <v>14.75342857142855</v>
      </c>
      <c r="AV149" s="53">
        <v>0.43022317234427571</v>
      </c>
      <c r="AW149" s="53">
        <v>15.71</v>
      </c>
      <c r="AX149" s="53">
        <v>14.2</v>
      </c>
      <c r="AY149" s="29">
        <f t="shared" si="48"/>
        <v>32.273124999999951</v>
      </c>
      <c r="AZ149" s="54">
        <v>52</v>
      </c>
      <c r="BA149" s="55">
        <v>15.37769230769231</v>
      </c>
      <c r="BB149" s="55">
        <v>0.31970952125153196</v>
      </c>
      <c r="BC149" s="55">
        <v>16.27</v>
      </c>
      <c r="BD149" s="55">
        <v>14.39</v>
      </c>
      <c r="BE149" s="32">
        <f t="shared" si="49"/>
        <v>16.659166666666668</v>
      </c>
      <c r="BF149" s="56">
        <v>42</v>
      </c>
      <c r="BG149" s="57">
        <v>14.687857142857146</v>
      </c>
      <c r="BH149" s="57">
        <v>0.38235812426524696</v>
      </c>
      <c r="BI149" s="57">
        <v>15.67</v>
      </c>
      <c r="BJ149" s="57">
        <v>14.27</v>
      </c>
      <c r="BK149" s="35">
        <f t="shared" si="50"/>
        <v>12.851875000000003</v>
      </c>
      <c r="BL149" s="58">
        <v>40</v>
      </c>
      <c r="BM149" s="59">
        <v>14.188750000000002</v>
      </c>
      <c r="BN149" s="59">
        <v>0.47903850013896382</v>
      </c>
      <c r="BO149" s="59">
        <v>15.21</v>
      </c>
      <c r="BP149" s="59">
        <v>13.6</v>
      </c>
      <c r="BQ149" s="37">
        <f t="shared" si="51"/>
        <v>11.823958333333335</v>
      </c>
      <c r="BR149" s="48">
        <v>91</v>
      </c>
      <c r="BS149" s="49">
        <v>13.19087912087913</v>
      </c>
      <c r="BT149" s="49">
        <v>0.25522385969814815</v>
      </c>
      <c r="BU149" s="49">
        <v>13.91</v>
      </c>
      <c r="BV149" s="49">
        <v>12.9</v>
      </c>
      <c r="BW149" s="23">
        <f t="shared" si="52"/>
        <v>25.007708333333348</v>
      </c>
      <c r="BX149" s="38">
        <f t="shared" si="53"/>
        <v>16.27</v>
      </c>
      <c r="BY149" s="39">
        <v>4</v>
      </c>
      <c r="BZ149" s="38">
        <f t="shared" si="54"/>
        <v>15.37769230769231</v>
      </c>
      <c r="CA149" s="39">
        <v>4</v>
      </c>
      <c r="CB149" s="40">
        <f t="shared" si="55"/>
        <v>12.9</v>
      </c>
      <c r="CC149" s="41">
        <v>7</v>
      </c>
      <c r="CD149" s="40">
        <f t="shared" si="56"/>
        <v>13.19087912087913</v>
      </c>
      <c r="CE149" s="41">
        <v>7</v>
      </c>
    </row>
    <row r="150" spans="1:83" x14ac:dyDescent="0.3">
      <c r="A150" s="8" t="s">
        <v>177</v>
      </c>
      <c r="B150" s="9">
        <v>2000</v>
      </c>
      <c r="C150" s="8" t="s">
        <v>263</v>
      </c>
      <c r="D150" s="8">
        <v>25</v>
      </c>
      <c r="E150" s="8">
        <v>263</v>
      </c>
      <c r="F150" s="10">
        <v>36677</v>
      </c>
      <c r="G150" s="11">
        <f t="shared" si="39"/>
        <v>152</v>
      </c>
      <c r="H150" s="11">
        <v>14.7</v>
      </c>
      <c r="I150" s="8" t="s">
        <v>145</v>
      </c>
      <c r="J150" s="45" t="s">
        <v>179</v>
      </c>
      <c r="K150" s="45" t="s">
        <v>264</v>
      </c>
      <c r="L150" s="45" t="s">
        <v>265</v>
      </c>
      <c r="M150" s="8">
        <v>8</v>
      </c>
      <c r="N150" s="8" t="s">
        <v>39</v>
      </c>
      <c r="O150" s="12">
        <f t="shared" si="40"/>
        <v>8</v>
      </c>
      <c r="P150" s="12">
        <v>0.96120251529003664</v>
      </c>
      <c r="Q150" s="13">
        <v>625</v>
      </c>
      <c r="R150" s="13">
        <f t="shared" si="41"/>
        <v>13.020833333333334</v>
      </c>
      <c r="S150" s="14">
        <v>15.366576000000007</v>
      </c>
      <c r="T150" s="14">
        <v>0.40987348079183383</v>
      </c>
      <c r="U150" s="14">
        <v>16.649999999999999</v>
      </c>
      <c r="V150" s="14">
        <v>14.45</v>
      </c>
      <c r="W150" s="14">
        <f t="shared" si="42"/>
        <v>2.1999999999999993</v>
      </c>
      <c r="X150" s="15">
        <f t="shared" si="43"/>
        <v>200.08562500000011</v>
      </c>
      <c r="Y150" s="15">
        <v>0</v>
      </c>
      <c r="Z150" s="16">
        <f t="shared" si="44"/>
        <v>0</v>
      </c>
      <c r="AA150" s="17">
        <f t="shared" si="45"/>
        <v>0</v>
      </c>
      <c r="AB150" s="46">
        <v>136</v>
      </c>
      <c r="AC150" s="47">
        <v>15.129705882352926</v>
      </c>
      <c r="AD150" s="47">
        <v>0.27652858984593803</v>
      </c>
      <c r="AE150" s="47">
        <v>15.69</v>
      </c>
      <c r="AF150" s="47">
        <v>14.59</v>
      </c>
      <c r="AG150" s="20">
        <f t="shared" si="38"/>
        <v>42.867499999999957</v>
      </c>
      <c r="AH150" s="48">
        <v>52</v>
      </c>
      <c r="AI150" s="49">
        <v>15.517692307692304</v>
      </c>
      <c r="AJ150" s="49">
        <v>0.1149188184834368</v>
      </c>
      <c r="AK150" s="49">
        <v>15.75</v>
      </c>
      <c r="AL150" s="49">
        <v>15.29</v>
      </c>
      <c r="AM150" s="23">
        <f t="shared" si="46"/>
        <v>16.810833333333328</v>
      </c>
      <c r="AN150" s="50">
        <v>53</v>
      </c>
      <c r="AO150" s="51">
        <v>15.518679245283025</v>
      </c>
      <c r="AP150" s="51">
        <v>0.25380972382300993</v>
      </c>
      <c r="AQ150" s="51">
        <v>16.07</v>
      </c>
      <c r="AR150" s="51">
        <v>15.16</v>
      </c>
      <c r="AS150" s="26">
        <f t="shared" si="47"/>
        <v>17.135208333333342</v>
      </c>
      <c r="AT150" s="52">
        <v>94</v>
      </c>
      <c r="AU150" s="53">
        <v>15.604787234042547</v>
      </c>
      <c r="AV150" s="53">
        <v>0.24753724048449066</v>
      </c>
      <c r="AW150" s="53">
        <v>16.579999999999998</v>
      </c>
      <c r="AX150" s="53">
        <v>15.29</v>
      </c>
      <c r="AY150" s="29">
        <f t="shared" si="48"/>
        <v>30.559374999999989</v>
      </c>
      <c r="AZ150" s="54">
        <v>65</v>
      </c>
      <c r="BA150" s="55">
        <v>15.39107692307692</v>
      </c>
      <c r="BB150" s="55">
        <v>0.32139891041411955</v>
      </c>
      <c r="BC150" s="55">
        <v>16.649999999999999</v>
      </c>
      <c r="BD150" s="55">
        <v>14.99</v>
      </c>
      <c r="BE150" s="32">
        <f t="shared" si="49"/>
        <v>20.842083333333331</v>
      </c>
      <c r="BF150" s="56">
        <v>92</v>
      </c>
      <c r="BG150" s="57">
        <v>14.953260869565213</v>
      </c>
      <c r="BH150" s="57">
        <v>0.20425209964704155</v>
      </c>
      <c r="BI150" s="57">
        <v>15.41</v>
      </c>
      <c r="BJ150" s="57">
        <v>14.57</v>
      </c>
      <c r="BK150" s="35">
        <f t="shared" si="50"/>
        <v>28.660416666666659</v>
      </c>
      <c r="BL150" s="58">
        <v>92</v>
      </c>
      <c r="BM150" s="59">
        <v>15.696847826086957</v>
      </c>
      <c r="BN150" s="59">
        <v>0.43539026158761723</v>
      </c>
      <c r="BO150" s="59">
        <v>16.329999999999998</v>
      </c>
      <c r="BP150" s="59">
        <v>14.87</v>
      </c>
      <c r="BQ150" s="37">
        <f t="shared" si="51"/>
        <v>30.085625000000004</v>
      </c>
      <c r="BR150" s="48">
        <v>41</v>
      </c>
      <c r="BS150" s="49">
        <v>15.365365853658545</v>
      </c>
      <c r="BT150" s="49">
        <v>0.63162131677523536</v>
      </c>
      <c r="BU150" s="49">
        <v>16.11</v>
      </c>
      <c r="BV150" s="49">
        <v>14.45</v>
      </c>
      <c r="BW150" s="23">
        <f t="shared" si="52"/>
        <v>13.124583333333341</v>
      </c>
      <c r="BX150" s="38">
        <f t="shared" si="53"/>
        <v>16.649999999999999</v>
      </c>
      <c r="BY150" s="39">
        <v>4</v>
      </c>
      <c r="BZ150" s="38">
        <f t="shared" si="54"/>
        <v>15.696847826086957</v>
      </c>
      <c r="CA150" s="39">
        <v>6</v>
      </c>
      <c r="CB150" s="40">
        <f t="shared" si="55"/>
        <v>14.45</v>
      </c>
      <c r="CC150" s="41">
        <v>7</v>
      </c>
      <c r="CD150" s="40">
        <f t="shared" si="56"/>
        <v>14.953260869565213</v>
      </c>
      <c r="CE150" s="41">
        <v>5</v>
      </c>
    </row>
    <row r="151" spans="1:83" x14ac:dyDescent="0.3">
      <c r="A151" s="8" t="s">
        <v>177</v>
      </c>
      <c r="B151" s="9">
        <v>2000</v>
      </c>
      <c r="C151" s="8" t="s">
        <v>266</v>
      </c>
      <c r="D151" s="8">
        <v>25</v>
      </c>
      <c r="E151" s="8">
        <v>206</v>
      </c>
      <c r="F151" s="10">
        <v>36675</v>
      </c>
      <c r="G151" s="11">
        <f t="shared" si="39"/>
        <v>150</v>
      </c>
      <c r="H151" s="11">
        <v>15</v>
      </c>
      <c r="I151" s="8" t="s">
        <v>37</v>
      </c>
      <c r="J151" s="45" t="s">
        <v>250</v>
      </c>
      <c r="K151" s="45" t="s">
        <v>251</v>
      </c>
      <c r="L151" s="45" t="s">
        <v>252</v>
      </c>
      <c r="M151" s="8">
        <v>8</v>
      </c>
      <c r="N151" s="8" t="s">
        <v>39</v>
      </c>
      <c r="O151" s="12">
        <f t="shared" si="40"/>
        <v>8</v>
      </c>
      <c r="P151" s="12">
        <v>5.5085723643679696E-2</v>
      </c>
      <c r="Q151" s="13">
        <v>846</v>
      </c>
      <c r="R151" s="13">
        <f t="shared" si="41"/>
        <v>17.625</v>
      </c>
      <c r="S151" s="14">
        <v>15.082163120567376</v>
      </c>
      <c r="T151" s="14">
        <v>0.5040080086352583</v>
      </c>
      <c r="U151" s="14">
        <v>17.41</v>
      </c>
      <c r="V151" s="14">
        <v>13.95</v>
      </c>
      <c r="W151" s="14">
        <f t="shared" si="42"/>
        <v>3.4600000000000009</v>
      </c>
      <c r="X151" s="15">
        <f t="shared" si="43"/>
        <v>265.823125</v>
      </c>
      <c r="Y151" s="15">
        <v>0</v>
      </c>
      <c r="Z151" s="16">
        <f t="shared" si="44"/>
        <v>0</v>
      </c>
      <c r="AA151" s="17">
        <f t="shared" si="45"/>
        <v>0</v>
      </c>
      <c r="AB151" s="46">
        <v>120</v>
      </c>
      <c r="AC151" s="47">
        <v>15.026083333333329</v>
      </c>
      <c r="AD151" s="47">
        <v>0.19377842251089658</v>
      </c>
      <c r="AE151" s="47">
        <v>15.33</v>
      </c>
      <c r="AF151" s="47">
        <v>14.57</v>
      </c>
      <c r="AG151" s="20">
        <f t="shared" si="38"/>
        <v>37.565208333333324</v>
      </c>
      <c r="AH151" s="48">
        <v>99</v>
      </c>
      <c r="AI151" s="49">
        <v>15.127070707070715</v>
      </c>
      <c r="AJ151" s="49">
        <v>0.21430596344923042</v>
      </c>
      <c r="AK151" s="49">
        <v>15.46</v>
      </c>
      <c r="AL151" s="49">
        <v>14.57</v>
      </c>
      <c r="AM151" s="23">
        <f t="shared" si="46"/>
        <v>31.199583333333351</v>
      </c>
      <c r="AN151" s="50">
        <v>108</v>
      </c>
      <c r="AO151" s="51">
        <v>15.21907407407407</v>
      </c>
      <c r="AP151" s="51">
        <v>0.14347188357876781</v>
      </c>
      <c r="AQ151" s="51">
        <v>15.73</v>
      </c>
      <c r="AR151" s="51">
        <v>14.93</v>
      </c>
      <c r="AS151" s="26">
        <f t="shared" si="47"/>
        <v>34.242916666666659</v>
      </c>
      <c r="AT151" s="52">
        <v>105</v>
      </c>
      <c r="AU151" s="53">
        <v>15.440285714285711</v>
      </c>
      <c r="AV151" s="53">
        <v>0.21446022198344245</v>
      </c>
      <c r="AW151" s="53">
        <v>16.2</v>
      </c>
      <c r="AX151" s="53">
        <v>15.21</v>
      </c>
      <c r="AY151" s="29">
        <f t="shared" si="48"/>
        <v>33.775624999999991</v>
      </c>
      <c r="AZ151" s="54">
        <v>84</v>
      </c>
      <c r="BA151" s="55">
        <v>15.378095238095238</v>
      </c>
      <c r="BB151" s="55">
        <v>0.5813993841005286</v>
      </c>
      <c r="BC151" s="55">
        <v>17.41</v>
      </c>
      <c r="BD151" s="55">
        <v>14.93</v>
      </c>
      <c r="BE151" s="32">
        <f t="shared" si="49"/>
        <v>26.911666666666665</v>
      </c>
      <c r="BF151" s="56">
        <v>114</v>
      </c>
      <c r="BG151" s="57">
        <v>14.74921052631578</v>
      </c>
      <c r="BH151" s="57">
        <v>0.18890998341834828</v>
      </c>
      <c r="BI151" s="57">
        <v>15.25</v>
      </c>
      <c r="BJ151" s="57">
        <v>14.34</v>
      </c>
      <c r="BK151" s="35">
        <f t="shared" si="50"/>
        <v>35.02937499999998</v>
      </c>
      <c r="BL151" s="58">
        <v>74</v>
      </c>
      <c r="BM151" s="59">
        <v>15.682972972972964</v>
      </c>
      <c r="BN151" s="59">
        <v>0.18811778392644896</v>
      </c>
      <c r="BO151" s="59">
        <v>15.93</v>
      </c>
      <c r="BP151" s="59">
        <v>15.14</v>
      </c>
      <c r="BQ151" s="37">
        <f t="shared" si="51"/>
        <v>24.177916666666654</v>
      </c>
      <c r="BR151" s="48">
        <v>142</v>
      </c>
      <c r="BS151" s="49">
        <v>14.508450704225352</v>
      </c>
      <c r="BT151" s="49">
        <v>0.62177085899774298</v>
      </c>
      <c r="BU151" s="49">
        <v>16.18</v>
      </c>
      <c r="BV151" s="49">
        <v>13.95</v>
      </c>
      <c r="BW151" s="23">
        <f t="shared" si="52"/>
        <v>42.920833333333334</v>
      </c>
      <c r="BX151" s="38">
        <f t="shared" si="53"/>
        <v>17.41</v>
      </c>
      <c r="BY151" s="39">
        <v>4</v>
      </c>
      <c r="BZ151" s="38">
        <f t="shared" si="54"/>
        <v>15.682972972972964</v>
      </c>
      <c r="CA151" s="39">
        <v>6</v>
      </c>
      <c r="CB151" s="40">
        <f t="shared" si="55"/>
        <v>13.95</v>
      </c>
      <c r="CC151" s="41">
        <v>7</v>
      </c>
      <c r="CD151" s="40">
        <f t="shared" si="56"/>
        <v>14.508450704225352</v>
      </c>
      <c r="CE151" s="41">
        <v>7</v>
      </c>
    </row>
    <row r="152" spans="1:83" x14ac:dyDescent="0.3">
      <c r="A152" s="8" t="s">
        <v>177</v>
      </c>
      <c r="B152" s="9">
        <v>2000</v>
      </c>
      <c r="C152" s="8" t="s">
        <v>267</v>
      </c>
      <c r="D152" s="8">
        <v>25</v>
      </c>
      <c r="E152" s="8">
        <v>304</v>
      </c>
      <c r="F152" s="10">
        <v>36676</v>
      </c>
      <c r="G152" s="11">
        <f t="shared" si="39"/>
        <v>151</v>
      </c>
      <c r="H152" s="11">
        <v>15</v>
      </c>
      <c r="I152" s="8" t="s">
        <v>268</v>
      </c>
      <c r="J152" s="45" t="s">
        <v>250</v>
      </c>
      <c r="K152" s="45" t="s">
        <v>72</v>
      </c>
      <c r="L152" s="45" t="s">
        <v>252</v>
      </c>
      <c r="M152" s="8">
        <v>8</v>
      </c>
      <c r="N152" s="8" t="s">
        <v>39</v>
      </c>
      <c r="O152" s="12">
        <f t="shared" si="40"/>
        <v>8</v>
      </c>
      <c r="P152" s="12">
        <v>0.88639977853735563</v>
      </c>
      <c r="Q152" s="13">
        <v>762</v>
      </c>
      <c r="R152" s="13">
        <f t="shared" si="41"/>
        <v>15.875</v>
      </c>
      <c r="S152" s="14">
        <v>15.175183727034094</v>
      </c>
      <c r="T152" s="14">
        <v>0.54354584152336294</v>
      </c>
      <c r="U152" s="14">
        <v>16.940000000000001</v>
      </c>
      <c r="V152" s="14">
        <v>13.84</v>
      </c>
      <c r="W152" s="14">
        <f t="shared" si="42"/>
        <v>3.1000000000000014</v>
      </c>
      <c r="X152" s="15">
        <f t="shared" si="43"/>
        <v>240.90604166666625</v>
      </c>
      <c r="Y152" s="15">
        <v>0</v>
      </c>
      <c r="Z152" s="16">
        <f t="shared" si="44"/>
        <v>0</v>
      </c>
      <c r="AA152" s="17">
        <f t="shared" si="45"/>
        <v>0</v>
      </c>
      <c r="AB152" s="46">
        <v>55</v>
      </c>
      <c r="AC152" s="47">
        <v>14.997818181818177</v>
      </c>
      <c r="AD152" s="47">
        <v>0.16507788183371813</v>
      </c>
      <c r="AE152" s="47">
        <v>15.24</v>
      </c>
      <c r="AF152" s="47">
        <v>14.61</v>
      </c>
      <c r="AG152" s="20">
        <f t="shared" si="38"/>
        <v>17.184999999999995</v>
      </c>
      <c r="AH152" s="48">
        <v>132</v>
      </c>
      <c r="AI152" s="49">
        <v>15.061439393939398</v>
      </c>
      <c r="AJ152" s="49">
        <v>0.32933227049663832</v>
      </c>
      <c r="AK152" s="49">
        <v>15.6</v>
      </c>
      <c r="AL152" s="49">
        <v>13.84</v>
      </c>
      <c r="AM152" s="23">
        <f t="shared" si="46"/>
        <v>41.418958333333343</v>
      </c>
      <c r="AN152" s="50">
        <v>46</v>
      </c>
      <c r="AO152" s="51">
        <v>15.30891304347826</v>
      </c>
      <c r="AP152" s="51">
        <v>0.25133623571153174</v>
      </c>
      <c r="AQ152" s="51">
        <v>16.47</v>
      </c>
      <c r="AR152" s="51">
        <v>15.03</v>
      </c>
      <c r="AS152" s="26">
        <f t="shared" si="47"/>
        <v>14.671041666666666</v>
      </c>
      <c r="AT152" s="52">
        <v>141</v>
      </c>
      <c r="AU152" s="53">
        <v>15.430567375886509</v>
      </c>
      <c r="AV152" s="53">
        <v>0.2757244303638906</v>
      </c>
      <c r="AW152" s="53">
        <v>16.260000000000002</v>
      </c>
      <c r="AX152" s="53">
        <v>14.95</v>
      </c>
      <c r="AY152" s="29">
        <f t="shared" si="48"/>
        <v>45.327291666666625</v>
      </c>
      <c r="AZ152" s="54">
        <v>59</v>
      </c>
      <c r="BA152" s="55">
        <v>15.350847457627115</v>
      </c>
      <c r="BB152" s="55">
        <v>0.42128820561665475</v>
      </c>
      <c r="BC152" s="55">
        <v>16.899999999999999</v>
      </c>
      <c r="BD152" s="55">
        <v>14.95</v>
      </c>
      <c r="BE152" s="32">
        <f t="shared" si="49"/>
        <v>18.868749999999995</v>
      </c>
      <c r="BF152" s="56">
        <v>53</v>
      </c>
      <c r="BG152" s="57">
        <v>14.524528301886797</v>
      </c>
      <c r="BH152" s="57">
        <v>0.31533599929730421</v>
      </c>
      <c r="BI152" s="57">
        <v>15.33</v>
      </c>
      <c r="BJ152" s="57">
        <v>14.13</v>
      </c>
      <c r="BK152" s="35">
        <f t="shared" si="50"/>
        <v>16.037500000000005</v>
      </c>
      <c r="BL152" s="58">
        <v>183</v>
      </c>
      <c r="BM152" s="59">
        <v>15.5324043715847</v>
      </c>
      <c r="BN152" s="59">
        <v>0.35219673320728428</v>
      </c>
      <c r="BO152" s="59">
        <v>16.170000000000002</v>
      </c>
      <c r="BP152" s="59">
        <v>14.68</v>
      </c>
      <c r="BQ152" s="37">
        <f t="shared" si="51"/>
        <v>59.217291666666668</v>
      </c>
      <c r="BR152" s="48">
        <v>93</v>
      </c>
      <c r="BS152" s="49">
        <v>14.544623655913982</v>
      </c>
      <c r="BT152" s="49">
        <v>0.8047461916111055</v>
      </c>
      <c r="BU152" s="49">
        <v>16.940000000000001</v>
      </c>
      <c r="BV152" s="49">
        <v>13.94</v>
      </c>
      <c r="BW152" s="23">
        <f t="shared" si="52"/>
        <v>28.18020833333334</v>
      </c>
      <c r="BX152" s="38">
        <f t="shared" si="53"/>
        <v>16.940000000000001</v>
      </c>
      <c r="BY152" s="39">
        <v>7</v>
      </c>
      <c r="BZ152" s="38">
        <f t="shared" si="54"/>
        <v>15.5324043715847</v>
      </c>
      <c r="CA152" s="39">
        <v>6</v>
      </c>
      <c r="CB152" s="40">
        <f t="shared" si="55"/>
        <v>13.84</v>
      </c>
      <c r="CC152" s="41">
        <v>1</v>
      </c>
      <c r="CD152" s="40">
        <f t="shared" si="56"/>
        <v>14.524528301886797</v>
      </c>
      <c r="CE152" s="41">
        <v>5</v>
      </c>
    </row>
    <row r="153" spans="1:83" x14ac:dyDescent="0.3">
      <c r="A153" s="8" t="s">
        <v>177</v>
      </c>
      <c r="B153" s="9">
        <v>2000</v>
      </c>
      <c r="C153" s="8" t="s">
        <v>269</v>
      </c>
      <c r="D153" s="8">
        <v>25</v>
      </c>
      <c r="E153" s="8">
        <v>260</v>
      </c>
      <c r="F153" s="10">
        <v>36672</v>
      </c>
      <c r="G153" s="11">
        <f t="shared" si="39"/>
        <v>147</v>
      </c>
      <c r="H153" s="11">
        <v>14.7</v>
      </c>
      <c r="I153" s="8" t="s">
        <v>37</v>
      </c>
      <c r="J153" s="45" t="s">
        <v>250</v>
      </c>
      <c r="K153" s="45" t="s">
        <v>251</v>
      </c>
      <c r="L153" s="45" t="s">
        <v>252</v>
      </c>
      <c r="M153" s="8">
        <v>8</v>
      </c>
      <c r="N153" s="8" t="s">
        <v>39</v>
      </c>
      <c r="O153" s="12">
        <f t="shared" si="40"/>
        <v>8</v>
      </c>
      <c r="P153" s="12">
        <v>0.11882079494642706</v>
      </c>
      <c r="Q153" s="13">
        <v>683</v>
      </c>
      <c r="R153" s="13">
        <f t="shared" si="41"/>
        <v>14.229166666666666</v>
      </c>
      <c r="S153" s="14">
        <v>14.846705710102517</v>
      </c>
      <c r="T153" s="14">
        <v>0.43267511303797362</v>
      </c>
      <c r="U153" s="14">
        <v>16.399999999999999</v>
      </c>
      <c r="V153" s="14">
        <v>13.7</v>
      </c>
      <c r="W153" s="14">
        <f t="shared" si="42"/>
        <v>2.6999999999999993</v>
      </c>
      <c r="X153" s="15">
        <f t="shared" si="43"/>
        <v>211.25625000000039</v>
      </c>
      <c r="Y153" s="15">
        <v>0</v>
      </c>
      <c r="Z153" s="16">
        <f t="shared" si="44"/>
        <v>0</v>
      </c>
      <c r="AA153" s="17">
        <f t="shared" si="45"/>
        <v>0</v>
      </c>
      <c r="AB153" s="46">
        <v>106</v>
      </c>
      <c r="AC153" s="47">
        <v>14.958679245283015</v>
      </c>
      <c r="AD153" s="47">
        <v>0.10937985774092548</v>
      </c>
      <c r="AE153" s="47">
        <v>15.23</v>
      </c>
      <c r="AF153" s="47">
        <v>14.79</v>
      </c>
      <c r="AG153" s="20">
        <f t="shared" si="38"/>
        <v>33.033749999999998</v>
      </c>
      <c r="AH153" s="48">
        <v>129</v>
      </c>
      <c r="AI153" s="49">
        <v>15.070077519379838</v>
      </c>
      <c r="AJ153" s="49">
        <v>0.19907401310517284</v>
      </c>
      <c r="AK153" s="49">
        <v>15.74</v>
      </c>
      <c r="AL153" s="49">
        <v>14.73</v>
      </c>
      <c r="AM153" s="23">
        <f t="shared" si="46"/>
        <v>40.500833333333318</v>
      </c>
      <c r="AN153" s="50">
        <v>63</v>
      </c>
      <c r="AO153" s="51">
        <v>14.882698412698412</v>
      </c>
      <c r="AP153" s="51">
        <v>0.10888298467749</v>
      </c>
      <c r="AQ153" s="51">
        <v>15.19</v>
      </c>
      <c r="AR153" s="51">
        <v>14.7</v>
      </c>
      <c r="AS153" s="26">
        <f t="shared" si="47"/>
        <v>19.533541666666665</v>
      </c>
      <c r="AT153" s="52">
        <v>129</v>
      </c>
      <c r="AU153" s="53">
        <v>14.732868217054255</v>
      </c>
      <c r="AV153" s="53">
        <v>0.43188756095779951</v>
      </c>
      <c r="AW153" s="53">
        <v>15.93</v>
      </c>
      <c r="AX153" s="53">
        <v>14.03</v>
      </c>
      <c r="AY153" s="29">
        <f t="shared" si="48"/>
        <v>39.594583333333311</v>
      </c>
      <c r="AZ153" s="54">
        <v>60</v>
      </c>
      <c r="BA153" s="55">
        <v>14.796999999999999</v>
      </c>
      <c r="BB153" s="55">
        <v>0.31283449894283399</v>
      </c>
      <c r="BC153" s="55">
        <v>16.399999999999999</v>
      </c>
      <c r="BD153" s="55">
        <v>14.52</v>
      </c>
      <c r="BE153" s="32">
        <f t="shared" si="49"/>
        <v>18.49625</v>
      </c>
      <c r="BF153" s="56">
        <v>50</v>
      </c>
      <c r="BG153" s="57">
        <v>14.546999999999999</v>
      </c>
      <c r="BH153" s="57">
        <v>0.30700827616312365</v>
      </c>
      <c r="BI153" s="57">
        <v>15.23</v>
      </c>
      <c r="BJ153" s="57">
        <v>14.08</v>
      </c>
      <c r="BK153" s="35">
        <f t="shared" si="50"/>
        <v>15.153124999999999</v>
      </c>
      <c r="BL153" s="58">
        <v>92</v>
      </c>
      <c r="BM153" s="59">
        <v>14.294782608695652</v>
      </c>
      <c r="BN153" s="59">
        <v>0.35451709381087665</v>
      </c>
      <c r="BO153" s="59">
        <v>15.17</v>
      </c>
      <c r="BP153" s="59">
        <v>13.7</v>
      </c>
      <c r="BQ153" s="37">
        <f t="shared" si="51"/>
        <v>27.398333333333333</v>
      </c>
      <c r="BR153" s="48">
        <v>54</v>
      </c>
      <c r="BS153" s="49">
        <v>15.596296296296293</v>
      </c>
      <c r="BT153" s="49">
        <v>0.2119834124544569</v>
      </c>
      <c r="BU153" s="49">
        <v>15.82</v>
      </c>
      <c r="BV153" s="49">
        <v>14.89</v>
      </c>
      <c r="BW153" s="23">
        <f t="shared" si="52"/>
        <v>17.545833333333331</v>
      </c>
      <c r="BX153" s="38">
        <f t="shared" si="53"/>
        <v>16.399999999999999</v>
      </c>
      <c r="BY153" s="39">
        <v>4</v>
      </c>
      <c r="BZ153" s="38">
        <f t="shared" si="54"/>
        <v>15.596296296296293</v>
      </c>
      <c r="CA153" s="39">
        <v>7</v>
      </c>
      <c r="CB153" s="40">
        <f t="shared" si="55"/>
        <v>13.7</v>
      </c>
      <c r="CC153" s="41">
        <v>6</v>
      </c>
      <c r="CD153" s="40">
        <f t="shared" si="56"/>
        <v>14.294782608695652</v>
      </c>
      <c r="CE153" s="41">
        <v>6</v>
      </c>
    </row>
    <row r="154" spans="1:83" x14ac:dyDescent="0.3">
      <c r="A154" s="8" t="s">
        <v>177</v>
      </c>
      <c r="B154" s="9">
        <v>2000</v>
      </c>
      <c r="C154" s="8" t="s">
        <v>270</v>
      </c>
      <c r="D154" s="8">
        <v>25</v>
      </c>
      <c r="E154" s="8">
        <v>306</v>
      </c>
      <c r="F154" s="10">
        <v>36673</v>
      </c>
      <c r="G154" s="11">
        <f t="shared" si="39"/>
        <v>148</v>
      </c>
      <c r="H154" s="11">
        <v>14.8</v>
      </c>
      <c r="I154" s="8" t="s">
        <v>37</v>
      </c>
      <c r="J154" s="45" t="s">
        <v>179</v>
      </c>
      <c r="K154" s="45" t="s">
        <v>190</v>
      </c>
      <c r="L154" s="45" t="s">
        <v>186</v>
      </c>
      <c r="M154" s="8">
        <v>8</v>
      </c>
      <c r="N154" s="8" t="s">
        <v>39</v>
      </c>
      <c r="O154" s="12">
        <f t="shared" si="40"/>
        <v>8</v>
      </c>
      <c r="P154" s="12">
        <v>0.13882058327133762</v>
      </c>
      <c r="Q154" s="13">
        <v>705</v>
      </c>
      <c r="R154" s="13">
        <f t="shared" si="41"/>
        <v>14.6875</v>
      </c>
      <c r="S154" s="14">
        <v>15.072340425531936</v>
      </c>
      <c r="T154" s="14">
        <v>0.48966947093321678</v>
      </c>
      <c r="U154" s="14">
        <v>16.25</v>
      </c>
      <c r="V154" s="14">
        <v>14.14</v>
      </c>
      <c r="W154" s="14">
        <f t="shared" si="42"/>
        <v>2.1099999999999994</v>
      </c>
      <c r="X154" s="15">
        <f t="shared" si="43"/>
        <v>221.37500000000031</v>
      </c>
      <c r="Y154" s="15">
        <v>0</v>
      </c>
      <c r="Z154" s="16">
        <f t="shared" si="44"/>
        <v>0</v>
      </c>
      <c r="AA154" s="17">
        <f t="shared" si="45"/>
        <v>0</v>
      </c>
      <c r="AB154" s="46">
        <v>46</v>
      </c>
      <c r="AC154" s="47">
        <v>15.12521739130435</v>
      </c>
      <c r="AD154" s="47">
        <v>8.1369913370559196E-2</v>
      </c>
      <c r="AE154" s="47">
        <v>15.4</v>
      </c>
      <c r="AF154" s="47">
        <v>15.02</v>
      </c>
      <c r="AG154" s="20">
        <f t="shared" si="38"/>
        <v>14.495000000000003</v>
      </c>
      <c r="AH154" s="48">
        <v>82</v>
      </c>
      <c r="AI154" s="49">
        <v>15.282682926829272</v>
      </c>
      <c r="AJ154" s="49">
        <v>0.1276574194551387</v>
      </c>
      <c r="AK154" s="49">
        <v>15.69</v>
      </c>
      <c r="AL154" s="49">
        <v>15.06</v>
      </c>
      <c r="AM154" s="23">
        <f t="shared" si="46"/>
        <v>26.107916666666672</v>
      </c>
      <c r="AN154" s="50">
        <v>105</v>
      </c>
      <c r="AO154" s="51">
        <v>15.051809523809531</v>
      </c>
      <c r="AP154" s="51">
        <v>0.10827121352259496</v>
      </c>
      <c r="AQ154" s="51">
        <v>15.53</v>
      </c>
      <c r="AR154" s="51">
        <v>14.89</v>
      </c>
      <c r="AS154" s="26">
        <f t="shared" si="47"/>
        <v>32.925833333333351</v>
      </c>
      <c r="AT154" s="52">
        <v>177</v>
      </c>
      <c r="AU154" s="53">
        <v>14.69451977401129</v>
      </c>
      <c r="AV154" s="53">
        <v>0.35839592267611015</v>
      </c>
      <c r="AW154" s="53">
        <v>15.76</v>
      </c>
      <c r="AX154" s="53">
        <v>14.14</v>
      </c>
      <c r="AY154" s="29">
        <f t="shared" si="48"/>
        <v>54.186041666666632</v>
      </c>
      <c r="AZ154" s="54">
        <v>69</v>
      </c>
      <c r="BA154" s="55">
        <v>15.115217391304345</v>
      </c>
      <c r="BB154" s="55">
        <v>0.28100977948050615</v>
      </c>
      <c r="BC154" s="55">
        <v>16.2</v>
      </c>
      <c r="BD154" s="55">
        <v>14.72</v>
      </c>
      <c r="BE154" s="32">
        <f t="shared" si="49"/>
        <v>21.728124999999995</v>
      </c>
      <c r="BF154" s="56">
        <v>89</v>
      </c>
      <c r="BG154" s="57">
        <v>14.708764044943802</v>
      </c>
      <c r="BH154" s="57">
        <v>0.30906317471557165</v>
      </c>
      <c r="BI154" s="57">
        <v>15.34</v>
      </c>
      <c r="BJ154" s="57">
        <v>14.24</v>
      </c>
      <c r="BK154" s="35">
        <f t="shared" si="50"/>
        <v>27.272499999999969</v>
      </c>
      <c r="BL154" s="58">
        <v>55</v>
      </c>
      <c r="BM154" s="59">
        <v>15.006727272727275</v>
      </c>
      <c r="BN154" s="59">
        <v>0.29375004835589325</v>
      </c>
      <c r="BO154" s="59">
        <v>15.8</v>
      </c>
      <c r="BP154" s="59">
        <v>14.35</v>
      </c>
      <c r="BQ154" s="37">
        <f t="shared" si="51"/>
        <v>17.195208333333333</v>
      </c>
      <c r="BR154" s="48">
        <v>82</v>
      </c>
      <c r="BS154" s="49">
        <v>16.076707317073161</v>
      </c>
      <c r="BT154" s="49">
        <v>0.11166589140746565</v>
      </c>
      <c r="BU154" s="49">
        <v>16.25</v>
      </c>
      <c r="BV154" s="49">
        <v>15.67</v>
      </c>
      <c r="BW154" s="23">
        <f t="shared" si="52"/>
        <v>27.464374999999983</v>
      </c>
      <c r="BX154" s="38">
        <f t="shared" si="53"/>
        <v>16.25</v>
      </c>
      <c r="BY154" s="39">
        <v>7</v>
      </c>
      <c r="BZ154" s="38">
        <f t="shared" si="54"/>
        <v>16.076707317073161</v>
      </c>
      <c r="CA154" s="39">
        <v>7</v>
      </c>
      <c r="CB154" s="40">
        <f t="shared" si="55"/>
        <v>14.14</v>
      </c>
      <c r="CC154" s="41">
        <v>3</v>
      </c>
      <c r="CD154" s="40">
        <f t="shared" si="56"/>
        <v>14.69451977401129</v>
      </c>
      <c r="CE154" s="41">
        <v>3</v>
      </c>
    </row>
    <row r="155" spans="1:83" x14ac:dyDescent="0.3">
      <c r="A155" s="8" t="s">
        <v>177</v>
      </c>
      <c r="B155" s="9">
        <v>2000</v>
      </c>
      <c r="C155" s="8" t="s">
        <v>271</v>
      </c>
      <c r="D155" s="8">
        <v>25</v>
      </c>
      <c r="E155" s="8">
        <v>254</v>
      </c>
      <c r="F155" s="10">
        <v>36673</v>
      </c>
      <c r="G155" s="11">
        <f t="shared" si="39"/>
        <v>148</v>
      </c>
      <c r="H155" s="11">
        <v>14.8</v>
      </c>
      <c r="I155" s="8" t="s">
        <v>145</v>
      </c>
      <c r="J155" s="45" t="s">
        <v>179</v>
      </c>
      <c r="K155" s="45" t="s">
        <v>190</v>
      </c>
      <c r="L155" s="45" t="s">
        <v>186</v>
      </c>
      <c r="M155" s="8">
        <v>8</v>
      </c>
      <c r="N155" s="8" t="s">
        <v>39</v>
      </c>
      <c r="O155" s="12">
        <f t="shared" si="40"/>
        <v>8</v>
      </c>
      <c r="P155" s="12">
        <v>0.69357322049522685</v>
      </c>
      <c r="Q155" s="13">
        <v>660</v>
      </c>
      <c r="R155" s="13">
        <f t="shared" si="41"/>
        <v>13.75</v>
      </c>
      <c r="S155" s="14">
        <v>15.118378787878774</v>
      </c>
      <c r="T155" s="14">
        <v>0.36973058579782297</v>
      </c>
      <c r="U155" s="14">
        <v>16.72</v>
      </c>
      <c r="V155" s="14">
        <v>14.14</v>
      </c>
      <c r="W155" s="14">
        <f t="shared" si="42"/>
        <v>2.5799999999999983</v>
      </c>
      <c r="X155" s="15">
        <f t="shared" si="43"/>
        <v>207.87770833333315</v>
      </c>
      <c r="Y155" s="15">
        <v>0</v>
      </c>
      <c r="Z155" s="16">
        <f t="shared" si="44"/>
        <v>0</v>
      </c>
      <c r="AA155" s="17">
        <f t="shared" si="45"/>
        <v>0</v>
      </c>
      <c r="AB155" s="46">
        <v>122</v>
      </c>
      <c r="AC155" s="47">
        <v>15.157295081967208</v>
      </c>
      <c r="AD155" s="47">
        <v>0.10669363636941605</v>
      </c>
      <c r="AE155" s="47">
        <v>15.5</v>
      </c>
      <c r="AF155" s="47">
        <v>14.96</v>
      </c>
      <c r="AG155" s="20">
        <f t="shared" si="38"/>
        <v>38.524791666666651</v>
      </c>
      <c r="AH155" s="48">
        <v>118</v>
      </c>
      <c r="AI155" s="49">
        <v>14.99991525423729</v>
      </c>
      <c r="AJ155" s="49">
        <v>0.12608161623866304</v>
      </c>
      <c r="AK155" s="49">
        <v>15.34</v>
      </c>
      <c r="AL155" s="49">
        <v>14.77</v>
      </c>
      <c r="AM155" s="23">
        <f t="shared" si="46"/>
        <v>36.874791666666674</v>
      </c>
      <c r="AN155" s="50">
        <v>98</v>
      </c>
      <c r="AO155" s="51">
        <v>15.162959183673472</v>
      </c>
      <c r="AP155" s="51">
        <v>0.32246220647621926</v>
      </c>
      <c r="AQ155" s="51">
        <v>16.72</v>
      </c>
      <c r="AR155" s="51">
        <v>14.91</v>
      </c>
      <c r="AS155" s="26">
        <f t="shared" si="47"/>
        <v>30.957708333333336</v>
      </c>
      <c r="AT155" s="52">
        <v>124</v>
      </c>
      <c r="AU155" s="53">
        <v>15.14370967741935</v>
      </c>
      <c r="AV155" s="53">
        <v>0.25180476287150133</v>
      </c>
      <c r="AW155" s="53">
        <v>16.25</v>
      </c>
      <c r="AX155" s="53">
        <v>14.7</v>
      </c>
      <c r="AY155" s="29">
        <f t="shared" si="48"/>
        <v>39.121249999999989</v>
      </c>
      <c r="AZ155" s="54">
        <v>54</v>
      </c>
      <c r="BA155" s="55">
        <v>15.181111111111111</v>
      </c>
      <c r="BB155" s="55">
        <v>0.24969163371984587</v>
      </c>
      <c r="BC155" s="55">
        <v>15.76</v>
      </c>
      <c r="BD155" s="55">
        <v>14.81</v>
      </c>
      <c r="BE155" s="32">
        <f t="shared" si="49"/>
        <v>17.078749999999999</v>
      </c>
      <c r="BF155" s="56">
        <v>51</v>
      </c>
      <c r="BG155" s="57">
        <v>14.614901960784314</v>
      </c>
      <c r="BH155" s="57">
        <v>0.41732180651875683</v>
      </c>
      <c r="BI155" s="57">
        <v>15.4</v>
      </c>
      <c r="BJ155" s="57">
        <v>14.14</v>
      </c>
      <c r="BK155" s="35">
        <f t="shared" si="50"/>
        <v>15.528333333333334</v>
      </c>
      <c r="BL155" s="58">
        <v>41</v>
      </c>
      <c r="BM155" s="59">
        <v>14.739756097560976</v>
      </c>
      <c r="BN155" s="59">
        <v>0.23744986633896106</v>
      </c>
      <c r="BO155" s="59">
        <v>15.21</v>
      </c>
      <c r="BP155" s="59">
        <v>14.28</v>
      </c>
      <c r="BQ155" s="37">
        <f t="shared" si="51"/>
        <v>12.590208333333333</v>
      </c>
      <c r="BR155" s="48">
        <v>52</v>
      </c>
      <c r="BS155" s="49">
        <v>15.878653846153846</v>
      </c>
      <c r="BT155" s="49">
        <v>0.26218560142151182</v>
      </c>
      <c r="BU155" s="49">
        <v>16.18</v>
      </c>
      <c r="BV155" s="49">
        <v>15.06</v>
      </c>
      <c r="BW155" s="23">
        <f t="shared" si="52"/>
        <v>17.201874999999998</v>
      </c>
      <c r="BX155" s="38">
        <f t="shared" si="53"/>
        <v>16.72</v>
      </c>
      <c r="BY155" s="39">
        <v>2</v>
      </c>
      <c r="BZ155" s="38">
        <f t="shared" si="54"/>
        <v>15.878653846153846</v>
      </c>
      <c r="CA155" s="39">
        <v>7</v>
      </c>
      <c r="CB155" s="40">
        <f t="shared" si="55"/>
        <v>14.14</v>
      </c>
      <c r="CC155" s="41">
        <v>5</v>
      </c>
      <c r="CD155" s="40">
        <f t="shared" si="56"/>
        <v>14.614901960784314</v>
      </c>
      <c r="CE155" s="41">
        <v>5</v>
      </c>
    </row>
    <row r="156" spans="1:83" x14ac:dyDescent="0.3">
      <c r="A156" s="8" t="s">
        <v>177</v>
      </c>
      <c r="B156" s="9">
        <v>2000</v>
      </c>
      <c r="C156" s="8" t="s">
        <v>272</v>
      </c>
      <c r="D156" s="8">
        <v>25</v>
      </c>
      <c r="E156" s="8">
        <v>257</v>
      </c>
      <c r="F156" s="10">
        <v>36672</v>
      </c>
      <c r="G156" s="11">
        <f t="shared" si="39"/>
        <v>147</v>
      </c>
      <c r="H156" s="11">
        <v>14.7</v>
      </c>
      <c r="I156" s="8" t="s">
        <v>37</v>
      </c>
      <c r="J156" s="45" t="s">
        <v>179</v>
      </c>
      <c r="K156" s="45" t="s">
        <v>190</v>
      </c>
      <c r="L156" s="45" t="s">
        <v>186</v>
      </c>
      <c r="M156" s="8">
        <v>8</v>
      </c>
      <c r="N156" s="8" t="s">
        <v>39</v>
      </c>
      <c r="O156" s="12">
        <f t="shared" si="40"/>
        <v>8</v>
      </c>
      <c r="P156" s="12">
        <v>0.74830047500655728</v>
      </c>
      <c r="Q156" s="13">
        <v>489</v>
      </c>
      <c r="R156" s="13">
        <f t="shared" si="41"/>
        <v>10.1875</v>
      </c>
      <c r="S156" s="14">
        <v>14.511206543967319</v>
      </c>
      <c r="T156" s="14">
        <v>0.60103665251133342</v>
      </c>
      <c r="U156" s="14">
        <v>17.09</v>
      </c>
      <c r="V156" s="14">
        <v>12.98</v>
      </c>
      <c r="W156" s="14">
        <f t="shared" si="42"/>
        <v>4.1099999999999994</v>
      </c>
      <c r="X156" s="15">
        <f t="shared" si="43"/>
        <v>147.83291666666707</v>
      </c>
      <c r="Y156" s="15">
        <v>0</v>
      </c>
      <c r="Z156" s="16">
        <f t="shared" si="44"/>
        <v>0</v>
      </c>
      <c r="AA156" s="17">
        <f t="shared" si="45"/>
        <v>0</v>
      </c>
      <c r="AB156" s="46">
        <v>38</v>
      </c>
      <c r="AC156" s="47">
        <v>14.881052631578944</v>
      </c>
      <c r="AD156" s="47">
        <v>7.9314273064854349E-2</v>
      </c>
      <c r="AE156" s="47">
        <v>15.03</v>
      </c>
      <c r="AF156" s="47">
        <v>14.77</v>
      </c>
      <c r="AG156" s="20">
        <f t="shared" si="38"/>
        <v>11.78083333333333</v>
      </c>
      <c r="AH156" s="48">
        <v>53</v>
      </c>
      <c r="AI156" s="49">
        <v>15.08</v>
      </c>
      <c r="AJ156" s="49">
        <v>0.16192353371030202</v>
      </c>
      <c r="AK156" s="49">
        <v>15.3</v>
      </c>
      <c r="AL156" s="49">
        <v>14.75</v>
      </c>
      <c r="AM156" s="23">
        <f t="shared" si="46"/>
        <v>16.650833333333335</v>
      </c>
      <c r="AN156" s="50">
        <v>55</v>
      </c>
      <c r="AO156" s="51">
        <v>15.195454545454547</v>
      </c>
      <c r="AP156" s="51">
        <v>0.17954487917054007</v>
      </c>
      <c r="AQ156" s="51">
        <v>15.81</v>
      </c>
      <c r="AR156" s="51">
        <v>14.92</v>
      </c>
      <c r="AS156" s="26">
        <f t="shared" si="47"/>
        <v>17.411458333333336</v>
      </c>
      <c r="AT156" s="52">
        <v>89</v>
      </c>
      <c r="AU156" s="53">
        <v>14.873370786516849</v>
      </c>
      <c r="AV156" s="53">
        <v>0.45825990992663324</v>
      </c>
      <c r="AW156" s="53">
        <v>17.09</v>
      </c>
      <c r="AX156" s="53">
        <v>14.29</v>
      </c>
      <c r="AY156" s="29">
        <f t="shared" si="48"/>
        <v>27.577708333333327</v>
      </c>
      <c r="AZ156" s="54">
        <v>65</v>
      </c>
      <c r="BA156" s="55">
        <v>14.392307692307693</v>
      </c>
      <c r="BB156" s="55">
        <v>0.33906014045616428</v>
      </c>
      <c r="BC156" s="55">
        <v>15.7</v>
      </c>
      <c r="BD156" s="55">
        <v>13.77</v>
      </c>
      <c r="BE156" s="32">
        <f t="shared" si="49"/>
        <v>19.489583333333336</v>
      </c>
      <c r="BF156" s="56">
        <v>74</v>
      </c>
      <c r="BG156" s="57">
        <v>14.022837837837839</v>
      </c>
      <c r="BH156" s="57">
        <v>0.25158413320981365</v>
      </c>
      <c r="BI156" s="57">
        <v>15.09</v>
      </c>
      <c r="BJ156" s="57">
        <v>13.71</v>
      </c>
      <c r="BK156" s="35">
        <f t="shared" si="50"/>
        <v>21.618541666666669</v>
      </c>
      <c r="BL156" s="58">
        <v>59</v>
      </c>
      <c r="BM156" s="59">
        <v>13.918474576271185</v>
      </c>
      <c r="BN156" s="59">
        <v>0.40443580778456334</v>
      </c>
      <c r="BO156" s="59">
        <v>16</v>
      </c>
      <c r="BP156" s="59">
        <v>13.71</v>
      </c>
      <c r="BQ156" s="37">
        <f t="shared" si="51"/>
        <v>17.108125000000001</v>
      </c>
      <c r="BR156" s="48">
        <v>56</v>
      </c>
      <c r="BS156" s="49">
        <v>13.882142857142863</v>
      </c>
      <c r="BT156" s="49">
        <v>0.46278490698149427</v>
      </c>
      <c r="BU156" s="49">
        <v>15.89</v>
      </c>
      <c r="BV156" s="49">
        <v>12.98</v>
      </c>
      <c r="BW156" s="23">
        <f t="shared" si="52"/>
        <v>16.19583333333334</v>
      </c>
      <c r="BX156" s="38">
        <f t="shared" si="53"/>
        <v>17.09</v>
      </c>
      <c r="BY156" s="39">
        <v>3</v>
      </c>
      <c r="BZ156" s="38">
        <f t="shared" si="54"/>
        <v>15.195454545454547</v>
      </c>
      <c r="CA156" s="39">
        <v>2</v>
      </c>
      <c r="CB156" s="40">
        <f t="shared" si="55"/>
        <v>12.98</v>
      </c>
      <c r="CC156" s="41">
        <v>7</v>
      </c>
      <c r="CD156" s="40">
        <f t="shared" si="56"/>
        <v>13.882142857142863</v>
      </c>
      <c r="CE156" s="41">
        <v>7</v>
      </c>
    </row>
    <row r="157" spans="1:83" x14ac:dyDescent="0.3">
      <c r="A157" s="8" t="s">
        <v>177</v>
      </c>
      <c r="B157" s="9">
        <v>2000</v>
      </c>
      <c r="C157" s="8" t="s">
        <v>273</v>
      </c>
      <c r="D157" s="8">
        <v>25</v>
      </c>
      <c r="E157" s="8">
        <v>210</v>
      </c>
      <c r="F157" s="10">
        <v>36676</v>
      </c>
      <c r="G157" s="11">
        <f t="shared" si="39"/>
        <v>151</v>
      </c>
      <c r="H157" s="11">
        <v>15</v>
      </c>
      <c r="I157" s="8" t="s">
        <v>37</v>
      </c>
      <c r="J157" s="45" t="s">
        <v>179</v>
      </c>
      <c r="K157" s="45" t="s">
        <v>190</v>
      </c>
      <c r="L157" s="45" t="s">
        <v>186</v>
      </c>
      <c r="M157" s="8">
        <v>8</v>
      </c>
      <c r="N157" s="8" t="s">
        <v>39</v>
      </c>
      <c r="O157" s="12">
        <f t="shared" si="40"/>
        <v>8</v>
      </c>
      <c r="P157" s="12">
        <v>0.59755230012797877</v>
      </c>
      <c r="Q157" s="13">
        <v>834</v>
      </c>
      <c r="R157" s="13">
        <f t="shared" si="41"/>
        <v>17.375</v>
      </c>
      <c r="S157" s="14">
        <v>15.493729016786567</v>
      </c>
      <c r="T157" s="14">
        <v>0.50083831614296992</v>
      </c>
      <c r="U157" s="14">
        <v>17.36</v>
      </c>
      <c r="V157" s="14">
        <v>14.47</v>
      </c>
      <c r="W157" s="14">
        <f t="shared" si="42"/>
        <v>2.8899999999999988</v>
      </c>
      <c r="X157" s="15">
        <f t="shared" si="43"/>
        <v>269.20354166666658</v>
      </c>
      <c r="Y157" s="15">
        <v>0</v>
      </c>
      <c r="Z157" s="16">
        <f t="shared" si="44"/>
        <v>0</v>
      </c>
      <c r="AA157" s="17">
        <f t="shared" si="45"/>
        <v>0</v>
      </c>
      <c r="AB157" s="46">
        <v>58</v>
      </c>
      <c r="AC157" s="47">
        <v>15.038965517241381</v>
      </c>
      <c r="AD157" s="47">
        <v>0.16009525295319935</v>
      </c>
      <c r="AE157" s="47">
        <v>15.39</v>
      </c>
      <c r="AF157" s="47">
        <v>14.78</v>
      </c>
      <c r="AG157" s="20">
        <f t="shared" si="38"/>
        <v>18.172083333333333</v>
      </c>
      <c r="AH157" s="48">
        <v>325</v>
      </c>
      <c r="AI157" s="49">
        <v>15.367999999999988</v>
      </c>
      <c r="AJ157" s="49">
        <v>0.25287726979752889</v>
      </c>
      <c r="AK157" s="49">
        <v>15.9</v>
      </c>
      <c r="AL157" s="49">
        <v>14.76</v>
      </c>
      <c r="AM157" s="23">
        <f t="shared" si="46"/>
        <v>104.05416666666657</v>
      </c>
      <c r="AN157" s="50">
        <v>63</v>
      </c>
      <c r="AO157" s="51">
        <v>15.873650793650789</v>
      </c>
      <c r="AP157" s="51">
        <v>0.14791346191980798</v>
      </c>
      <c r="AQ157" s="51">
        <v>16.28</v>
      </c>
      <c r="AR157" s="51">
        <v>15.6</v>
      </c>
      <c r="AS157" s="26">
        <f t="shared" si="47"/>
        <v>20.834166666666661</v>
      </c>
      <c r="AT157" s="52">
        <v>92</v>
      </c>
      <c r="AU157" s="53">
        <v>15.753152173913035</v>
      </c>
      <c r="AV157" s="53">
        <v>0.27278349241016236</v>
      </c>
      <c r="AW157" s="53">
        <v>16.149999999999999</v>
      </c>
      <c r="AX157" s="53">
        <v>15.31</v>
      </c>
      <c r="AY157" s="29">
        <f t="shared" si="48"/>
        <v>30.193541666666651</v>
      </c>
      <c r="AZ157" s="54">
        <v>98</v>
      </c>
      <c r="BA157" s="55">
        <v>15.007040816326526</v>
      </c>
      <c r="BB157" s="55">
        <v>0.19580238925110283</v>
      </c>
      <c r="BC157" s="55">
        <v>15.67</v>
      </c>
      <c r="BD157" s="55">
        <v>14.51</v>
      </c>
      <c r="BE157" s="32">
        <f t="shared" si="49"/>
        <v>30.63937499999999</v>
      </c>
      <c r="BF157" s="56">
        <v>93</v>
      </c>
      <c r="BG157" s="57">
        <v>15.966666666666667</v>
      </c>
      <c r="BH157" s="57">
        <v>0.37673175018068339</v>
      </c>
      <c r="BI157" s="57">
        <v>17.010000000000002</v>
      </c>
      <c r="BJ157" s="57">
        <v>15.07</v>
      </c>
      <c r="BK157" s="35">
        <f t="shared" si="50"/>
        <v>30.935416666666669</v>
      </c>
      <c r="BL157" s="58">
        <v>44</v>
      </c>
      <c r="BM157" s="59">
        <v>16.452954545454546</v>
      </c>
      <c r="BN157" s="59">
        <v>0.29822404209115</v>
      </c>
      <c r="BO157" s="59">
        <v>17.05</v>
      </c>
      <c r="BP157" s="59">
        <v>16.07</v>
      </c>
      <c r="BQ157" s="37">
        <f t="shared" si="51"/>
        <v>15.081875</v>
      </c>
      <c r="BR157" s="48">
        <v>61</v>
      </c>
      <c r="BS157" s="49">
        <v>15.181311475409837</v>
      </c>
      <c r="BT157" s="49">
        <v>0.76561843283678321</v>
      </c>
      <c r="BU157" s="49">
        <v>17.36</v>
      </c>
      <c r="BV157" s="49">
        <v>14.47</v>
      </c>
      <c r="BW157" s="23">
        <f t="shared" si="52"/>
        <v>19.292916666666667</v>
      </c>
      <c r="BX157" s="38">
        <f t="shared" si="53"/>
        <v>17.36</v>
      </c>
      <c r="BY157" s="39">
        <v>7</v>
      </c>
      <c r="BZ157" s="38">
        <f t="shared" si="54"/>
        <v>16.452954545454546</v>
      </c>
      <c r="CA157" s="39">
        <v>6</v>
      </c>
      <c r="CB157" s="40">
        <f t="shared" si="55"/>
        <v>14.47</v>
      </c>
      <c r="CC157" s="41">
        <v>7</v>
      </c>
      <c r="CD157" s="40">
        <f t="shared" si="56"/>
        <v>15.007040816326526</v>
      </c>
      <c r="CE157" s="41">
        <v>4</v>
      </c>
    </row>
    <row r="158" spans="1:83" x14ac:dyDescent="0.3">
      <c r="A158" s="8" t="s">
        <v>177</v>
      </c>
      <c r="B158" s="9">
        <v>2000</v>
      </c>
      <c r="C158" s="8" t="s">
        <v>274</v>
      </c>
      <c r="D158" s="8">
        <v>25</v>
      </c>
      <c r="E158" s="8">
        <v>229</v>
      </c>
      <c r="F158" s="10">
        <v>36675</v>
      </c>
      <c r="G158" s="11">
        <f t="shared" si="39"/>
        <v>150</v>
      </c>
      <c r="H158" s="11">
        <v>15</v>
      </c>
      <c r="I158" s="8" t="s">
        <v>37</v>
      </c>
      <c r="J158" s="45" t="s">
        <v>179</v>
      </c>
      <c r="K158" s="45" t="s">
        <v>190</v>
      </c>
      <c r="L158" s="45" t="s">
        <v>186</v>
      </c>
      <c r="M158" s="8">
        <v>8</v>
      </c>
      <c r="N158" s="8" t="s">
        <v>39</v>
      </c>
      <c r="O158" s="12">
        <f t="shared" si="40"/>
        <v>8</v>
      </c>
      <c r="P158" s="12">
        <v>4.8233186507414705E-2</v>
      </c>
      <c r="Q158" s="13">
        <v>555</v>
      </c>
      <c r="R158" s="13">
        <f t="shared" si="41"/>
        <v>11.5625</v>
      </c>
      <c r="S158" s="14">
        <v>15.171153153153169</v>
      </c>
      <c r="T158" s="14">
        <v>0.59312253009605631</v>
      </c>
      <c r="U158" s="14">
        <v>18.47</v>
      </c>
      <c r="V158" s="14">
        <v>14.23</v>
      </c>
      <c r="W158" s="14">
        <f t="shared" si="42"/>
        <v>4.2399999999999984</v>
      </c>
      <c r="X158" s="15">
        <f t="shared" si="43"/>
        <v>175.41645833333351</v>
      </c>
      <c r="Y158" s="15">
        <v>0</v>
      </c>
      <c r="Z158" s="16">
        <f t="shared" si="44"/>
        <v>0</v>
      </c>
      <c r="AA158" s="17">
        <f t="shared" si="45"/>
        <v>0</v>
      </c>
      <c r="AB158" s="46">
        <v>30</v>
      </c>
      <c r="AC158" s="47">
        <v>15.261333333333338</v>
      </c>
      <c r="AD158" s="47">
        <v>6.6110322285131543E-2</v>
      </c>
      <c r="AE158" s="47">
        <v>15.35</v>
      </c>
      <c r="AF158" s="47">
        <v>15.14</v>
      </c>
      <c r="AG158" s="20">
        <f t="shared" si="38"/>
        <v>9.5383333333333358</v>
      </c>
      <c r="AH158" s="48">
        <v>95</v>
      </c>
      <c r="AI158" s="49">
        <v>14.948315789473698</v>
      </c>
      <c r="AJ158" s="49">
        <v>0.14008851784906076</v>
      </c>
      <c r="AK158" s="49">
        <v>15.24</v>
      </c>
      <c r="AL158" s="49">
        <v>14.61</v>
      </c>
      <c r="AM158" s="23">
        <f t="shared" si="46"/>
        <v>29.585208333333362</v>
      </c>
      <c r="AN158" s="50">
        <v>54</v>
      </c>
      <c r="AO158" s="51">
        <v>14.999074074074072</v>
      </c>
      <c r="AP158" s="51">
        <v>0.22241613656776527</v>
      </c>
      <c r="AQ158" s="51">
        <v>15.54</v>
      </c>
      <c r="AR158" s="51">
        <v>14.67</v>
      </c>
      <c r="AS158" s="26">
        <f t="shared" si="47"/>
        <v>16.873958333333331</v>
      </c>
      <c r="AT158" s="52">
        <v>113</v>
      </c>
      <c r="AU158" s="53">
        <v>14.92530973451327</v>
      </c>
      <c r="AV158" s="53">
        <v>0.36735072477630709</v>
      </c>
      <c r="AW158" s="53">
        <v>15.77</v>
      </c>
      <c r="AX158" s="53">
        <v>14.23</v>
      </c>
      <c r="AY158" s="29">
        <f t="shared" si="48"/>
        <v>35.136666666666656</v>
      </c>
      <c r="AZ158" s="54">
        <v>88</v>
      </c>
      <c r="BA158" s="55">
        <v>15.694545454545461</v>
      </c>
      <c r="BB158" s="55">
        <v>0.95144645972657216</v>
      </c>
      <c r="BC158" s="55">
        <v>18.47</v>
      </c>
      <c r="BD158" s="55">
        <v>14.74</v>
      </c>
      <c r="BE158" s="32">
        <f t="shared" si="49"/>
        <v>28.773333333333344</v>
      </c>
      <c r="BF158" s="56">
        <v>60</v>
      </c>
      <c r="BG158" s="57">
        <v>14.916333333333331</v>
      </c>
      <c r="BH158" s="57">
        <v>0.2243934699997541</v>
      </c>
      <c r="BI158" s="57">
        <v>15.39</v>
      </c>
      <c r="BJ158" s="57">
        <v>14.47</v>
      </c>
      <c r="BK158" s="35">
        <f t="shared" si="50"/>
        <v>18.645416666666662</v>
      </c>
      <c r="BL158" s="58">
        <v>72</v>
      </c>
      <c r="BM158" s="59">
        <v>14.934861111111116</v>
      </c>
      <c r="BN158" s="59">
        <v>0.25076217932341627</v>
      </c>
      <c r="BO158" s="59">
        <v>15.46</v>
      </c>
      <c r="BP158" s="59">
        <v>14.38</v>
      </c>
      <c r="BQ158" s="37">
        <f t="shared" si="51"/>
        <v>22.402291666666674</v>
      </c>
      <c r="BR158" s="48">
        <v>43</v>
      </c>
      <c r="BS158" s="49">
        <v>16.142790697674421</v>
      </c>
      <c r="BT158" s="49">
        <v>0.26665766872970115</v>
      </c>
      <c r="BU158" s="49">
        <v>16.48</v>
      </c>
      <c r="BV158" s="49">
        <v>15.35</v>
      </c>
      <c r="BW158" s="23">
        <f t="shared" si="52"/>
        <v>14.461250000000003</v>
      </c>
      <c r="BX158" s="38">
        <f t="shared" si="53"/>
        <v>18.47</v>
      </c>
      <c r="BY158" s="39">
        <v>4</v>
      </c>
      <c r="BZ158" s="38">
        <f t="shared" si="54"/>
        <v>16.142790697674421</v>
      </c>
      <c r="CA158" s="39">
        <v>7</v>
      </c>
      <c r="CB158" s="40">
        <f t="shared" si="55"/>
        <v>14.23</v>
      </c>
      <c r="CC158" s="41">
        <v>3</v>
      </c>
      <c r="CD158" s="40">
        <f t="shared" si="56"/>
        <v>14.916333333333331</v>
      </c>
      <c r="CE158" s="41">
        <v>5</v>
      </c>
    </row>
    <row r="159" spans="1:83" x14ac:dyDescent="0.3">
      <c r="A159" s="8" t="s">
        <v>177</v>
      </c>
      <c r="B159" s="9">
        <v>2000</v>
      </c>
      <c r="C159" s="8" t="s">
        <v>275</v>
      </c>
      <c r="D159" s="8">
        <v>25</v>
      </c>
      <c r="E159" s="8">
        <v>236</v>
      </c>
      <c r="F159" s="10">
        <v>36677</v>
      </c>
      <c r="G159" s="11">
        <f t="shared" si="39"/>
        <v>152</v>
      </c>
      <c r="H159" s="11">
        <v>14.7</v>
      </c>
      <c r="I159" s="8" t="s">
        <v>37</v>
      </c>
      <c r="J159" s="45" t="s">
        <v>179</v>
      </c>
      <c r="K159" s="45" t="s">
        <v>190</v>
      </c>
      <c r="L159" s="45" t="s">
        <v>186</v>
      </c>
      <c r="M159" s="8">
        <v>8</v>
      </c>
      <c r="N159" s="8" t="s">
        <v>39</v>
      </c>
      <c r="O159" s="12">
        <f t="shared" si="40"/>
        <v>8</v>
      </c>
      <c r="P159" s="12">
        <v>0.92845798415065495</v>
      </c>
      <c r="Q159" s="13">
        <v>1045</v>
      </c>
      <c r="R159" s="13">
        <f t="shared" si="41"/>
        <v>21.770833333333332</v>
      </c>
      <c r="S159" s="14">
        <v>16.028698564593256</v>
      </c>
      <c r="T159" s="14">
        <v>0.7652106551722585</v>
      </c>
      <c r="U159" s="14">
        <v>18.420000000000002</v>
      </c>
      <c r="V159" s="14">
        <v>13.39</v>
      </c>
      <c r="W159" s="14">
        <f t="shared" si="42"/>
        <v>5.0300000000000011</v>
      </c>
      <c r="X159" s="15">
        <f t="shared" si="43"/>
        <v>348.95812499999897</v>
      </c>
      <c r="Y159" s="15">
        <v>0</v>
      </c>
      <c r="Z159" s="16">
        <f t="shared" si="44"/>
        <v>0</v>
      </c>
      <c r="AA159" s="17">
        <f t="shared" si="45"/>
        <v>0</v>
      </c>
      <c r="AB159" s="46">
        <v>475</v>
      </c>
      <c r="AC159" s="47">
        <v>15.54229473684212</v>
      </c>
      <c r="AD159" s="47">
        <v>0.4655779918911766</v>
      </c>
      <c r="AE159" s="47">
        <v>17.12</v>
      </c>
      <c r="AF159" s="47">
        <v>13.39</v>
      </c>
      <c r="AG159" s="20">
        <f t="shared" si="38"/>
        <v>153.8039583333335</v>
      </c>
      <c r="AH159" s="48">
        <v>159</v>
      </c>
      <c r="AI159" s="49">
        <v>15.942515723270441</v>
      </c>
      <c r="AJ159" s="49">
        <v>0.43629186688001143</v>
      </c>
      <c r="AK159" s="49">
        <v>16.91</v>
      </c>
      <c r="AL159" s="49">
        <v>15.38</v>
      </c>
      <c r="AM159" s="23">
        <f t="shared" si="46"/>
        <v>52.809583333333336</v>
      </c>
      <c r="AN159" s="50">
        <v>130</v>
      </c>
      <c r="AO159" s="51">
        <v>15.917153846153854</v>
      </c>
      <c r="AP159" s="51">
        <v>0.53341845437302815</v>
      </c>
      <c r="AQ159" s="51">
        <v>18.350000000000001</v>
      </c>
      <c r="AR159" s="51">
        <v>15.4</v>
      </c>
      <c r="AS159" s="26">
        <f t="shared" si="47"/>
        <v>43.108958333333355</v>
      </c>
      <c r="AT159" s="52">
        <v>93</v>
      </c>
      <c r="AU159" s="53">
        <v>16.929784946236555</v>
      </c>
      <c r="AV159" s="53">
        <v>0.44150429239782396</v>
      </c>
      <c r="AW159" s="53">
        <v>18.329999999999998</v>
      </c>
      <c r="AX159" s="53">
        <v>16.29</v>
      </c>
      <c r="AY159" s="29">
        <f t="shared" si="48"/>
        <v>32.801458333333329</v>
      </c>
      <c r="AZ159" s="54">
        <v>50</v>
      </c>
      <c r="BA159" s="55">
        <v>17.363399999999999</v>
      </c>
      <c r="BB159" s="55">
        <v>0.36180167078054148</v>
      </c>
      <c r="BC159" s="55">
        <v>18.18</v>
      </c>
      <c r="BD159" s="55">
        <v>16.37</v>
      </c>
      <c r="BE159" s="32">
        <f t="shared" si="49"/>
        <v>18.086874999999999</v>
      </c>
      <c r="BF159" s="56">
        <v>47</v>
      </c>
      <c r="BG159" s="57">
        <v>16.801489361702124</v>
      </c>
      <c r="BH159" s="57">
        <v>0.65777946192970882</v>
      </c>
      <c r="BI159" s="57">
        <v>18.11</v>
      </c>
      <c r="BJ159" s="57">
        <v>16.05</v>
      </c>
      <c r="BK159" s="35">
        <f t="shared" si="50"/>
        <v>16.451458333333328</v>
      </c>
      <c r="BL159" s="58">
        <v>42</v>
      </c>
      <c r="BM159" s="59">
        <v>16.374285714285712</v>
      </c>
      <c r="BN159" s="59">
        <v>0.29378225599461044</v>
      </c>
      <c r="BO159" s="59">
        <v>17.059999999999999</v>
      </c>
      <c r="BP159" s="59">
        <v>15.99</v>
      </c>
      <c r="BQ159" s="37">
        <f t="shared" si="51"/>
        <v>14.327499999999997</v>
      </c>
      <c r="BR159" s="48">
        <v>49</v>
      </c>
      <c r="BS159" s="49">
        <v>17.209795918367348</v>
      </c>
      <c r="BT159" s="49">
        <v>0.51631099234504629</v>
      </c>
      <c r="BU159" s="49">
        <v>18.420000000000002</v>
      </c>
      <c r="BV159" s="49">
        <v>16.73</v>
      </c>
      <c r="BW159" s="23">
        <f t="shared" si="52"/>
        <v>17.568333333333332</v>
      </c>
      <c r="BX159" s="38">
        <f t="shared" si="53"/>
        <v>18.420000000000002</v>
      </c>
      <c r="BY159" s="39">
        <v>7</v>
      </c>
      <c r="BZ159" s="38">
        <f t="shared" si="54"/>
        <v>17.363399999999999</v>
      </c>
      <c r="CA159" s="39">
        <v>4</v>
      </c>
      <c r="CB159" s="40">
        <f t="shared" si="55"/>
        <v>13.39</v>
      </c>
      <c r="CC159" s="41">
        <v>0</v>
      </c>
      <c r="CD159" s="40">
        <f t="shared" si="56"/>
        <v>15.54229473684212</v>
      </c>
      <c r="CE159" s="41">
        <v>0</v>
      </c>
    </row>
    <row r="160" spans="1:83" x14ac:dyDescent="0.3">
      <c r="A160" s="8" t="s">
        <v>177</v>
      </c>
      <c r="B160" s="9">
        <v>2000</v>
      </c>
      <c r="C160" s="8" t="s">
        <v>276</v>
      </c>
      <c r="D160" s="8">
        <v>25</v>
      </c>
      <c r="E160" s="8">
        <v>249</v>
      </c>
      <c r="F160" s="10">
        <v>36676</v>
      </c>
      <c r="G160" s="11">
        <f t="shared" si="39"/>
        <v>151</v>
      </c>
      <c r="H160" s="11">
        <v>15</v>
      </c>
      <c r="I160" s="8" t="s">
        <v>37</v>
      </c>
      <c r="J160" s="45" t="s">
        <v>179</v>
      </c>
      <c r="K160" s="45" t="s">
        <v>190</v>
      </c>
      <c r="L160" s="45" t="s">
        <v>186</v>
      </c>
      <c r="M160" s="8">
        <v>8</v>
      </c>
      <c r="N160" s="8" t="s">
        <v>39</v>
      </c>
      <c r="O160" s="12">
        <f t="shared" si="40"/>
        <v>8</v>
      </c>
      <c r="P160" s="12">
        <v>0.61577666967869837</v>
      </c>
      <c r="Q160" s="13">
        <v>828</v>
      </c>
      <c r="R160" s="13">
        <f t="shared" si="41"/>
        <v>17.25</v>
      </c>
      <c r="S160" s="14">
        <v>15.299359903381607</v>
      </c>
      <c r="T160" s="14">
        <v>0.44127708579023678</v>
      </c>
      <c r="U160" s="14">
        <v>16.79</v>
      </c>
      <c r="V160" s="14">
        <v>14.13</v>
      </c>
      <c r="W160" s="14">
        <f t="shared" si="42"/>
        <v>2.6599999999999984</v>
      </c>
      <c r="X160" s="15">
        <f t="shared" si="43"/>
        <v>263.91395833333274</v>
      </c>
      <c r="Y160" s="15">
        <v>0</v>
      </c>
      <c r="Z160" s="16">
        <f t="shared" si="44"/>
        <v>0</v>
      </c>
      <c r="AA160" s="17">
        <f t="shared" si="45"/>
        <v>0</v>
      </c>
      <c r="AB160" s="46">
        <v>60</v>
      </c>
      <c r="AC160" s="47">
        <v>15.078333333333335</v>
      </c>
      <c r="AD160" s="47">
        <v>0.12948616399703458</v>
      </c>
      <c r="AE160" s="47">
        <v>15.26</v>
      </c>
      <c r="AF160" s="47">
        <v>14.86</v>
      </c>
      <c r="AG160" s="20">
        <f t="shared" si="38"/>
        <v>18.84791666666667</v>
      </c>
      <c r="AH160" s="48">
        <v>142</v>
      </c>
      <c r="AI160" s="49">
        <v>15.104577464788742</v>
      </c>
      <c r="AJ160" s="49">
        <v>0.2172968138380397</v>
      </c>
      <c r="AK160" s="49">
        <v>15.54</v>
      </c>
      <c r="AL160" s="49">
        <v>14.42</v>
      </c>
      <c r="AM160" s="23">
        <f t="shared" si="46"/>
        <v>44.684375000000031</v>
      </c>
      <c r="AN160" s="50">
        <v>141</v>
      </c>
      <c r="AO160" s="51">
        <v>15.305460992907797</v>
      </c>
      <c r="AP160" s="51">
        <v>0.23844878209348108</v>
      </c>
      <c r="AQ160" s="51">
        <v>16.79</v>
      </c>
      <c r="AR160" s="51">
        <v>14.94</v>
      </c>
      <c r="AS160" s="26">
        <f t="shared" si="47"/>
        <v>44.959791666666653</v>
      </c>
      <c r="AT160" s="52">
        <v>136</v>
      </c>
      <c r="AU160" s="53">
        <v>15.481911764705892</v>
      </c>
      <c r="AV160" s="53">
        <v>0.21698784641126456</v>
      </c>
      <c r="AW160" s="53">
        <v>16.260000000000002</v>
      </c>
      <c r="AX160" s="53">
        <v>15.13</v>
      </c>
      <c r="AY160" s="29">
        <f t="shared" si="48"/>
        <v>43.865416666666697</v>
      </c>
      <c r="AZ160" s="54">
        <v>56</v>
      </c>
      <c r="BA160" s="55">
        <v>14.942500000000004</v>
      </c>
      <c r="BB160" s="55">
        <v>0.47299144716465069</v>
      </c>
      <c r="BC160" s="55">
        <v>16.07</v>
      </c>
      <c r="BD160" s="55">
        <v>14.38</v>
      </c>
      <c r="BE160" s="32">
        <f t="shared" si="49"/>
        <v>17.432916666666674</v>
      </c>
      <c r="BF160" s="56">
        <v>124</v>
      </c>
      <c r="BG160" s="57">
        <v>15.07725806451613</v>
      </c>
      <c r="BH160" s="57">
        <v>0.31439537717095445</v>
      </c>
      <c r="BI160" s="57">
        <v>15.62</v>
      </c>
      <c r="BJ160" s="57">
        <v>14.63</v>
      </c>
      <c r="BK160" s="35">
        <f t="shared" si="50"/>
        <v>38.949583333333337</v>
      </c>
      <c r="BL160" s="58">
        <v>125</v>
      </c>
      <c r="BM160" s="59">
        <v>15.967280000000011</v>
      </c>
      <c r="BN160" s="59">
        <v>0.14453694694526309</v>
      </c>
      <c r="BO160" s="59">
        <v>16.37</v>
      </c>
      <c r="BP160" s="59">
        <v>15.49</v>
      </c>
      <c r="BQ160" s="37">
        <f t="shared" si="51"/>
        <v>41.581458333333359</v>
      </c>
      <c r="BR160" s="48">
        <v>44</v>
      </c>
      <c r="BS160" s="49">
        <v>14.828181818181816</v>
      </c>
      <c r="BT160" s="49">
        <v>0.68851127814063151</v>
      </c>
      <c r="BU160" s="49">
        <v>16.64</v>
      </c>
      <c r="BV160" s="49">
        <v>14.13</v>
      </c>
      <c r="BW160" s="23">
        <f t="shared" si="52"/>
        <v>13.592499999999998</v>
      </c>
      <c r="BX160" s="38">
        <f t="shared" si="53"/>
        <v>16.79</v>
      </c>
      <c r="BY160" s="39">
        <v>2</v>
      </c>
      <c r="BZ160" s="38">
        <f t="shared" si="54"/>
        <v>15.967280000000011</v>
      </c>
      <c r="CA160" s="39">
        <v>6</v>
      </c>
      <c r="CB160" s="40">
        <f t="shared" si="55"/>
        <v>14.13</v>
      </c>
      <c r="CC160" s="41">
        <v>7</v>
      </c>
      <c r="CD160" s="40">
        <f t="shared" si="56"/>
        <v>14.828181818181816</v>
      </c>
      <c r="CE160" s="41">
        <v>7</v>
      </c>
    </row>
    <row r="161" spans="1:83" x14ac:dyDescent="0.3">
      <c r="A161" s="8" t="s">
        <v>177</v>
      </c>
      <c r="B161" s="8">
        <v>2002</v>
      </c>
      <c r="C161" s="8" t="s">
        <v>277</v>
      </c>
      <c r="D161" s="8">
        <v>24</v>
      </c>
      <c r="E161" s="8">
        <v>441</v>
      </c>
      <c r="F161" s="10">
        <v>37375</v>
      </c>
      <c r="G161" s="11">
        <f t="shared" si="39"/>
        <v>119</v>
      </c>
      <c r="H161" s="11">
        <v>10.199999999999999</v>
      </c>
      <c r="I161" s="8" t="s">
        <v>57</v>
      </c>
      <c r="J161" s="45" t="s">
        <v>179</v>
      </c>
      <c r="K161" s="45" t="s">
        <v>278</v>
      </c>
      <c r="L161" s="45" t="s">
        <v>279</v>
      </c>
      <c r="M161" s="8">
        <v>8</v>
      </c>
      <c r="N161" s="8" t="s">
        <v>39</v>
      </c>
      <c r="O161" s="12">
        <f t="shared" si="40"/>
        <v>8</v>
      </c>
      <c r="P161" s="12">
        <v>0.95894780296816773</v>
      </c>
      <c r="Q161" s="13">
        <v>970</v>
      </c>
      <c r="R161" s="13">
        <f t="shared" si="41"/>
        <v>20.208333333333332</v>
      </c>
      <c r="S161" s="14">
        <v>11.127020618556678</v>
      </c>
      <c r="T161" s="14">
        <v>0.55871950164156359</v>
      </c>
      <c r="U161" s="14">
        <v>12.98</v>
      </c>
      <c r="V161" s="14">
        <v>10.41</v>
      </c>
      <c r="W161" s="14">
        <f t="shared" si="42"/>
        <v>2.5700000000000003</v>
      </c>
      <c r="X161" s="15">
        <f t="shared" si="43"/>
        <v>224.85854166666618</v>
      </c>
      <c r="Y161" s="15">
        <v>0</v>
      </c>
      <c r="Z161" s="16">
        <f t="shared" si="44"/>
        <v>0</v>
      </c>
      <c r="AA161" s="17">
        <f t="shared" si="45"/>
        <v>0</v>
      </c>
      <c r="AB161" s="46">
        <v>334</v>
      </c>
      <c r="AC161" s="47">
        <v>10.694491017964058</v>
      </c>
      <c r="AD161" s="47">
        <v>0.11953442557715049</v>
      </c>
      <c r="AE161" s="47">
        <v>10.98</v>
      </c>
      <c r="AF161" s="47">
        <v>10.43</v>
      </c>
      <c r="AG161" s="20">
        <f t="shared" ref="AG161:AG224" si="57">(AB161/48)*AC161</f>
        <v>74.415833333333239</v>
      </c>
      <c r="AH161" s="48">
        <v>213</v>
      </c>
      <c r="AI161" s="49">
        <v>10.786150234741797</v>
      </c>
      <c r="AJ161" s="49">
        <v>0.19602708698669888</v>
      </c>
      <c r="AK161" s="49">
        <v>11.35</v>
      </c>
      <c r="AL161" s="49">
        <v>10.41</v>
      </c>
      <c r="AM161" s="23">
        <f t="shared" si="46"/>
        <v>47.86354166666672</v>
      </c>
      <c r="AN161" s="50">
        <v>66</v>
      </c>
      <c r="AO161" s="51">
        <v>11.392272727272724</v>
      </c>
      <c r="AP161" s="51">
        <v>0.55958719800209444</v>
      </c>
      <c r="AQ161" s="51">
        <v>12.65</v>
      </c>
      <c r="AR161" s="51">
        <v>10.92</v>
      </c>
      <c r="AS161" s="26">
        <f t="shared" si="47"/>
        <v>15.664374999999996</v>
      </c>
      <c r="AT161" s="52">
        <v>112</v>
      </c>
      <c r="AU161" s="53">
        <v>11.57151785714286</v>
      </c>
      <c r="AV161" s="53">
        <v>0.22002542777469794</v>
      </c>
      <c r="AW161" s="53">
        <v>12.67</v>
      </c>
      <c r="AX161" s="53">
        <v>11.15</v>
      </c>
      <c r="AY161" s="29">
        <f t="shared" si="48"/>
        <v>27.00020833333334</v>
      </c>
      <c r="AZ161" s="54">
        <v>52</v>
      </c>
      <c r="BA161" s="55">
        <v>12.169038461538467</v>
      </c>
      <c r="BB161" s="55">
        <v>0.40134704368176982</v>
      </c>
      <c r="BC161" s="55">
        <v>12.98</v>
      </c>
      <c r="BD161" s="55">
        <v>11.29</v>
      </c>
      <c r="BE161" s="32">
        <f t="shared" si="49"/>
        <v>13.183125000000004</v>
      </c>
      <c r="BF161" s="56">
        <v>50</v>
      </c>
      <c r="BG161" s="57">
        <v>11.566199999999997</v>
      </c>
      <c r="BH161" s="57">
        <v>0.45752613396974784</v>
      </c>
      <c r="BI161" s="57">
        <v>12.79</v>
      </c>
      <c r="BJ161" s="57">
        <v>11.13</v>
      </c>
      <c r="BK161" s="35">
        <f t="shared" si="50"/>
        <v>12.048124999999997</v>
      </c>
      <c r="BL161" s="58">
        <v>45</v>
      </c>
      <c r="BM161" s="59">
        <v>11.10022222222222</v>
      </c>
      <c r="BN161" s="59">
        <v>0.24382826378872124</v>
      </c>
      <c r="BO161" s="59">
        <v>11.78</v>
      </c>
      <c r="BP161" s="59">
        <v>10.86</v>
      </c>
      <c r="BQ161" s="37">
        <f t="shared" si="51"/>
        <v>10.406458333333331</v>
      </c>
      <c r="BR161" s="48">
        <v>98</v>
      </c>
      <c r="BS161" s="49">
        <v>11.890714285714285</v>
      </c>
      <c r="BT161" s="49">
        <v>0.23744885504648561</v>
      </c>
      <c r="BU161" s="49">
        <v>12.48</v>
      </c>
      <c r="BV161" s="49">
        <v>11.03</v>
      </c>
      <c r="BW161" s="23">
        <f t="shared" si="52"/>
        <v>24.276874999999997</v>
      </c>
      <c r="BX161" s="38">
        <f t="shared" si="53"/>
        <v>12.98</v>
      </c>
      <c r="BY161" s="39">
        <v>4</v>
      </c>
      <c r="BZ161" s="38">
        <f t="shared" si="54"/>
        <v>12.169038461538467</v>
      </c>
      <c r="CA161" s="39">
        <v>4</v>
      </c>
      <c r="CB161" s="40">
        <f t="shared" si="55"/>
        <v>10.41</v>
      </c>
      <c r="CC161" s="41">
        <v>1</v>
      </c>
      <c r="CD161" s="40">
        <f t="shared" si="56"/>
        <v>10.694491017964058</v>
      </c>
      <c r="CE161" s="41">
        <v>0</v>
      </c>
    </row>
    <row r="162" spans="1:83" x14ac:dyDescent="0.3">
      <c r="A162" s="8" t="s">
        <v>177</v>
      </c>
      <c r="B162" s="8">
        <v>2002</v>
      </c>
      <c r="C162" s="8" t="s">
        <v>280</v>
      </c>
      <c r="D162" s="8">
        <v>25</v>
      </c>
      <c r="E162" s="8">
        <v>390</v>
      </c>
      <c r="F162" s="10">
        <v>37354</v>
      </c>
      <c r="G162" s="11">
        <f t="shared" si="39"/>
        <v>98</v>
      </c>
      <c r="H162" s="11">
        <v>7.9</v>
      </c>
      <c r="I162" s="8" t="s">
        <v>60</v>
      </c>
      <c r="J162" s="45" t="s">
        <v>183</v>
      </c>
      <c r="K162" s="45" t="s">
        <v>260</v>
      </c>
      <c r="L162" s="45" t="s">
        <v>261</v>
      </c>
      <c r="M162" s="8">
        <v>8</v>
      </c>
      <c r="N162" s="8" t="s">
        <v>39</v>
      </c>
      <c r="O162" s="12">
        <f t="shared" si="40"/>
        <v>8</v>
      </c>
      <c r="P162" s="12">
        <v>0.6889104130653787</v>
      </c>
      <c r="Q162" s="13">
        <v>1188</v>
      </c>
      <c r="R162" s="13">
        <f t="shared" si="41"/>
        <v>24.75</v>
      </c>
      <c r="S162" s="14">
        <v>9.5868097643097521</v>
      </c>
      <c r="T162" s="14">
        <v>0.65037621735425832</v>
      </c>
      <c r="U162" s="14">
        <v>12.45</v>
      </c>
      <c r="V162" s="14">
        <v>6.8</v>
      </c>
      <c r="W162" s="14">
        <f t="shared" si="42"/>
        <v>5.6499999999999995</v>
      </c>
      <c r="X162" s="15">
        <f t="shared" si="43"/>
        <v>237.27354166666638</v>
      </c>
      <c r="Y162" s="15">
        <v>0</v>
      </c>
      <c r="Z162" s="16">
        <f t="shared" si="44"/>
        <v>0</v>
      </c>
      <c r="AA162" s="17">
        <f t="shared" si="45"/>
        <v>0</v>
      </c>
      <c r="AB162" s="46">
        <v>271</v>
      </c>
      <c r="AC162" s="47">
        <v>8.8154981549815457</v>
      </c>
      <c r="AD162" s="47">
        <v>0.48725044039307974</v>
      </c>
      <c r="AE162" s="47">
        <v>9.8800000000000008</v>
      </c>
      <c r="AF162" s="47">
        <v>6.8</v>
      </c>
      <c r="AG162" s="20">
        <f t="shared" si="57"/>
        <v>49.770833333333307</v>
      </c>
      <c r="AH162" s="48">
        <v>192</v>
      </c>
      <c r="AI162" s="49">
        <v>9.8887500000000035</v>
      </c>
      <c r="AJ162" s="49">
        <v>0.1657270196020485</v>
      </c>
      <c r="AK162" s="49">
        <v>10.220000000000001</v>
      </c>
      <c r="AL162" s="49">
        <v>9.39</v>
      </c>
      <c r="AM162" s="23">
        <f t="shared" si="46"/>
        <v>39.555000000000014</v>
      </c>
      <c r="AN162" s="50">
        <v>295</v>
      </c>
      <c r="AO162" s="51">
        <v>9.7981355932203549</v>
      </c>
      <c r="AP162" s="51">
        <v>0.17036050786605195</v>
      </c>
      <c r="AQ162" s="51">
        <v>10.29</v>
      </c>
      <c r="AR162" s="51">
        <v>9.51</v>
      </c>
      <c r="AS162" s="26">
        <f t="shared" si="47"/>
        <v>60.217708333333427</v>
      </c>
      <c r="AT162" s="52">
        <v>144</v>
      </c>
      <c r="AU162" s="53">
        <v>9.1541666666666615</v>
      </c>
      <c r="AV162" s="53">
        <v>0.45909686349389156</v>
      </c>
      <c r="AW162" s="53">
        <v>10.79</v>
      </c>
      <c r="AX162" s="53">
        <v>8.5</v>
      </c>
      <c r="AY162" s="29">
        <f t="shared" si="48"/>
        <v>27.462499999999984</v>
      </c>
      <c r="AZ162" s="54">
        <v>91</v>
      </c>
      <c r="BA162" s="55">
        <v>9.5127472527472605</v>
      </c>
      <c r="BB162" s="55">
        <v>0.33068637687917934</v>
      </c>
      <c r="BC162" s="55">
        <v>10</v>
      </c>
      <c r="BD162" s="55">
        <v>8.6999999999999993</v>
      </c>
      <c r="BE162" s="32">
        <f t="shared" si="49"/>
        <v>18.034583333333348</v>
      </c>
      <c r="BF162" s="56">
        <v>50</v>
      </c>
      <c r="BG162" s="57">
        <v>10.052399999999995</v>
      </c>
      <c r="BH162" s="57">
        <v>0.24187667628486295</v>
      </c>
      <c r="BI162" s="57">
        <v>10.65</v>
      </c>
      <c r="BJ162" s="57">
        <v>9.7200000000000006</v>
      </c>
      <c r="BK162" s="35">
        <f t="shared" si="50"/>
        <v>10.471249999999996</v>
      </c>
      <c r="BL162" s="58">
        <v>48</v>
      </c>
      <c r="BM162" s="59">
        <v>10.537916666666666</v>
      </c>
      <c r="BN162" s="59">
        <v>0.25014003170422983</v>
      </c>
      <c r="BO162" s="59">
        <v>11.3</v>
      </c>
      <c r="BP162" s="59">
        <v>10.18</v>
      </c>
      <c r="BQ162" s="37">
        <f t="shared" si="51"/>
        <v>10.537916666666666</v>
      </c>
      <c r="BR162" s="48">
        <v>97</v>
      </c>
      <c r="BS162" s="49">
        <v>10.502474226804125</v>
      </c>
      <c r="BT162" s="49">
        <v>0.49449896976602176</v>
      </c>
      <c r="BU162" s="49">
        <v>12.45</v>
      </c>
      <c r="BV162" s="49">
        <v>9.8000000000000007</v>
      </c>
      <c r="BW162" s="23">
        <f t="shared" si="52"/>
        <v>21.223750000000006</v>
      </c>
      <c r="BX162" s="38">
        <f t="shared" si="53"/>
        <v>12.45</v>
      </c>
      <c r="BY162" s="39">
        <v>7</v>
      </c>
      <c r="BZ162" s="38">
        <f t="shared" si="54"/>
        <v>10.537916666666666</v>
      </c>
      <c r="CA162" s="39">
        <v>6</v>
      </c>
      <c r="CB162" s="40">
        <f t="shared" si="55"/>
        <v>6.8</v>
      </c>
      <c r="CC162" s="41">
        <v>0</v>
      </c>
      <c r="CD162" s="40">
        <f t="shared" si="56"/>
        <v>8.8154981549815457</v>
      </c>
      <c r="CE162" s="41">
        <v>0</v>
      </c>
    </row>
    <row r="163" spans="1:83" x14ac:dyDescent="0.3">
      <c r="A163" s="8" t="s">
        <v>177</v>
      </c>
      <c r="B163" s="8">
        <v>2002</v>
      </c>
      <c r="C163" s="8" t="s">
        <v>281</v>
      </c>
      <c r="D163" s="8">
        <v>24</v>
      </c>
      <c r="E163" s="8">
        <v>359</v>
      </c>
      <c r="F163" s="10">
        <v>37378</v>
      </c>
      <c r="G163" s="11">
        <f t="shared" si="39"/>
        <v>122</v>
      </c>
      <c r="H163" s="11">
        <v>10.6</v>
      </c>
      <c r="I163" s="8" t="s">
        <v>57</v>
      </c>
      <c r="J163" s="45" t="s">
        <v>179</v>
      </c>
      <c r="K163" s="45" t="s">
        <v>255</v>
      </c>
      <c r="L163" s="45" t="s">
        <v>237</v>
      </c>
      <c r="M163" s="8">
        <v>8</v>
      </c>
      <c r="N163" s="8" t="s">
        <v>39</v>
      </c>
      <c r="O163" s="12">
        <f t="shared" si="40"/>
        <v>8</v>
      </c>
      <c r="P163" s="12">
        <v>0.58888615352659746</v>
      </c>
      <c r="Q163" s="13">
        <v>900</v>
      </c>
      <c r="R163" s="13">
        <f t="shared" si="41"/>
        <v>18.75</v>
      </c>
      <c r="S163" s="14">
        <v>11.198488888888932</v>
      </c>
      <c r="T163" s="14">
        <v>0.62659979447393221</v>
      </c>
      <c r="U163" s="14">
        <v>13.55</v>
      </c>
      <c r="V163" s="14">
        <v>10.26</v>
      </c>
      <c r="W163" s="14">
        <f t="shared" si="42"/>
        <v>3.2900000000000009</v>
      </c>
      <c r="X163" s="15">
        <f t="shared" si="43"/>
        <v>209.97166666666746</v>
      </c>
      <c r="Y163" s="15">
        <v>0</v>
      </c>
      <c r="Z163" s="16">
        <f t="shared" si="44"/>
        <v>0</v>
      </c>
      <c r="AA163" s="17">
        <f t="shared" si="45"/>
        <v>0</v>
      </c>
      <c r="AB163" s="46">
        <v>385</v>
      </c>
      <c r="AC163" s="47">
        <v>10.625740259740281</v>
      </c>
      <c r="AD163" s="47">
        <v>0.20871141126598264</v>
      </c>
      <c r="AE163" s="47">
        <v>11.41</v>
      </c>
      <c r="AF163" s="47">
        <v>10.26</v>
      </c>
      <c r="AG163" s="20">
        <f t="shared" si="57"/>
        <v>85.227291666666844</v>
      </c>
      <c r="AH163" s="48">
        <v>84</v>
      </c>
      <c r="AI163" s="49">
        <v>11.200476190476197</v>
      </c>
      <c r="AJ163" s="49">
        <v>0.13516526931385037</v>
      </c>
      <c r="AK163" s="49">
        <v>11.48</v>
      </c>
      <c r="AL163" s="49">
        <v>11</v>
      </c>
      <c r="AM163" s="23">
        <f t="shared" si="46"/>
        <v>19.600833333333345</v>
      </c>
      <c r="AN163" s="50">
        <v>51</v>
      </c>
      <c r="AO163" s="51">
        <v>11.445294117647059</v>
      </c>
      <c r="AP163" s="51">
        <v>0.31985842456422175</v>
      </c>
      <c r="AQ163" s="51">
        <v>12.52</v>
      </c>
      <c r="AR163" s="51">
        <v>11.1</v>
      </c>
      <c r="AS163" s="26">
        <f t="shared" si="47"/>
        <v>12.160625</v>
      </c>
      <c r="AT163" s="52">
        <v>91</v>
      </c>
      <c r="AU163" s="53">
        <v>11.772637362637361</v>
      </c>
      <c r="AV163" s="53">
        <v>0.31036120592638194</v>
      </c>
      <c r="AW163" s="53">
        <v>12.66</v>
      </c>
      <c r="AX163" s="53">
        <v>11.37</v>
      </c>
      <c r="AY163" s="29">
        <f t="shared" si="48"/>
        <v>22.318958333333331</v>
      </c>
      <c r="AZ163" s="54">
        <v>55</v>
      </c>
      <c r="BA163" s="55">
        <v>12.010727272727275</v>
      </c>
      <c r="BB163" s="55">
        <v>0.35512571871701504</v>
      </c>
      <c r="BC163" s="55">
        <v>13.15</v>
      </c>
      <c r="BD163" s="55">
        <v>11.37</v>
      </c>
      <c r="BE163" s="32">
        <f t="shared" si="49"/>
        <v>13.762291666666668</v>
      </c>
      <c r="BF163" s="56">
        <v>46</v>
      </c>
      <c r="BG163" s="57">
        <v>11.528260869565221</v>
      </c>
      <c r="BH163" s="57">
        <v>0.59150769450363627</v>
      </c>
      <c r="BI163" s="57">
        <v>13.13</v>
      </c>
      <c r="BJ163" s="57">
        <v>10.98</v>
      </c>
      <c r="BK163" s="35">
        <f t="shared" si="50"/>
        <v>11.047916666666671</v>
      </c>
      <c r="BL163" s="58">
        <v>107</v>
      </c>
      <c r="BM163" s="59">
        <v>11.368037383177567</v>
      </c>
      <c r="BN163" s="59">
        <v>0.37634397968101468</v>
      </c>
      <c r="BO163" s="59">
        <v>13.31</v>
      </c>
      <c r="BP163" s="59">
        <v>10.73</v>
      </c>
      <c r="BQ163" s="37">
        <f t="shared" si="51"/>
        <v>25.341249999999992</v>
      </c>
      <c r="BR163" s="48">
        <v>81</v>
      </c>
      <c r="BS163" s="49">
        <v>12.155555555555551</v>
      </c>
      <c r="BT163" s="49">
        <v>0.2602258634340569</v>
      </c>
      <c r="BU163" s="49">
        <v>13.55</v>
      </c>
      <c r="BV163" s="49">
        <v>11.96</v>
      </c>
      <c r="BW163" s="23">
        <f t="shared" si="52"/>
        <v>20.512499999999992</v>
      </c>
      <c r="BX163" s="38">
        <f t="shared" si="53"/>
        <v>13.55</v>
      </c>
      <c r="BY163" s="39">
        <v>7</v>
      </c>
      <c r="BZ163" s="38">
        <f t="shared" si="54"/>
        <v>12.155555555555551</v>
      </c>
      <c r="CA163" s="39">
        <v>7</v>
      </c>
      <c r="CB163" s="40">
        <f t="shared" si="55"/>
        <v>10.26</v>
      </c>
      <c r="CC163" s="41">
        <v>0</v>
      </c>
      <c r="CD163" s="40">
        <f t="shared" si="56"/>
        <v>10.625740259740281</v>
      </c>
      <c r="CE163" s="41">
        <v>0</v>
      </c>
    </row>
    <row r="164" spans="1:83" x14ac:dyDescent="0.3">
      <c r="A164" s="8" t="s">
        <v>177</v>
      </c>
      <c r="B164" s="8">
        <v>2002</v>
      </c>
      <c r="C164" s="8" t="s">
        <v>282</v>
      </c>
      <c r="D164" s="8">
        <v>24</v>
      </c>
      <c r="E164" s="8">
        <v>71</v>
      </c>
      <c r="F164" s="10">
        <v>37371</v>
      </c>
      <c r="G164" s="11">
        <f t="shared" si="39"/>
        <v>115</v>
      </c>
      <c r="H164" s="11">
        <v>9.9</v>
      </c>
      <c r="I164" s="8" t="s">
        <v>235</v>
      </c>
      <c r="J164" s="45" t="s">
        <v>179</v>
      </c>
      <c r="K164" s="45" t="s">
        <v>283</v>
      </c>
      <c r="L164" s="45" t="s">
        <v>237</v>
      </c>
      <c r="M164" s="8">
        <v>8</v>
      </c>
      <c r="N164" s="8" t="s">
        <v>39</v>
      </c>
      <c r="O164" s="12">
        <f t="shared" si="40"/>
        <v>8</v>
      </c>
      <c r="P164" s="12">
        <v>0.88572577904573746</v>
      </c>
      <c r="Q164" s="13">
        <v>611</v>
      </c>
      <c r="R164" s="13">
        <f t="shared" si="41"/>
        <v>12.729166666666666</v>
      </c>
      <c r="S164" s="14">
        <v>10.380114566284799</v>
      </c>
      <c r="T164" s="14">
        <v>0.49825481001742888</v>
      </c>
      <c r="U164" s="14">
        <v>13.13</v>
      </c>
      <c r="V164" s="14">
        <v>9.56</v>
      </c>
      <c r="W164" s="14">
        <f t="shared" si="42"/>
        <v>3.5700000000000003</v>
      </c>
      <c r="X164" s="15">
        <f t="shared" si="43"/>
        <v>132.1302083333336</v>
      </c>
      <c r="Y164" s="15">
        <v>0</v>
      </c>
      <c r="Z164" s="16">
        <f t="shared" si="44"/>
        <v>0</v>
      </c>
      <c r="AA164" s="17">
        <f t="shared" si="45"/>
        <v>0</v>
      </c>
      <c r="AB164" s="46">
        <v>88</v>
      </c>
      <c r="AC164" s="47">
        <v>10.02693181818181</v>
      </c>
      <c r="AD164" s="47">
        <v>0.12064346593379152</v>
      </c>
      <c r="AE164" s="47">
        <v>10.64</v>
      </c>
      <c r="AF164" s="47">
        <v>9.89</v>
      </c>
      <c r="AG164" s="20">
        <f t="shared" si="57"/>
        <v>18.382708333333316</v>
      </c>
      <c r="AH164" s="48">
        <v>136</v>
      </c>
      <c r="AI164" s="49">
        <v>10.126323529411771</v>
      </c>
      <c r="AJ164" s="49">
        <v>0.14568768637322738</v>
      </c>
      <c r="AK164" s="49">
        <v>10.52</v>
      </c>
      <c r="AL164" s="49">
        <v>9.8699999999999992</v>
      </c>
      <c r="AM164" s="23">
        <f t="shared" si="46"/>
        <v>28.691250000000018</v>
      </c>
      <c r="AN164" s="50">
        <v>53</v>
      </c>
      <c r="AO164" s="51">
        <v>10.176037735849059</v>
      </c>
      <c r="AP164" s="51">
        <v>0.27638698916445131</v>
      </c>
      <c r="AQ164" s="51">
        <v>11.21</v>
      </c>
      <c r="AR164" s="51">
        <v>9.89</v>
      </c>
      <c r="AS164" s="26">
        <f t="shared" si="47"/>
        <v>11.23604166666667</v>
      </c>
      <c r="AT164" s="52">
        <v>105</v>
      </c>
      <c r="AU164" s="53">
        <v>10.511428571428569</v>
      </c>
      <c r="AV164" s="53">
        <v>0.74637254640157957</v>
      </c>
      <c r="AW164" s="53">
        <v>13.13</v>
      </c>
      <c r="AX164" s="53">
        <v>9.7899999999999991</v>
      </c>
      <c r="AY164" s="29">
        <f t="shared" si="48"/>
        <v>22.993749999999995</v>
      </c>
      <c r="AZ164" s="54">
        <v>52</v>
      </c>
      <c r="BA164" s="55">
        <v>10.904230769230772</v>
      </c>
      <c r="BB164" s="55">
        <v>0.2729457760833619</v>
      </c>
      <c r="BC164" s="55">
        <v>11.3</v>
      </c>
      <c r="BD164" s="55">
        <v>10.4</v>
      </c>
      <c r="BE164" s="32">
        <f t="shared" si="49"/>
        <v>11.812916666666668</v>
      </c>
      <c r="BF164" s="56">
        <v>84</v>
      </c>
      <c r="BG164" s="57">
        <v>10.876785714285708</v>
      </c>
      <c r="BH164" s="57">
        <v>0.17213164417383953</v>
      </c>
      <c r="BI164" s="57">
        <v>11.21</v>
      </c>
      <c r="BJ164" s="57">
        <v>10.6</v>
      </c>
      <c r="BK164" s="35">
        <f t="shared" si="50"/>
        <v>19.03437499999999</v>
      </c>
      <c r="BL164" s="58">
        <v>42</v>
      </c>
      <c r="BM164" s="59">
        <v>10.674047619047622</v>
      </c>
      <c r="BN164" s="59">
        <v>9.412134160440111E-2</v>
      </c>
      <c r="BO164" s="59">
        <v>11.05</v>
      </c>
      <c r="BP164" s="59">
        <v>10.56</v>
      </c>
      <c r="BQ164" s="37">
        <f t="shared" si="51"/>
        <v>9.3397916666666685</v>
      </c>
      <c r="BR164" s="48">
        <v>51</v>
      </c>
      <c r="BS164" s="49">
        <v>10.013529411764704</v>
      </c>
      <c r="BT164" s="49">
        <v>0.43665924256523769</v>
      </c>
      <c r="BU164" s="49">
        <v>10.77</v>
      </c>
      <c r="BV164" s="49">
        <v>9.56</v>
      </c>
      <c r="BW164" s="23">
        <f t="shared" si="52"/>
        <v>10.639374999999998</v>
      </c>
      <c r="BX164" s="38">
        <f t="shared" si="53"/>
        <v>13.13</v>
      </c>
      <c r="BY164" s="39">
        <v>3</v>
      </c>
      <c r="BZ164" s="38">
        <f t="shared" si="54"/>
        <v>10.904230769230772</v>
      </c>
      <c r="CA164" s="39">
        <v>4</v>
      </c>
      <c r="CB164" s="40">
        <f t="shared" si="55"/>
        <v>9.56</v>
      </c>
      <c r="CC164" s="41">
        <v>7</v>
      </c>
      <c r="CD164" s="40">
        <f t="shared" si="56"/>
        <v>10.013529411764704</v>
      </c>
      <c r="CE164" s="41">
        <v>7</v>
      </c>
    </row>
    <row r="165" spans="1:83" x14ac:dyDescent="0.3">
      <c r="A165" s="8" t="s">
        <v>177</v>
      </c>
      <c r="B165" s="8">
        <v>2002</v>
      </c>
      <c r="C165" s="8" t="s">
        <v>284</v>
      </c>
      <c r="D165" s="8">
        <v>24</v>
      </c>
      <c r="E165" s="8">
        <v>364</v>
      </c>
      <c r="F165" s="10">
        <v>37378</v>
      </c>
      <c r="G165" s="11">
        <f t="shared" si="39"/>
        <v>122</v>
      </c>
      <c r="H165" s="11">
        <v>10.6</v>
      </c>
      <c r="I165" s="8" t="s">
        <v>235</v>
      </c>
      <c r="J165" s="45" t="s">
        <v>179</v>
      </c>
      <c r="K165" s="45" t="s">
        <v>285</v>
      </c>
      <c r="L165" s="45" t="s">
        <v>237</v>
      </c>
      <c r="M165" s="8">
        <v>8</v>
      </c>
      <c r="N165" s="8" t="s">
        <v>39</v>
      </c>
      <c r="O165" s="12">
        <f t="shared" si="40"/>
        <v>8</v>
      </c>
      <c r="P165" s="12">
        <v>0.72357282194334727</v>
      </c>
      <c r="Q165" s="13">
        <v>962</v>
      </c>
      <c r="R165" s="13">
        <f t="shared" si="41"/>
        <v>20.041666666666668</v>
      </c>
      <c r="S165" s="14">
        <v>11.371351351351322</v>
      </c>
      <c r="T165" s="14">
        <v>0.69326479066238811</v>
      </c>
      <c r="U165" s="14">
        <v>14.32</v>
      </c>
      <c r="V165" s="14">
        <v>10</v>
      </c>
      <c r="W165" s="14">
        <f t="shared" si="42"/>
        <v>4.32</v>
      </c>
      <c r="X165" s="15">
        <f t="shared" si="43"/>
        <v>227.90083333333277</v>
      </c>
      <c r="Y165" s="15">
        <v>0</v>
      </c>
      <c r="Z165" s="16">
        <f t="shared" si="44"/>
        <v>0</v>
      </c>
      <c r="AA165" s="17">
        <f t="shared" si="45"/>
        <v>0</v>
      </c>
      <c r="AB165" s="46">
        <v>137</v>
      </c>
      <c r="AC165" s="47">
        <v>10.714817518248168</v>
      </c>
      <c r="AD165" s="47">
        <v>0.12719312660501836</v>
      </c>
      <c r="AE165" s="47">
        <v>11.12</v>
      </c>
      <c r="AF165" s="47">
        <v>10.51</v>
      </c>
      <c r="AG165" s="20">
        <f t="shared" si="57"/>
        <v>30.581874999999979</v>
      </c>
      <c r="AH165" s="48">
        <v>206</v>
      </c>
      <c r="AI165" s="49">
        <v>10.678058252427181</v>
      </c>
      <c r="AJ165" s="49">
        <v>0.149607996737016</v>
      </c>
      <c r="AK165" s="49">
        <v>11.31</v>
      </c>
      <c r="AL165" s="49">
        <v>10</v>
      </c>
      <c r="AM165" s="23">
        <f t="shared" si="46"/>
        <v>45.826666666666654</v>
      </c>
      <c r="AN165" s="50">
        <v>139</v>
      </c>
      <c r="AO165" s="51">
        <v>11.022374100719427</v>
      </c>
      <c r="AP165" s="51">
        <v>0.32155100286005617</v>
      </c>
      <c r="AQ165" s="51">
        <v>13.15</v>
      </c>
      <c r="AR165" s="51">
        <v>10.71</v>
      </c>
      <c r="AS165" s="26">
        <f t="shared" si="47"/>
        <v>31.918958333333343</v>
      </c>
      <c r="AT165" s="52">
        <v>102</v>
      </c>
      <c r="AU165" s="53">
        <v>11.857647058823529</v>
      </c>
      <c r="AV165" s="53">
        <v>0.35178801129693715</v>
      </c>
      <c r="AW165" s="53">
        <v>13.42</v>
      </c>
      <c r="AX165" s="53">
        <v>11.33</v>
      </c>
      <c r="AY165" s="29">
        <f t="shared" si="48"/>
        <v>25.197499999999998</v>
      </c>
      <c r="AZ165" s="54">
        <v>138</v>
      </c>
      <c r="BA165" s="55">
        <v>12.12579710144928</v>
      </c>
      <c r="BB165" s="55">
        <v>0.63476739988939213</v>
      </c>
      <c r="BC165" s="55">
        <v>14.32</v>
      </c>
      <c r="BD165" s="55">
        <v>10.92</v>
      </c>
      <c r="BE165" s="32">
        <f t="shared" si="49"/>
        <v>34.861666666666679</v>
      </c>
      <c r="BF165" s="56">
        <v>83</v>
      </c>
      <c r="BG165" s="57">
        <v>11.599036144578307</v>
      </c>
      <c r="BH165" s="57">
        <v>0.26115416649488193</v>
      </c>
      <c r="BI165" s="57">
        <v>12.56</v>
      </c>
      <c r="BJ165" s="57">
        <v>11.25</v>
      </c>
      <c r="BK165" s="35">
        <f t="shared" si="50"/>
        <v>20.056666666666654</v>
      </c>
      <c r="BL165" s="58">
        <v>96</v>
      </c>
      <c r="BM165" s="59">
        <v>12.100729166666669</v>
      </c>
      <c r="BN165" s="59">
        <v>0.23898136809853079</v>
      </c>
      <c r="BO165" s="59">
        <v>12.44</v>
      </c>
      <c r="BP165" s="59">
        <v>11.51</v>
      </c>
      <c r="BQ165" s="37">
        <f t="shared" si="51"/>
        <v>24.201458333333338</v>
      </c>
      <c r="BR165" s="48">
        <v>61</v>
      </c>
      <c r="BS165" s="49">
        <v>12.004754098360655</v>
      </c>
      <c r="BT165" s="49">
        <v>0.27642121576425727</v>
      </c>
      <c r="BU165" s="49">
        <v>12.36</v>
      </c>
      <c r="BV165" s="49">
        <v>11.39</v>
      </c>
      <c r="BW165" s="23">
        <f t="shared" si="52"/>
        <v>15.256041666666665</v>
      </c>
      <c r="BX165" s="38">
        <f t="shared" si="53"/>
        <v>14.32</v>
      </c>
      <c r="BY165" s="39">
        <v>4</v>
      </c>
      <c r="BZ165" s="38">
        <f t="shared" si="54"/>
        <v>12.12579710144928</v>
      </c>
      <c r="CA165" s="39">
        <v>4</v>
      </c>
      <c r="CB165" s="40">
        <f t="shared" si="55"/>
        <v>10</v>
      </c>
      <c r="CC165" s="41">
        <v>1</v>
      </c>
      <c r="CD165" s="40">
        <f t="shared" si="56"/>
        <v>10.678058252427181</v>
      </c>
      <c r="CE165" s="41">
        <v>1</v>
      </c>
    </row>
    <row r="166" spans="1:83" x14ac:dyDescent="0.3">
      <c r="A166" s="8" t="s">
        <v>177</v>
      </c>
      <c r="B166" s="8">
        <v>2002</v>
      </c>
      <c r="C166" s="8" t="s">
        <v>286</v>
      </c>
      <c r="D166" s="8">
        <v>24</v>
      </c>
      <c r="E166" s="8">
        <v>369</v>
      </c>
      <c r="F166" s="10">
        <v>37371</v>
      </c>
      <c r="G166" s="11">
        <f t="shared" si="39"/>
        <v>115</v>
      </c>
      <c r="H166" s="11">
        <v>9.9</v>
      </c>
      <c r="I166" s="8" t="s">
        <v>287</v>
      </c>
      <c r="J166" s="45" t="s">
        <v>183</v>
      </c>
      <c r="K166" s="45" t="s">
        <v>41</v>
      </c>
      <c r="L166" s="45" t="s">
        <v>229</v>
      </c>
      <c r="M166" s="8">
        <v>8</v>
      </c>
      <c r="N166" s="8" t="s">
        <v>39</v>
      </c>
      <c r="O166" s="12">
        <f t="shared" si="40"/>
        <v>8</v>
      </c>
      <c r="P166" s="12">
        <v>0.9391737431410051</v>
      </c>
      <c r="Q166" s="13">
        <v>761</v>
      </c>
      <c r="R166" s="13">
        <f t="shared" si="41"/>
        <v>15.854166666666666</v>
      </c>
      <c r="S166" s="14">
        <v>10.332417871222106</v>
      </c>
      <c r="T166" s="14">
        <v>0.44871886509340986</v>
      </c>
      <c r="U166" s="14">
        <v>12.44</v>
      </c>
      <c r="V166" s="14">
        <v>9.25</v>
      </c>
      <c r="W166" s="14">
        <f t="shared" si="42"/>
        <v>3.1899999999999995</v>
      </c>
      <c r="X166" s="15">
        <f t="shared" si="43"/>
        <v>163.81187500000047</v>
      </c>
      <c r="Y166" s="15">
        <v>0</v>
      </c>
      <c r="Z166" s="16">
        <f t="shared" si="44"/>
        <v>0</v>
      </c>
      <c r="AA166" s="17">
        <f t="shared" si="45"/>
        <v>0</v>
      </c>
      <c r="AB166" s="46">
        <v>90</v>
      </c>
      <c r="AC166" s="47">
        <v>10.019111111111112</v>
      </c>
      <c r="AD166" s="47">
        <v>0.13544470611464218</v>
      </c>
      <c r="AE166" s="47">
        <v>10.42</v>
      </c>
      <c r="AF166" s="47">
        <v>9.83</v>
      </c>
      <c r="AG166" s="20">
        <f t="shared" si="57"/>
        <v>18.785833333333336</v>
      </c>
      <c r="AH166" s="48">
        <v>152</v>
      </c>
      <c r="AI166" s="49">
        <v>10.101315789473684</v>
      </c>
      <c r="AJ166" s="49">
        <v>0.15455419423082264</v>
      </c>
      <c r="AK166" s="49">
        <v>10.61</v>
      </c>
      <c r="AL166" s="49">
        <v>9.76</v>
      </c>
      <c r="AM166" s="23">
        <f t="shared" si="46"/>
        <v>31.987499999999997</v>
      </c>
      <c r="AN166" s="50">
        <v>101</v>
      </c>
      <c r="AO166" s="51">
        <v>10.18851485148515</v>
      </c>
      <c r="AP166" s="51">
        <v>0.20612804825454412</v>
      </c>
      <c r="AQ166" s="51">
        <v>10.77</v>
      </c>
      <c r="AR166" s="51">
        <v>9.8699999999999992</v>
      </c>
      <c r="AS166" s="26">
        <f t="shared" si="47"/>
        <v>21.438333333333336</v>
      </c>
      <c r="AT166" s="52">
        <v>128</v>
      </c>
      <c r="AU166" s="53">
        <v>10.322968749999994</v>
      </c>
      <c r="AV166" s="53">
        <v>0.20034756954364868</v>
      </c>
      <c r="AW166" s="53">
        <v>11.34</v>
      </c>
      <c r="AX166" s="53">
        <v>9.91</v>
      </c>
      <c r="AY166" s="29">
        <f t="shared" si="48"/>
        <v>27.527916666666648</v>
      </c>
      <c r="AZ166" s="54">
        <v>95</v>
      </c>
      <c r="BA166" s="55">
        <v>10.896947368421046</v>
      </c>
      <c r="BB166" s="55">
        <v>0.19932371662438644</v>
      </c>
      <c r="BC166" s="55">
        <v>11.34</v>
      </c>
      <c r="BD166" s="55">
        <v>10.26</v>
      </c>
      <c r="BE166" s="32">
        <f t="shared" si="49"/>
        <v>21.566874999999985</v>
      </c>
      <c r="BF166" s="56">
        <v>61</v>
      </c>
      <c r="BG166" s="57">
        <v>10.634262295081966</v>
      </c>
      <c r="BH166" s="57">
        <v>0.18500863958559069</v>
      </c>
      <c r="BI166" s="57">
        <v>11.45</v>
      </c>
      <c r="BJ166" s="57">
        <v>10.46</v>
      </c>
      <c r="BK166" s="35">
        <f t="shared" si="50"/>
        <v>13.514374999999998</v>
      </c>
      <c r="BL166" s="58">
        <v>55</v>
      </c>
      <c r="BM166" s="59">
        <v>10.928545454545459</v>
      </c>
      <c r="BN166" s="59">
        <v>0.34089434760487863</v>
      </c>
      <c r="BO166" s="59">
        <v>12.44</v>
      </c>
      <c r="BP166" s="59">
        <v>10.69</v>
      </c>
      <c r="BQ166" s="37">
        <f t="shared" si="51"/>
        <v>12.522291666666671</v>
      </c>
      <c r="BR166" s="48">
        <v>79</v>
      </c>
      <c r="BS166" s="49">
        <v>10.006329113924048</v>
      </c>
      <c r="BT166" s="49">
        <v>0.74713500172872316</v>
      </c>
      <c r="BU166" s="49">
        <v>11.86</v>
      </c>
      <c r="BV166" s="49">
        <v>9.25</v>
      </c>
      <c r="BW166" s="23">
        <f t="shared" si="52"/>
        <v>16.468749999999996</v>
      </c>
      <c r="BX166" s="38">
        <f t="shared" si="53"/>
        <v>12.44</v>
      </c>
      <c r="BY166" s="39">
        <v>6</v>
      </c>
      <c r="BZ166" s="38">
        <f t="shared" si="54"/>
        <v>10.928545454545459</v>
      </c>
      <c r="CA166" s="39">
        <v>6</v>
      </c>
      <c r="CB166" s="40">
        <f t="shared" si="55"/>
        <v>9.25</v>
      </c>
      <c r="CC166" s="41">
        <v>7</v>
      </c>
      <c r="CD166" s="40">
        <f t="shared" si="56"/>
        <v>10.006329113924048</v>
      </c>
      <c r="CE166" s="41">
        <v>7</v>
      </c>
    </row>
    <row r="167" spans="1:83" x14ac:dyDescent="0.3">
      <c r="A167" s="8" t="s">
        <v>177</v>
      </c>
      <c r="B167" s="8">
        <v>2002</v>
      </c>
      <c r="C167" s="8" t="s">
        <v>288</v>
      </c>
      <c r="D167" s="8">
        <v>24</v>
      </c>
      <c r="E167" s="8">
        <v>387</v>
      </c>
      <c r="F167" s="10">
        <v>37370</v>
      </c>
      <c r="G167" s="11">
        <f t="shared" si="39"/>
        <v>114</v>
      </c>
      <c r="H167" s="11">
        <v>9.8000000000000007</v>
      </c>
      <c r="I167" s="8" t="s">
        <v>57</v>
      </c>
      <c r="J167" s="45" t="s">
        <v>232</v>
      </c>
      <c r="K167" s="45" t="s">
        <v>123</v>
      </c>
      <c r="L167" s="45" t="s">
        <v>233</v>
      </c>
      <c r="M167" s="8">
        <v>8</v>
      </c>
      <c r="N167" s="8" t="s">
        <v>39</v>
      </c>
      <c r="O167" s="12">
        <f t="shared" si="40"/>
        <v>8</v>
      </c>
      <c r="P167" s="42">
        <v>2.592271304910998E-2</v>
      </c>
      <c r="Q167" s="13">
        <v>1040</v>
      </c>
      <c r="R167" s="13">
        <f t="shared" si="41"/>
        <v>21.666666666666668</v>
      </c>
      <c r="S167" s="14">
        <v>10.424961538461513</v>
      </c>
      <c r="T167" s="14">
        <v>0.40922989068231574</v>
      </c>
      <c r="U167" s="14">
        <v>12.14</v>
      </c>
      <c r="V167" s="14">
        <v>9.67</v>
      </c>
      <c r="W167" s="14">
        <f t="shared" si="42"/>
        <v>2.4700000000000006</v>
      </c>
      <c r="X167" s="15">
        <f t="shared" si="43"/>
        <v>225.87416666666613</v>
      </c>
      <c r="Y167" s="15">
        <v>0</v>
      </c>
      <c r="Z167" s="16">
        <f t="shared" si="44"/>
        <v>0</v>
      </c>
      <c r="AA167" s="17">
        <f t="shared" si="45"/>
        <v>0</v>
      </c>
      <c r="AB167" s="46">
        <v>268</v>
      </c>
      <c r="AC167" s="47">
        <v>10.048134328358179</v>
      </c>
      <c r="AD167" s="47">
        <v>0.19086700631081335</v>
      </c>
      <c r="AE167" s="47">
        <v>10.65</v>
      </c>
      <c r="AF167" s="47">
        <v>9.75</v>
      </c>
      <c r="AG167" s="20">
        <f t="shared" si="57"/>
        <v>56.102083333333162</v>
      </c>
      <c r="AH167" s="48">
        <v>114</v>
      </c>
      <c r="AI167" s="49">
        <v>10.40105263157894</v>
      </c>
      <c r="AJ167" s="49">
        <v>0.13250726092012252</v>
      </c>
      <c r="AK167" s="49">
        <v>10.82</v>
      </c>
      <c r="AL167" s="49">
        <v>10.220000000000001</v>
      </c>
      <c r="AM167" s="23">
        <f t="shared" si="46"/>
        <v>24.702499999999983</v>
      </c>
      <c r="AN167" s="50">
        <v>226</v>
      </c>
      <c r="AO167" s="51">
        <v>10.450088495575246</v>
      </c>
      <c r="AP167" s="51">
        <v>0.12090396979215759</v>
      </c>
      <c r="AQ167" s="51">
        <v>10.98</v>
      </c>
      <c r="AR167" s="51">
        <v>10.08</v>
      </c>
      <c r="AS167" s="26">
        <f t="shared" si="47"/>
        <v>49.202500000000114</v>
      </c>
      <c r="AT167" s="52">
        <v>103</v>
      </c>
      <c r="AU167" s="53">
        <v>10.365145631067961</v>
      </c>
      <c r="AV167" s="53">
        <v>0.26731733392176293</v>
      </c>
      <c r="AW167" s="53">
        <v>11.31</v>
      </c>
      <c r="AX167" s="53">
        <v>9.86</v>
      </c>
      <c r="AY167" s="29">
        <f t="shared" si="48"/>
        <v>22.241875</v>
      </c>
      <c r="AZ167" s="54">
        <v>85</v>
      </c>
      <c r="BA167" s="55">
        <v>10.947411764705883</v>
      </c>
      <c r="BB167" s="55">
        <v>0.30366865142774424</v>
      </c>
      <c r="BC167" s="55">
        <v>12.14</v>
      </c>
      <c r="BD167" s="55">
        <v>10.16</v>
      </c>
      <c r="BE167" s="32">
        <f t="shared" si="49"/>
        <v>19.386041666666667</v>
      </c>
      <c r="BF167" s="56">
        <v>50</v>
      </c>
      <c r="BG167" s="57">
        <v>11.314199999999998</v>
      </c>
      <c r="BH167" s="57">
        <v>0.15006243598541769</v>
      </c>
      <c r="BI167" s="57">
        <v>11.79</v>
      </c>
      <c r="BJ167" s="57">
        <v>11.02</v>
      </c>
      <c r="BK167" s="35">
        <f t="shared" si="50"/>
        <v>11.785624999999998</v>
      </c>
      <c r="BL167" s="58">
        <v>51</v>
      </c>
      <c r="BM167" s="59">
        <v>10.915882352941175</v>
      </c>
      <c r="BN167" s="59">
        <v>0.27574028701361819</v>
      </c>
      <c r="BO167" s="59">
        <v>11.62</v>
      </c>
      <c r="BP167" s="59">
        <v>10.53</v>
      </c>
      <c r="BQ167" s="37">
        <f t="shared" si="51"/>
        <v>11.598124999999998</v>
      </c>
      <c r="BR167" s="48">
        <v>143</v>
      </c>
      <c r="BS167" s="49">
        <v>10.357062937062937</v>
      </c>
      <c r="BT167" s="49">
        <v>0.41740113473568574</v>
      </c>
      <c r="BU167" s="49">
        <v>11.27</v>
      </c>
      <c r="BV167" s="49">
        <v>9.67</v>
      </c>
      <c r="BW167" s="23">
        <f t="shared" si="52"/>
        <v>30.855416666666663</v>
      </c>
      <c r="BX167" s="38">
        <f t="shared" si="53"/>
        <v>12.14</v>
      </c>
      <c r="BY167" s="39">
        <v>4</v>
      </c>
      <c r="BZ167" s="38">
        <f t="shared" si="54"/>
        <v>11.314199999999998</v>
      </c>
      <c r="CA167" s="39">
        <v>5</v>
      </c>
      <c r="CB167" s="40">
        <f t="shared" si="55"/>
        <v>9.67</v>
      </c>
      <c r="CC167" s="41">
        <v>7</v>
      </c>
      <c r="CD167" s="40">
        <f t="shared" si="56"/>
        <v>10.048134328358179</v>
      </c>
      <c r="CE167" s="41">
        <v>0</v>
      </c>
    </row>
    <row r="168" spans="1:83" x14ac:dyDescent="0.3">
      <c r="A168" s="8" t="s">
        <v>177</v>
      </c>
      <c r="B168" s="8">
        <v>2002</v>
      </c>
      <c r="C168" s="8" t="s">
        <v>289</v>
      </c>
      <c r="D168" s="8">
        <v>25</v>
      </c>
      <c r="E168" s="8">
        <v>444</v>
      </c>
      <c r="F168" s="10">
        <v>37356</v>
      </c>
      <c r="G168" s="11">
        <f t="shared" si="39"/>
        <v>100</v>
      </c>
      <c r="H168" s="11">
        <v>8.4</v>
      </c>
      <c r="I168" s="8" t="s">
        <v>207</v>
      </c>
      <c r="J168" s="45" t="s">
        <v>183</v>
      </c>
      <c r="K168" s="45" t="s">
        <v>38</v>
      </c>
      <c r="L168" s="45" t="s">
        <v>209</v>
      </c>
      <c r="M168" s="8">
        <v>8</v>
      </c>
      <c r="N168" s="8" t="s">
        <v>39</v>
      </c>
      <c r="O168" s="12">
        <f t="shared" si="40"/>
        <v>8</v>
      </c>
      <c r="P168" s="12">
        <v>0.74386387545061461</v>
      </c>
      <c r="Q168" s="13">
        <v>1274</v>
      </c>
      <c r="R168" s="13">
        <f t="shared" si="41"/>
        <v>26.541666666666668</v>
      </c>
      <c r="S168" s="14">
        <v>9.7973626373626566</v>
      </c>
      <c r="T168" s="14">
        <v>0.67987391884925485</v>
      </c>
      <c r="U168" s="14">
        <v>12.93</v>
      </c>
      <c r="V168" s="14">
        <v>8.5299999999999994</v>
      </c>
      <c r="W168" s="14">
        <f t="shared" si="42"/>
        <v>4.4000000000000004</v>
      </c>
      <c r="X168" s="15">
        <f t="shared" si="43"/>
        <v>260.03833333333387</v>
      </c>
      <c r="Y168" s="15">
        <v>0</v>
      </c>
      <c r="Z168" s="16">
        <f t="shared" si="44"/>
        <v>0</v>
      </c>
      <c r="AA168" s="17">
        <f t="shared" si="45"/>
        <v>0</v>
      </c>
      <c r="AB168" s="46">
        <v>480</v>
      </c>
      <c r="AC168" s="47">
        <v>9.5824583333333404</v>
      </c>
      <c r="AD168" s="47">
        <v>0.48529245463686915</v>
      </c>
      <c r="AE168" s="47">
        <v>10.38</v>
      </c>
      <c r="AF168" s="47">
        <v>8.5500000000000007</v>
      </c>
      <c r="AG168" s="20">
        <f t="shared" si="57"/>
        <v>95.824583333333408</v>
      </c>
      <c r="AH168" s="48">
        <v>131</v>
      </c>
      <c r="AI168" s="49">
        <v>9.9958015267175604</v>
      </c>
      <c r="AJ168" s="49">
        <v>0.1563622726406334</v>
      </c>
      <c r="AK168" s="49">
        <v>10.38</v>
      </c>
      <c r="AL168" s="49">
        <v>9.61</v>
      </c>
      <c r="AM168" s="23">
        <f t="shared" si="46"/>
        <v>27.280208333333341</v>
      </c>
      <c r="AN168" s="50">
        <v>151</v>
      </c>
      <c r="AO168" s="51">
        <v>9.6009933774834444</v>
      </c>
      <c r="AP168" s="51">
        <v>8.9820227617074727E-2</v>
      </c>
      <c r="AQ168" s="51">
        <v>9.89</v>
      </c>
      <c r="AR168" s="51">
        <v>9.4700000000000006</v>
      </c>
      <c r="AS168" s="26">
        <f t="shared" si="47"/>
        <v>30.203125000000004</v>
      </c>
      <c r="AT168" s="52">
        <v>222</v>
      </c>
      <c r="AU168" s="53">
        <v>9.1134684684684686</v>
      </c>
      <c r="AV168" s="53">
        <v>0.31697116701794931</v>
      </c>
      <c r="AW168" s="53">
        <v>9.94</v>
      </c>
      <c r="AX168" s="53">
        <v>8.5299999999999994</v>
      </c>
      <c r="AY168" s="29">
        <f t="shared" si="48"/>
        <v>42.149791666666665</v>
      </c>
      <c r="AZ168" s="54">
        <v>106</v>
      </c>
      <c r="BA168" s="55">
        <v>10.752075471698104</v>
      </c>
      <c r="BB168" s="55">
        <v>0.79502945974902395</v>
      </c>
      <c r="BC168" s="55">
        <v>12.93</v>
      </c>
      <c r="BD168" s="55">
        <v>9.18</v>
      </c>
      <c r="BE168" s="32">
        <f t="shared" si="49"/>
        <v>23.744166666666647</v>
      </c>
      <c r="BF168" s="56">
        <v>48</v>
      </c>
      <c r="BG168" s="57">
        <v>10.968958333333328</v>
      </c>
      <c r="BH168" s="57">
        <v>0.21822533331235966</v>
      </c>
      <c r="BI168" s="57">
        <v>11.53</v>
      </c>
      <c r="BJ168" s="57">
        <v>10.69</v>
      </c>
      <c r="BK168" s="35">
        <f t="shared" si="50"/>
        <v>10.968958333333328</v>
      </c>
      <c r="BL168" s="58">
        <v>53</v>
      </c>
      <c r="BM168" s="59">
        <v>10.563584905660376</v>
      </c>
      <c r="BN168" s="59">
        <v>0.10398029287437602</v>
      </c>
      <c r="BO168" s="59">
        <v>10.81</v>
      </c>
      <c r="BP168" s="59">
        <v>10.43</v>
      </c>
      <c r="BQ168" s="37">
        <f t="shared" si="51"/>
        <v>11.663958333333332</v>
      </c>
      <c r="BR168" s="48">
        <v>83</v>
      </c>
      <c r="BS168" s="49">
        <v>10.527349397590356</v>
      </c>
      <c r="BT168" s="49">
        <v>0.24737689393326642</v>
      </c>
      <c r="BU168" s="49">
        <v>10.98</v>
      </c>
      <c r="BV168" s="49">
        <v>10.06</v>
      </c>
      <c r="BW168" s="23">
        <f t="shared" si="52"/>
        <v>18.203541666666659</v>
      </c>
      <c r="BX168" s="38">
        <f t="shared" si="53"/>
        <v>12.93</v>
      </c>
      <c r="BY168" s="39">
        <v>4</v>
      </c>
      <c r="BZ168" s="38">
        <f t="shared" si="54"/>
        <v>10.968958333333328</v>
      </c>
      <c r="CA168" s="39">
        <v>5</v>
      </c>
      <c r="CB168" s="40">
        <f t="shared" si="55"/>
        <v>8.5299999999999994</v>
      </c>
      <c r="CC168" s="41">
        <v>3</v>
      </c>
      <c r="CD168" s="40">
        <f t="shared" si="56"/>
        <v>9.1134684684684686</v>
      </c>
      <c r="CE168" s="41">
        <v>3</v>
      </c>
    </row>
    <row r="169" spans="1:83" x14ac:dyDescent="0.3">
      <c r="A169" s="8" t="s">
        <v>177</v>
      </c>
      <c r="B169" s="8">
        <v>2002</v>
      </c>
      <c r="C169" s="8" t="s">
        <v>290</v>
      </c>
      <c r="D169" s="8">
        <v>25</v>
      </c>
      <c r="E169" s="8">
        <v>368</v>
      </c>
      <c r="F169" s="10">
        <v>37357</v>
      </c>
      <c r="G169" s="11">
        <f t="shared" si="39"/>
        <v>101</v>
      </c>
      <c r="H169" s="11">
        <v>8.6</v>
      </c>
      <c r="I169" s="8" t="s">
        <v>122</v>
      </c>
      <c r="J169" s="45" t="s">
        <v>232</v>
      </c>
      <c r="K169" s="45" t="s">
        <v>123</v>
      </c>
      <c r="L169" s="45" t="s">
        <v>233</v>
      </c>
      <c r="M169" s="8">
        <v>8</v>
      </c>
      <c r="N169" s="8" t="s">
        <v>39</v>
      </c>
      <c r="O169" s="12">
        <f t="shared" si="40"/>
        <v>8</v>
      </c>
      <c r="P169" s="12">
        <v>0.61338248388642957</v>
      </c>
      <c r="Q169" s="13">
        <v>1189</v>
      </c>
      <c r="R169" s="13">
        <f t="shared" si="41"/>
        <v>24.770833333333332</v>
      </c>
      <c r="S169" s="14">
        <v>9.719949537426448</v>
      </c>
      <c r="T169" s="14">
        <v>0.66373065417363342</v>
      </c>
      <c r="U169" s="14">
        <v>11.85</v>
      </c>
      <c r="V169" s="14">
        <v>8.41</v>
      </c>
      <c r="W169" s="14">
        <f t="shared" si="42"/>
        <v>3.4399999999999995</v>
      </c>
      <c r="X169" s="15">
        <f t="shared" si="43"/>
        <v>240.77125000000095</v>
      </c>
      <c r="Y169" s="15">
        <v>0</v>
      </c>
      <c r="Z169" s="16">
        <f t="shared" si="44"/>
        <v>0</v>
      </c>
      <c r="AA169" s="17">
        <f t="shared" si="45"/>
        <v>0</v>
      </c>
      <c r="AB169" s="46">
        <v>136</v>
      </c>
      <c r="AC169" s="47">
        <v>9.2069117647058771</v>
      </c>
      <c r="AD169" s="47">
        <v>0.3526734187672928</v>
      </c>
      <c r="AE169" s="47">
        <v>9.9</v>
      </c>
      <c r="AF169" s="47">
        <v>8.41</v>
      </c>
      <c r="AG169" s="20">
        <f t="shared" si="57"/>
        <v>26.086249999999986</v>
      </c>
      <c r="AH169" s="48">
        <v>182</v>
      </c>
      <c r="AI169" s="49">
        <v>9.7776373626373676</v>
      </c>
      <c r="AJ169" s="49">
        <v>0.20482689182061853</v>
      </c>
      <c r="AK169" s="49">
        <v>10.33</v>
      </c>
      <c r="AL169" s="49">
        <v>9.3699999999999992</v>
      </c>
      <c r="AM169" s="23">
        <f t="shared" si="46"/>
        <v>37.073541666666685</v>
      </c>
      <c r="AN169" s="50">
        <v>144</v>
      </c>
      <c r="AO169" s="51">
        <v>9.9041666666666703</v>
      </c>
      <c r="AP169" s="51">
        <v>0.12833794984582456</v>
      </c>
      <c r="AQ169" s="51">
        <v>10.33</v>
      </c>
      <c r="AR169" s="51">
        <v>9.74</v>
      </c>
      <c r="AS169" s="26">
        <f t="shared" si="47"/>
        <v>29.712500000000013</v>
      </c>
      <c r="AT169" s="52">
        <v>300</v>
      </c>
      <c r="AU169" s="53">
        <v>9.055100000000019</v>
      </c>
      <c r="AV169" s="53">
        <v>0.3894413158122032</v>
      </c>
      <c r="AW169" s="53">
        <v>10.07</v>
      </c>
      <c r="AX169" s="53">
        <v>8.4700000000000006</v>
      </c>
      <c r="AY169" s="29">
        <f t="shared" si="48"/>
        <v>56.59437500000012</v>
      </c>
      <c r="AZ169" s="54">
        <v>107</v>
      </c>
      <c r="BA169" s="55">
        <v>9.4834579439252291</v>
      </c>
      <c r="BB169" s="55">
        <v>0.49968688838326469</v>
      </c>
      <c r="BC169" s="55">
        <v>10.62</v>
      </c>
      <c r="BD169" s="55">
        <v>8.43</v>
      </c>
      <c r="BE169" s="32">
        <f t="shared" si="49"/>
        <v>21.140208333333323</v>
      </c>
      <c r="BF169" s="56">
        <v>81</v>
      </c>
      <c r="BG169" s="57">
        <v>10.17543209876543</v>
      </c>
      <c r="BH169" s="57">
        <v>0.27372453937634189</v>
      </c>
      <c r="BI169" s="57">
        <v>10.89</v>
      </c>
      <c r="BJ169" s="57">
        <v>9.7799999999999994</v>
      </c>
      <c r="BK169" s="35">
        <f t="shared" si="50"/>
        <v>17.171041666666664</v>
      </c>
      <c r="BL169" s="58">
        <v>138</v>
      </c>
      <c r="BM169" s="59">
        <v>10.554275362318839</v>
      </c>
      <c r="BN169" s="59">
        <v>0.31364093953213185</v>
      </c>
      <c r="BO169" s="59">
        <v>11.85</v>
      </c>
      <c r="BP169" s="59">
        <v>10.17</v>
      </c>
      <c r="BQ169" s="37">
        <f t="shared" si="51"/>
        <v>30.34354166666666</v>
      </c>
      <c r="BR169" s="48">
        <v>101</v>
      </c>
      <c r="BS169" s="49">
        <v>10.764257425742571</v>
      </c>
      <c r="BT169" s="49">
        <v>0.15616879672106823</v>
      </c>
      <c r="BU169" s="49">
        <v>11.03</v>
      </c>
      <c r="BV169" s="49">
        <v>10.44</v>
      </c>
      <c r="BW169" s="23">
        <f t="shared" si="52"/>
        <v>22.649791666666658</v>
      </c>
      <c r="BX169" s="38">
        <f t="shared" si="53"/>
        <v>11.85</v>
      </c>
      <c r="BY169" s="39">
        <v>6</v>
      </c>
      <c r="BZ169" s="38">
        <f t="shared" si="54"/>
        <v>10.764257425742571</v>
      </c>
      <c r="CA169" s="39">
        <v>7</v>
      </c>
      <c r="CB169" s="40">
        <f t="shared" si="55"/>
        <v>8.41</v>
      </c>
      <c r="CC169" s="41">
        <v>0</v>
      </c>
      <c r="CD169" s="40">
        <f t="shared" si="56"/>
        <v>9.055100000000019</v>
      </c>
      <c r="CE169" s="41">
        <v>3</v>
      </c>
    </row>
    <row r="170" spans="1:83" x14ac:dyDescent="0.3">
      <c r="A170" s="8" t="s">
        <v>177</v>
      </c>
      <c r="B170" s="8">
        <v>2002</v>
      </c>
      <c r="C170" s="8" t="s">
        <v>291</v>
      </c>
      <c r="D170" s="8">
        <v>24</v>
      </c>
      <c r="E170" s="8">
        <v>368</v>
      </c>
      <c r="F170" s="10">
        <v>37369</v>
      </c>
      <c r="G170" s="11">
        <f t="shared" si="39"/>
        <v>113</v>
      </c>
      <c r="H170" s="11">
        <v>9.9</v>
      </c>
      <c r="I170" s="8" t="s">
        <v>122</v>
      </c>
      <c r="J170" s="45" t="s">
        <v>232</v>
      </c>
      <c r="K170" s="45" t="s">
        <v>292</v>
      </c>
      <c r="L170" s="45" t="s">
        <v>293</v>
      </c>
      <c r="M170" s="8">
        <v>8</v>
      </c>
      <c r="N170" s="8" t="s">
        <v>39</v>
      </c>
      <c r="O170" s="12">
        <f t="shared" si="40"/>
        <v>8</v>
      </c>
      <c r="P170" s="12">
        <v>0.78355105609524878</v>
      </c>
      <c r="Q170" s="13">
        <v>954</v>
      </c>
      <c r="R170" s="13">
        <f t="shared" si="41"/>
        <v>19.875</v>
      </c>
      <c r="S170" s="14">
        <v>10.401436058700202</v>
      </c>
      <c r="T170" s="14">
        <v>0.42189863738866978</v>
      </c>
      <c r="U170" s="14">
        <v>12.46</v>
      </c>
      <c r="V170" s="14">
        <v>9.67</v>
      </c>
      <c r="W170" s="14">
        <f t="shared" si="42"/>
        <v>2.7900000000000009</v>
      </c>
      <c r="X170" s="15">
        <f t="shared" si="43"/>
        <v>206.72854166666653</v>
      </c>
      <c r="Y170" s="15">
        <v>0</v>
      </c>
      <c r="Z170" s="16">
        <f t="shared" si="44"/>
        <v>0</v>
      </c>
      <c r="AA170" s="17">
        <f t="shared" si="45"/>
        <v>0</v>
      </c>
      <c r="AB170" s="46">
        <v>335</v>
      </c>
      <c r="AC170" s="47">
        <v>10.125283582089526</v>
      </c>
      <c r="AD170" s="47">
        <v>0.20340917774752285</v>
      </c>
      <c r="AE170" s="47">
        <v>10.71</v>
      </c>
      <c r="AF170" s="47">
        <v>9.82</v>
      </c>
      <c r="AG170" s="20">
        <f t="shared" si="57"/>
        <v>70.666041666666487</v>
      </c>
      <c r="AH170" s="48">
        <v>96</v>
      </c>
      <c r="AI170" s="49">
        <v>10.510833333333332</v>
      </c>
      <c r="AJ170" s="49">
        <v>0.1252254107949812</v>
      </c>
      <c r="AK170" s="49">
        <v>10.9</v>
      </c>
      <c r="AL170" s="49">
        <v>10.3</v>
      </c>
      <c r="AM170" s="23">
        <f t="shared" si="46"/>
        <v>21.021666666666665</v>
      </c>
      <c r="AN170" s="50">
        <v>96</v>
      </c>
      <c r="AO170" s="51">
        <v>10.436562499999999</v>
      </c>
      <c r="AP170" s="51">
        <v>0.18141448978861346</v>
      </c>
      <c r="AQ170" s="51">
        <v>11.04</v>
      </c>
      <c r="AR170" s="51">
        <v>10.14</v>
      </c>
      <c r="AS170" s="26">
        <f t="shared" si="47"/>
        <v>20.873124999999998</v>
      </c>
      <c r="AT170" s="52">
        <v>98</v>
      </c>
      <c r="AU170" s="53">
        <v>10.44438775510204</v>
      </c>
      <c r="AV170" s="53">
        <v>0.30568519055525928</v>
      </c>
      <c r="AW170" s="53">
        <v>12.23</v>
      </c>
      <c r="AX170" s="53">
        <v>10.02</v>
      </c>
      <c r="AY170" s="29">
        <f t="shared" si="48"/>
        <v>21.32395833333333</v>
      </c>
      <c r="AZ170" s="54">
        <v>98</v>
      </c>
      <c r="BA170" s="55">
        <v>10.620000000000005</v>
      </c>
      <c r="BB170" s="55">
        <v>0.27792307769129376</v>
      </c>
      <c r="BC170" s="55">
        <v>11.67</v>
      </c>
      <c r="BD170" s="55">
        <v>9.7899999999999991</v>
      </c>
      <c r="BE170" s="32">
        <f t="shared" si="49"/>
        <v>21.682500000000008</v>
      </c>
      <c r="BF170" s="56">
        <v>83</v>
      </c>
      <c r="BG170" s="57">
        <v>10.849518072289156</v>
      </c>
      <c r="BH170" s="57">
        <v>0.21658042844745368</v>
      </c>
      <c r="BI170" s="57">
        <v>11.7</v>
      </c>
      <c r="BJ170" s="57">
        <v>10.37</v>
      </c>
      <c r="BK170" s="35">
        <f t="shared" si="50"/>
        <v>18.760625000000001</v>
      </c>
      <c r="BL170" s="58">
        <v>58</v>
      </c>
      <c r="BM170" s="59">
        <v>10.880862068965524</v>
      </c>
      <c r="BN170" s="59">
        <v>0.61490345692881954</v>
      </c>
      <c r="BO170" s="59">
        <v>12.46</v>
      </c>
      <c r="BP170" s="59">
        <v>10.28</v>
      </c>
      <c r="BQ170" s="37">
        <f t="shared" si="51"/>
        <v>13.147708333333339</v>
      </c>
      <c r="BR170" s="48">
        <v>90</v>
      </c>
      <c r="BS170" s="49">
        <v>10.268222222222228</v>
      </c>
      <c r="BT170" s="49">
        <v>0.71870917025646686</v>
      </c>
      <c r="BU170" s="49">
        <v>12.39</v>
      </c>
      <c r="BV170" s="49">
        <v>9.67</v>
      </c>
      <c r="BW170" s="23">
        <f t="shared" si="52"/>
        <v>19.252916666666678</v>
      </c>
      <c r="BX170" s="38">
        <f t="shared" si="53"/>
        <v>12.46</v>
      </c>
      <c r="BY170" s="39">
        <v>6</v>
      </c>
      <c r="BZ170" s="38">
        <f t="shared" si="54"/>
        <v>10.880862068965524</v>
      </c>
      <c r="CA170" s="39">
        <v>6</v>
      </c>
      <c r="CB170" s="40">
        <f t="shared" si="55"/>
        <v>9.67</v>
      </c>
      <c r="CC170" s="41">
        <v>7</v>
      </c>
      <c r="CD170" s="40">
        <f t="shared" si="56"/>
        <v>10.125283582089526</v>
      </c>
      <c r="CE170" s="41">
        <v>0</v>
      </c>
    </row>
    <row r="171" spans="1:83" x14ac:dyDescent="0.3">
      <c r="A171" s="8" t="s">
        <v>177</v>
      </c>
      <c r="B171" s="8">
        <v>2002</v>
      </c>
      <c r="C171" s="8" t="s">
        <v>294</v>
      </c>
      <c r="D171" s="8">
        <v>24</v>
      </c>
      <c r="E171" s="8">
        <v>358</v>
      </c>
      <c r="F171" s="10">
        <v>37369</v>
      </c>
      <c r="G171" s="11">
        <f t="shared" si="39"/>
        <v>113</v>
      </c>
      <c r="H171" s="11">
        <v>9.9</v>
      </c>
      <c r="I171" s="8" t="s">
        <v>37</v>
      </c>
      <c r="J171" s="45" t="s">
        <v>179</v>
      </c>
      <c r="K171" s="45" t="s">
        <v>215</v>
      </c>
      <c r="L171" s="45" t="s">
        <v>181</v>
      </c>
      <c r="M171" s="8">
        <v>8</v>
      </c>
      <c r="N171" s="8" t="s">
        <v>39</v>
      </c>
      <c r="O171" s="12">
        <f t="shared" si="40"/>
        <v>8</v>
      </c>
      <c r="P171" s="12">
        <v>0.75298691769400017</v>
      </c>
      <c r="Q171" s="13">
        <v>798</v>
      </c>
      <c r="R171" s="13">
        <f t="shared" si="41"/>
        <v>16.625</v>
      </c>
      <c r="S171" s="14">
        <v>10.285789473684202</v>
      </c>
      <c r="T171" s="14">
        <v>0.50466413372557628</v>
      </c>
      <c r="U171" s="14">
        <v>17.899999999999999</v>
      </c>
      <c r="V171" s="14">
        <v>9.1300000000000008</v>
      </c>
      <c r="W171" s="14">
        <f t="shared" si="42"/>
        <v>8.7699999999999978</v>
      </c>
      <c r="X171" s="15">
        <f t="shared" si="43"/>
        <v>171.00124999999986</v>
      </c>
      <c r="Y171" s="15">
        <v>0</v>
      </c>
      <c r="Z171" s="16">
        <f t="shared" si="44"/>
        <v>0</v>
      </c>
      <c r="AA171" s="17">
        <f t="shared" si="45"/>
        <v>0</v>
      </c>
      <c r="AB171" s="46">
        <v>323</v>
      </c>
      <c r="AC171" s="47">
        <v>10.078421052631562</v>
      </c>
      <c r="AD171" s="47">
        <v>0.199147989050832</v>
      </c>
      <c r="AE171" s="47">
        <v>10.62</v>
      </c>
      <c r="AF171" s="47">
        <v>9.8000000000000007</v>
      </c>
      <c r="AG171" s="20">
        <f t="shared" si="57"/>
        <v>67.819374999999894</v>
      </c>
      <c r="AH171" s="48">
        <v>59</v>
      </c>
      <c r="AI171" s="49">
        <v>10.445762711864408</v>
      </c>
      <c r="AJ171" s="49">
        <v>0.14688963003972955</v>
      </c>
      <c r="AK171" s="49">
        <v>10.9</v>
      </c>
      <c r="AL171" s="49">
        <v>10.23</v>
      </c>
      <c r="AM171" s="23">
        <f t="shared" si="46"/>
        <v>12.839583333333335</v>
      </c>
      <c r="AN171" s="50">
        <v>49</v>
      </c>
      <c r="AO171" s="51">
        <v>10.234489795918366</v>
      </c>
      <c r="AP171" s="51">
        <v>0.13923991921155671</v>
      </c>
      <c r="AQ171" s="51">
        <v>10.5</v>
      </c>
      <c r="AR171" s="51">
        <v>10.050000000000001</v>
      </c>
      <c r="AS171" s="26">
        <f t="shared" si="47"/>
        <v>10.447708333333331</v>
      </c>
      <c r="AT171" s="52">
        <v>93</v>
      </c>
      <c r="AU171" s="53">
        <v>10.341075268817205</v>
      </c>
      <c r="AV171" s="53">
        <v>0.1713847842517669</v>
      </c>
      <c r="AW171" s="53">
        <v>10.66</v>
      </c>
      <c r="AX171" s="53">
        <v>9.9499999999999993</v>
      </c>
      <c r="AY171" s="29">
        <f t="shared" si="48"/>
        <v>20.035833333333336</v>
      </c>
      <c r="AZ171" s="54">
        <v>96</v>
      </c>
      <c r="BA171" s="55">
        <v>10.811354166666666</v>
      </c>
      <c r="BB171" s="55">
        <v>0.40054336723392148</v>
      </c>
      <c r="BC171" s="55">
        <v>11.31</v>
      </c>
      <c r="BD171" s="55">
        <v>9.24</v>
      </c>
      <c r="BE171" s="32">
        <f t="shared" si="49"/>
        <v>21.622708333333332</v>
      </c>
      <c r="BF171" s="56">
        <v>53</v>
      </c>
      <c r="BG171" s="57">
        <v>10.668867924528305</v>
      </c>
      <c r="BH171" s="57">
        <v>0.17949352224607396</v>
      </c>
      <c r="BI171" s="57">
        <v>11.11</v>
      </c>
      <c r="BJ171" s="57">
        <v>10.41</v>
      </c>
      <c r="BK171" s="35">
        <f t="shared" si="50"/>
        <v>11.780208333333338</v>
      </c>
      <c r="BL171" s="58">
        <v>48</v>
      </c>
      <c r="BM171" s="59">
        <v>10.649583333333334</v>
      </c>
      <c r="BN171" s="59">
        <v>0.23566075809901249</v>
      </c>
      <c r="BO171" s="59">
        <v>11.7</v>
      </c>
      <c r="BP171" s="59">
        <v>10.46</v>
      </c>
      <c r="BQ171" s="37">
        <f t="shared" si="51"/>
        <v>10.649583333333334</v>
      </c>
      <c r="BR171" s="48">
        <v>77</v>
      </c>
      <c r="BS171" s="49">
        <v>9.8532467532467525</v>
      </c>
      <c r="BT171" s="49">
        <v>1.1176625532997566</v>
      </c>
      <c r="BU171" s="49">
        <v>17.899999999999999</v>
      </c>
      <c r="BV171" s="49">
        <v>9.1300000000000008</v>
      </c>
      <c r="BW171" s="23">
        <f t="shared" si="52"/>
        <v>15.80625</v>
      </c>
      <c r="BX171" s="38">
        <f t="shared" si="53"/>
        <v>17.899999999999999</v>
      </c>
      <c r="BY171" s="39">
        <v>7</v>
      </c>
      <c r="BZ171" s="38">
        <f t="shared" si="54"/>
        <v>10.811354166666666</v>
      </c>
      <c r="CA171" s="39">
        <v>4</v>
      </c>
      <c r="CB171" s="40">
        <f t="shared" si="55"/>
        <v>9.1300000000000008</v>
      </c>
      <c r="CC171" s="41">
        <v>7</v>
      </c>
      <c r="CD171" s="40">
        <f t="shared" si="56"/>
        <v>9.8532467532467525</v>
      </c>
      <c r="CE171" s="41">
        <v>7</v>
      </c>
    </row>
    <row r="172" spans="1:83" x14ac:dyDescent="0.3">
      <c r="A172" s="8" t="s">
        <v>177</v>
      </c>
      <c r="B172" s="8">
        <v>2002</v>
      </c>
      <c r="C172" s="8" t="s">
        <v>295</v>
      </c>
      <c r="D172" s="8">
        <v>25</v>
      </c>
      <c r="E172" s="8">
        <v>28</v>
      </c>
      <c r="F172" s="10">
        <v>37355</v>
      </c>
      <c r="G172" s="11">
        <f t="shared" si="39"/>
        <v>99</v>
      </c>
      <c r="H172" s="11">
        <v>8.3000000000000007</v>
      </c>
      <c r="I172" s="8" t="s">
        <v>114</v>
      </c>
      <c r="J172" s="45" t="s">
        <v>179</v>
      </c>
      <c r="K172" s="45" t="s">
        <v>180</v>
      </c>
      <c r="L172" s="45" t="s">
        <v>181</v>
      </c>
      <c r="M172" s="8">
        <v>8</v>
      </c>
      <c r="N172" s="8" t="s">
        <v>39</v>
      </c>
      <c r="O172" s="12">
        <f t="shared" si="40"/>
        <v>8</v>
      </c>
      <c r="P172" s="12">
        <v>0.95536899735044722</v>
      </c>
      <c r="Q172" s="13">
        <v>1142</v>
      </c>
      <c r="R172" s="13">
        <f t="shared" si="41"/>
        <v>23.791666666666668</v>
      </c>
      <c r="S172" s="14">
        <v>9.5309281961471086</v>
      </c>
      <c r="T172" s="14">
        <v>0.66157370619021461</v>
      </c>
      <c r="U172" s="14">
        <v>12.85</v>
      </c>
      <c r="V172" s="14">
        <v>8.33</v>
      </c>
      <c r="W172" s="14">
        <f t="shared" si="42"/>
        <v>4.5199999999999996</v>
      </c>
      <c r="X172" s="15">
        <f t="shared" si="43"/>
        <v>226.75666666666663</v>
      </c>
      <c r="Y172" s="15">
        <v>0</v>
      </c>
      <c r="Z172" s="16">
        <f t="shared" si="44"/>
        <v>0</v>
      </c>
      <c r="AA172" s="17">
        <f t="shared" si="45"/>
        <v>0</v>
      </c>
      <c r="AB172" s="46">
        <v>279</v>
      </c>
      <c r="AC172" s="47">
        <v>9.0283154121863571</v>
      </c>
      <c r="AD172" s="47">
        <v>0.45948089353553018</v>
      </c>
      <c r="AE172" s="47">
        <v>9.8699999999999992</v>
      </c>
      <c r="AF172" s="47">
        <v>8.33</v>
      </c>
      <c r="AG172" s="20">
        <f t="shared" si="57"/>
        <v>52.477083333333198</v>
      </c>
      <c r="AH172" s="48">
        <v>158</v>
      </c>
      <c r="AI172" s="49">
        <v>9.8482911392405015</v>
      </c>
      <c r="AJ172" s="49">
        <v>0.19190361513167373</v>
      </c>
      <c r="AK172" s="49">
        <v>10.3</v>
      </c>
      <c r="AL172" s="49">
        <v>9.4</v>
      </c>
      <c r="AM172" s="23">
        <f t="shared" si="46"/>
        <v>32.41729166666665</v>
      </c>
      <c r="AN172" s="50">
        <v>191</v>
      </c>
      <c r="AO172" s="51">
        <v>9.8152879581151797</v>
      </c>
      <c r="AP172" s="51">
        <v>0.15627167912432113</v>
      </c>
      <c r="AQ172" s="51">
        <v>10.26</v>
      </c>
      <c r="AR172" s="51">
        <v>9.52</v>
      </c>
      <c r="AS172" s="26">
        <f t="shared" si="47"/>
        <v>39.056666666666651</v>
      </c>
      <c r="AT172" s="52">
        <v>227</v>
      </c>
      <c r="AU172" s="53">
        <v>8.9425110132158618</v>
      </c>
      <c r="AV172" s="53">
        <v>0.33248507001191624</v>
      </c>
      <c r="AW172" s="53">
        <v>10.050000000000001</v>
      </c>
      <c r="AX172" s="53">
        <v>8.4499999999999993</v>
      </c>
      <c r="AY172" s="29">
        <f t="shared" si="48"/>
        <v>42.290625000000013</v>
      </c>
      <c r="AZ172" s="54">
        <v>57</v>
      </c>
      <c r="BA172" s="55">
        <v>9.3954385964912319</v>
      </c>
      <c r="BB172" s="55">
        <v>0.46311858314597681</v>
      </c>
      <c r="BC172" s="55">
        <v>10.32</v>
      </c>
      <c r="BD172" s="55">
        <v>8.5500000000000007</v>
      </c>
      <c r="BE172" s="32">
        <f t="shared" si="49"/>
        <v>11.157083333333338</v>
      </c>
      <c r="BF172" s="56">
        <v>84</v>
      </c>
      <c r="BG172" s="57">
        <v>9.8397619047619056</v>
      </c>
      <c r="BH172" s="57">
        <v>0.27079969118914343</v>
      </c>
      <c r="BI172" s="57">
        <v>10.61</v>
      </c>
      <c r="BJ172" s="57">
        <v>9.5</v>
      </c>
      <c r="BK172" s="35">
        <f t="shared" si="50"/>
        <v>17.219583333333336</v>
      </c>
      <c r="BL172" s="58">
        <v>63</v>
      </c>
      <c r="BM172" s="59">
        <v>10.515714285714285</v>
      </c>
      <c r="BN172" s="59">
        <v>0.50831065649099272</v>
      </c>
      <c r="BO172" s="59">
        <v>12.81</v>
      </c>
      <c r="BP172" s="59">
        <v>10.14</v>
      </c>
      <c r="BQ172" s="37">
        <f t="shared" si="51"/>
        <v>13.801874999999999</v>
      </c>
      <c r="BR172" s="48">
        <v>83</v>
      </c>
      <c r="BS172" s="49">
        <v>10.604216867469875</v>
      </c>
      <c r="BT172" s="49">
        <v>0.55189942633163469</v>
      </c>
      <c r="BU172" s="49">
        <v>12.85</v>
      </c>
      <c r="BV172" s="49">
        <v>10.01</v>
      </c>
      <c r="BW172" s="23">
        <f t="shared" si="52"/>
        <v>18.336458333333326</v>
      </c>
      <c r="BX172" s="38">
        <f t="shared" si="53"/>
        <v>12.85</v>
      </c>
      <c r="BY172" s="39">
        <v>7</v>
      </c>
      <c r="BZ172" s="38">
        <f t="shared" si="54"/>
        <v>10.604216867469875</v>
      </c>
      <c r="CA172" s="39">
        <v>7</v>
      </c>
      <c r="CB172" s="40">
        <f t="shared" si="55"/>
        <v>8.33</v>
      </c>
      <c r="CC172" s="41">
        <v>0</v>
      </c>
      <c r="CD172" s="40">
        <f t="shared" si="56"/>
        <v>8.9425110132158618</v>
      </c>
      <c r="CE172" s="41">
        <v>3</v>
      </c>
    </row>
    <row r="173" spans="1:83" x14ac:dyDescent="0.3">
      <c r="A173" s="8" t="s">
        <v>177</v>
      </c>
      <c r="B173" s="8">
        <v>2002</v>
      </c>
      <c r="C173" s="8" t="s">
        <v>296</v>
      </c>
      <c r="D173" s="8">
        <v>25</v>
      </c>
      <c r="E173" s="8">
        <v>387</v>
      </c>
      <c r="F173" s="10">
        <v>37362</v>
      </c>
      <c r="G173" s="11">
        <f t="shared" si="39"/>
        <v>106</v>
      </c>
      <c r="H173" s="11">
        <v>9.5</v>
      </c>
      <c r="I173" s="8" t="s">
        <v>57</v>
      </c>
      <c r="J173" s="45" t="s">
        <v>179</v>
      </c>
      <c r="K173" s="45" t="s">
        <v>215</v>
      </c>
      <c r="L173" s="45" t="s">
        <v>181</v>
      </c>
      <c r="M173" s="8">
        <v>8</v>
      </c>
      <c r="N173" s="8" t="s">
        <v>39</v>
      </c>
      <c r="O173" s="12">
        <f t="shared" si="40"/>
        <v>8</v>
      </c>
      <c r="P173" s="12">
        <v>0.17758237679281597</v>
      </c>
      <c r="Q173" s="13">
        <v>898</v>
      </c>
      <c r="R173" s="13">
        <f t="shared" si="41"/>
        <v>18.708333333333332</v>
      </c>
      <c r="S173" s="14">
        <v>9.9154677060133611</v>
      </c>
      <c r="T173" s="14">
        <v>0.562462983856714</v>
      </c>
      <c r="U173" s="14">
        <v>11.28</v>
      </c>
      <c r="V173" s="14">
        <v>8.51</v>
      </c>
      <c r="W173" s="14">
        <f t="shared" si="42"/>
        <v>2.7699999999999996</v>
      </c>
      <c r="X173" s="15">
        <f t="shared" si="43"/>
        <v>185.50187499999996</v>
      </c>
      <c r="Y173" s="15">
        <v>0</v>
      </c>
      <c r="Z173" s="16">
        <f t="shared" si="44"/>
        <v>0</v>
      </c>
      <c r="AA173" s="17">
        <f t="shared" si="45"/>
        <v>0</v>
      </c>
      <c r="AB173" s="46">
        <v>184</v>
      </c>
      <c r="AC173" s="47">
        <v>9.9326086956521582</v>
      </c>
      <c r="AD173" s="47">
        <v>0.17900984229874511</v>
      </c>
      <c r="AE173" s="47">
        <v>10.24</v>
      </c>
      <c r="AF173" s="47">
        <v>9.5399999999999991</v>
      </c>
      <c r="AG173" s="20">
        <f t="shared" si="57"/>
        <v>38.074999999999939</v>
      </c>
      <c r="AH173" s="48">
        <v>140</v>
      </c>
      <c r="AI173" s="49">
        <v>9.9827857142857148</v>
      </c>
      <c r="AJ173" s="49">
        <v>0.14982036177250938</v>
      </c>
      <c r="AK173" s="49">
        <v>10.34</v>
      </c>
      <c r="AL173" s="49">
        <v>9.65</v>
      </c>
      <c r="AM173" s="23">
        <f t="shared" si="46"/>
        <v>29.116458333333334</v>
      </c>
      <c r="AN173" s="50">
        <v>98</v>
      </c>
      <c r="AO173" s="51">
        <v>9.6363265306122408</v>
      </c>
      <c r="AP173" s="51">
        <v>0.13503254861616712</v>
      </c>
      <c r="AQ173" s="51">
        <v>9.89</v>
      </c>
      <c r="AR173" s="51">
        <v>9.4</v>
      </c>
      <c r="AS173" s="26">
        <f t="shared" si="47"/>
        <v>19.674166666666657</v>
      </c>
      <c r="AT173" s="52">
        <v>156</v>
      </c>
      <c r="AU173" s="53">
        <v>9.166346153846149</v>
      </c>
      <c r="AV173" s="53">
        <v>0.45149941812338751</v>
      </c>
      <c r="AW173" s="53">
        <v>10.63</v>
      </c>
      <c r="AX173" s="53">
        <v>8.51</v>
      </c>
      <c r="AY173" s="29">
        <f t="shared" si="48"/>
        <v>29.790624999999984</v>
      </c>
      <c r="AZ173" s="54">
        <v>93</v>
      </c>
      <c r="BA173" s="55">
        <v>9.7475268817204217</v>
      </c>
      <c r="BB173" s="55">
        <v>0.60331449710884233</v>
      </c>
      <c r="BC173" s="55">
        <v>11.16</v>
      </c>
      <c r="BD173" s="55">
        <v>8.69</v>
      </c>
      <c r="BE173" s="32">
        <f t="shared" si="49"/>
        <v>18.885833333333316</v>
      </c>
      <c r="BF173" s="56">
        <v>87</v>
      </c>
      <c r="BG173" s="57">
        <v>10.386206896551725</v>
      </c>
      <c r="BH173" s="57">
        <v>0.189689105369999</v>
      </c>
      <c r="BI173" s="57">
        <v>10.85</v>
      </c>
      <c r="BJ173" s="57">
        <v>10.01</v>
      </c>
      <c r="BK173" s="35">
        <f t="shared" si="50"/>
        <v>18.825000000000003</v>
      </c>
      <c r="BL173" s="58">
        <v>55</v>
      </c>
      <c r="BM173" s="59">
        <v>10.613818181818182</v>
      </c>
      <c r="BN173" s="59">
        <v>0.27212123461789312</v>
      </c>
      <c r="BO173" s="59">
        <v>11.28</v>
      </c>
      <c r="BP173" s="59">
        <v>10.3</v>
      </c>
      <c r="BQ173" s="37">
        <f t="shared" si="51"/>
        <v>12.161666666666665</v>
      </c>
      <c r="BR173" s="48">
        <v>85</v>
      </c>
      <c r="BS173" s="49">
        <v>10.714235294117643</v>
      </c>
      <c r="BT173" s="49">
        <v>0.15516793107705698</v>
      </c>
      <c r="BU173" s="49">
        <v>10.95</v>
      </c>
      <c r="BV173" s="49">
        <v>10.38</v>
      </c>
      <c r="BW173" s="23">
        <f t="shared" si="52"/>
        <v>18.973124999999992</v>
      </c>
      <c r="BX173" s="38">
        <f t="shared" si="53"/>
        <v>11.28</v>
      </c>
      <c r="BY173" s="39">
        <v>6</v>
      </c>
      <c r="BZ173" s="38">
        <f t="shared" si="54"/>
        <v>10.714235294117643</v>
      </c>
      <c r="CA173" s="39">
        <v>7</v>
      </c>
      <c r="CB173" s="40">
        <f t="shared" si="55"/>
        <v>8.51</v>
      </c>
      <c r="CC173" s="41">
        <v>3</v>
      </c>
      <c r="CD173" s="40">
        <f t="shared" si="56"/>
        <v>9.166346153846149</v>
      </c>
      <c r="CE173" s="41">
        <v>3</v>
      </c>
    </row>
    <row r="174" spans="1:83" x14ac:dyDescent="0.3">
      <c r="A174" s="8" t="s">
        <v>177</v>
      </c>
      <c r="B174" s="8">
        <v>2002</v>
      </c>
      <c r="C174" s="8" t="s">
        <v>297</v>
      </c>
      <c r="D174" s="8">
        <v>24</v>
      </c>
      <c r="E174" s="8">
        <v>459</v>
      </c>
      <c r="F174" s="10">
        <v>37369</v>
      </c>
      <c r="G174" s="11">
        <f t="shared" si="39"/>
        <v>113</v>
      </c>
      <c r="H174" s="11">
        <v>9.9</v>
      </c>
      <c r="I174" s="8" t="s">
        <v>37</v>
      </c>
      <c r="J174" s="45" t="s">
        <v>179</v>
      </c>
      <c r="K174" s="45" t="s">
        <v>188</v>
      </c>
      <c r="L174" s="45" t="s">
        <v>181</v>
      </c>
      <c r="M174" s="8">
        <v>8</v>
      </c>
      <c r="N174" s="8" t="s">
        <v>39</v>
      </c>
      <c r="O174" s="12">
        <f t="shared" si="40"/>
        <v>8</v>
      </c>
      <c r="P174" s="12">
        <v>0.10371441583716212</v>
      </c>
      <c r="Q174" s="13">
        <v>1468</v>
      </c>
      <c r="R174" s="13">
        <f t="shared" si="41"/>
        <v>30.583333333333332</v>
      </c>
      <c r="S174" s="14">
        <v>10.903549046321514</v>
      </c>
      <c r="T174" s="14">
        <v>0.78806165933589123</v>
      </c>
      <c r="U174" s="14">
        <v>14.51</v>
      </c>
      <c r="V174" s="14">
        <v>9.41</v>
      </c>
      <c r="W174" s="14">
        <f t="shared" si="42"/>
        <v>5.0999999999999996</v>
      </c>
      <c r="X174" s="15">
        <f t="shared" si="43"/>
        <v>333.46687499999962</v>
      </c>
      <c r="Y174" s="15">
        <v>0</v>
      </c>
      <c r="Z174" s="16">
        <f t="shared" si="44"/>
        <v>0</v>
      </c>
      <c r="AA174" s="17">
        <f t="shared" si="45"/>
        <v>0</v>
      </c>
      <c r="AB174" s="46">
        <v>576</v>
      </c>
      <c r="AC174" s="47">
        <v>10.523107638888868</v>
      </c>
      <c r="AD174" s="47">
        <v>0.37609651242014164</v>
      </c>
      <c r="AE174" s="47">
        <v>11.38</v>
      </c>
      <c r="AF174" s="47">
        <v>9.84</v>
      </c>
      <c r="AG174" s="20">
        <f t="shared" si="57"/>
        <v>126.27729166666643</v>
      </c>
      <c r="AH174" s="48">
        <v>383</v>
      </c>
      <c r="AI174" s="49">
        <v>10.527989556135774</v>
      </c>
      <c r="AJ174" s="49">
        <v>0.6151468388917396</v>
      </c>
      <c r="AK174" s="49">
        <v>11.92</v>
      </c>
      <c r="AL174" s="49">
        <v>9.7799999999999994</v>
      </c>
      <c r="AM174" s="23">
        <f t="shared" si="46"/>
        <v>84.004583333333358</v>
      </c>
      <c r="AN174" s="50">
        <v>44</v>
      </c>
      <c r="AO174" s="51">
        <v>11.503181818181815</v>
      </c>
      <c r="AP174" s="51">
        <v>0.13666752608059263</v>
      </c>
      <c r="AQ174" s="51">
        <v>11.79</v>
      </c>
      <c r="AR174" s="51">
        <v>11.34</v>
      </c>
      <c r="AS174" s="26">
        <f t="shared" si="47"/>
        <v>10.54458333333333</v>
      </c>
      <c r="AT174" s="52">
        <v>139</v>
      </c>
      <c r="AU174" s="53">
        <v>11.837266187050364</v>
      </c>
      <c r="AV174" s="53">
        <v>0.46582295224034131</v>
      </c>
      <c r="AW174" s="53">
        <v>14.51</v>
      </c>
      <c r="AX174" s="53">
        <v>11.34</v>
      </c>
      <c r="AY174" s="29">
        <f t="shared" si="48"/>
        <v>34.278750000000016</v>
      </c>
      <c r="AZ174" s="54">
        <v>53</v>
      </c>
      <c r="BA174" s="55">
        <v>12.260377358490567</v>
      </c>
      <c r="BB174" s="55">
        <v>0.28841718091461693</v>
      </c>
      <c r="BC174" s="55">
        <v>13.08</v>
      </c>
      <c r="BD174" s="55">
        <v>11.75</v>
      </c>
      <c r="BE174" s="32">
        <f t="shared" si="49"/>
        <v>13.537500000000001</v>
      </c>
      <c r="BF174" s="56">
        <v>91</v>
      </c>
      <c r="BG174" s="57">
        <v>11.688901098901104</v>
      </c>
      <c r="BH174" s="57">
        <v>0.33956982770509597</v>
      </c>
      <c r="BI174" s="57">
        <v>13.33</v>
      </c>
      <c r="BJ174" s="57">
        <v>11.44</v>
      </c>
      <c r="BK174" s="35">
        <f t="shared" si="50"/>
        <v>22.16020833333334</v>
      </c>
      <c r="BL174" s="58">
        <v>59</v>
      </c>
      <c r="BM174" s="59">
        <v>12.213220338983048</v>
      </c>
      <c r="BN174" s="59">
        <v>0.17138825330896393</v>
      </c>
      <c r="BO174" s="59">
        <v>12.48</v>
      </c>
      <c r="BP174" s="59">
        <v>11.77</v>
      </c>
      <c r="BQ174" s="37">
        <f t="shared" si="51"/>
        <v>15.012083333333329</v>
      </c>
      <c r="BR174" s="48">
        <v>123</v>
      </c>
      <c r="BS174" s="49">
        <v>10.790975609756092</v>
      </c>
      <c r="BT174" s="49">
        <v>0.93729329055263511</v>
      </c>
      <c r="BU174" s="49">
        <v>12.37</v>
      </c>
      <c r="BV174" s="49">
        <v>9.41</v>
      </c>
      <c r="BW174" s="23">
        <f t="shared" si="52"/>
        <v>27.651874999999986</v>
      </c>
      <c r="BX174" s="38">
        <f t="shared" si="53"/>
        <v>14.51</v>
      </c>
      <c r="BY174" s="39">
        <v>3</v>
      </c>
      <c r="BZ174" s="38">
        <f t="shared" si="54"/>
        <v>12.260377358490567</v>
      </c>
      <c r="CA174" s="39">
        <v>4</v>
      </c>
      <c r="CB174" s="40">
        <f t="shared" si="55"/>
        <v>9.41</v>
      </c>
      <c r="CC174" s="41">
        <v>7</v>
      </c>
      <c r="CD174" s="40">
        <f t="shared" si="56"/>
        <v>10.523107638888868</v>
      </c>
      <c r="CE174" s="41">
        <v>0</v>
      </c>
    </row>
    <row r="175" spans="1:83" x14ac:dyDescent="0.3">
      <c r="A175" s="8" t="s">
        <v>177</v>
      </c>
      <c r="B175" s="8">
        <v>2002</v>
      </c>
      <c r="C175" s="8" t="s">
        <v>298</v>
      </c>
      <c r="D175" s="8">
        <v>24</v>
      </c>
      <c r="E175" s="8">
        <v>131</v>
      </c>
      <c r="F175" s="10">
        <v>37370</v>
      </c>
      <c r="G175" s="11">
        <f t="shared" si="39"/>
        <v>114</v>
      </c>
      <c r="H175" s="11">
        <v>9.8000000000000007</v>
      </c>
      <c r="I175" s="8" t="s">
        <v>299</v>
      </c>
      <c r="J175" s="45" t="s">
        <v>232</v>
      </c>
      <c r="K175" s="45" t="s">
        <v>300</v>
      </c>
      <c r="L175" s="45" t="s">
        <v>301</v>
      </c>
      <c r="M175" s="8">
        <v>8</v>
      </c>
      <c r="N175" s="8" t="s">
        <v>39</v>
      </c>
      <c r="O175" s="12">
        <f t="shared" si="40"/>
        <v>8</v>
      </c>
      <c r="P175" s="12">
        <v>0.71047606596295654</v>
      </c>
      <c r="Q175" s="13">
        <v>1385</v>
      </c>
      <c r="R175" s="13">
        <f t="shared" si="41"/>
        <v>28.854166666666668</v>
      </c>
      <c r="S175" s="14">
        <v>10.701667870036109</v>
      </c>
      <c r="T175" s="14">
        <v>0.73868529088789447</v>
      </c>
      <c r="U175" s="14">
        <v>14.18</v>
      </c>
      <c r="V175" s="14">
        <v>9.7799999999999994</v>
      </c>
      <c r="W175" s="14">
        <f t="shared" si="42"/>
        <v>4.4000000000000004</v>
      </c>
      <c r="X175" s="15">
        <f t="shared" si="43"/>
        <v>308.78770833333357</v>
      </c>
      <c r="Y175" s="15">
        <v>0</v>
      </c>
      <c r="Z175" s="16">
        <f t="shared" si="44"/>
        <v>0</v>
      </c>
      <c r="AA175" s="17">
        <f t="shared" si="45"/>
        <v>0</v>
      </c>
      <c r="AB175" s="46">
        <v>172</v>
      </c>
      <c r="AC175" s="47">
        <v>9.9807558139534986</v>
      </c>
      <c r="AD175" s="47">
        <v>0.12895898400903855</v>
      </c>
      <c r="AE175" s="47">
        <v>10.33</v>
      </c>
      <c r="AF175" s="47">
        <v>9.7799999999999994</v>
      </c>
      <c r="AG175" s="20">
        <f t="shared" si="57"/>
        <v>35.764375000000037</v>
      </c>
      <c r="AH175" s="48">
        <v>68</v>
      </c>
      <c r="AI175" s="49">
        <v>10.125882352941172</v>
      </c>
      <c r="AJ175" s="49">
        <v>0.1954576359345617</v>
      </c>
      <c r="AK175" s="49">
        <v>10.74</v>
      </c>
      <c r="AL175" s="49">
        <v>9.86</v>
      </c>
      <c r="AM175" s="23">
        <f t="shared" si="46"/>
        <v>14.344999999999995</v>
      </c>
      <c r="AN175" s="50">
        <v>147</v>
      </c>
      <c r="AO175" s="51">
        <v>10.062244897959172</v>
      </c>
      <c r="AP175" s="51">
        <v>0.15236400142183049</v>
      </c>
      <c r="AQ175" s="51">
        <v>10.48</v>
      </c>
      <c r="AR175" s="51">
        <v>9.7799999999999994</v>
      </c>
      <c r="AS175" s="26">
        <f t="shared" si="47"/>
        <v>30.815624999999962</v>
      </c>
      <c r="AT175" s="52">
        <v>268</v>
      </c>
      <c r="AU175" s="53">
        <v>10.333694029850754</v>
      </c>
      <c r="AV175" s="53">
        <v>0.41709375674036264</v>
      </c>
      <c r="AW175" s="53">
        <v>13.55</v>
      </c>
      <c r="AX175" s="53">
        <v>9.99</v>
      </c>
      <c r="AY175" s="29">
        <f t="shared" si="48"/>
        <v>57.696458333333375</v>
      </c>
      <c r="AZ175" s="54">
        <v>66</v>
      </c>
      <c r="BA175" s="55">
        <v>10.89166666666666</v>
      </c>
      <c r="BB175" s="55">
        <v>0.54154361521440519</v>
      </c>
      <c r="BC175" s="55">
        <v>12.64</v>
      </c>
      <c r="BD175" s="55">
        <v>9.8800000000000008</v>
      </c>
      <c r="BE175" s="32">
        <f t="shared" si="49"/>
        <v>14.976041666666658</v>
      </c>
      <c r="BF175" s="56">
        <v>196</v>
      </c>
      <c r="BG175" s="57">
        <v>11.274183673469405</v>
      </c>
      <c r="BH175" s="57">
        <v>0.26909696458239984</v>
      </c>
      <c r="BI175" s="57">
        <v>12.49</v>
      </c>
      <c r="BJ175" s="57">
        <v>10.7</v>
      </c>
      <c r="BK175" s="35">
        <f t="shared" si="50"/>
        <v>46.036250000000067</v>
      </c>
      <c r="BL175" s="58">
        <v>305</v>
      </c>
      <c r="BM175" s="59">
        <v>11.024360655737722</v>
      </c>
      <c r="BN175" s="59">
        <v>0.73416148985340135</v>
      </c>
      <c r="BO175" s="59">
        <v>14.18</v>
      </c>
      <c r="BP175" s="59">
        <v>10.25</v>
      </c>
      <c r="BQ175" s="37">
        <f t="shared" si="51"/>
        <v>70.05062500000011</v>
      </c>
      <c r="BR175" s="48">
        <v>163</v>
      </c>
      <c r="BS175" s="49">
        <v>11.51509202453988</v>
      </c>
      <c r="BT175" s="49">
        <v>0.73847638284675221</v>
      </c>
      <c r="BU175" s="49">
        <v>12.39</v>
      </c>
      <c r="BV175" s="49">
        <v>9.9700000000000006</v>
      </c>
      <c r="BW175" s="23">
        <f t="shared" si="52"/>
        <v>39.103333333333346</v>
      </c>
      <c r="BX175" s="38">
        <f t="shared" si="53"/>
        <v>14.18</v>
      </c>
      <c r="BY175" s="39">
        <v>6</v>
      </c>
      <c r="BZ175" s="38">
        <f t="shared" si="54"/>
        <v>11.51509202453988</v>
      </c>
      <c r="CA175" s="39">
        <v>7</v>
      </c>
      <c r="CB175" s="40">
        <f t="shared" si="55"/>
        <v>9.7799999999999994</v>
      </c>
      <c r="CC175" s="41">
        <v>0</v>
      </c>
      <c r="CD175" s="40">
        <f t="shared" si="56"/>
        <v>9.9807558139534986</v>
      </c>
      <c r="CE175" s="41">
        <v>0</v>
      </c>
    </row>
    <row r="176" spans="1:83" x14ac:dyDescent="0.3">
      <c r="A176" s="8" t="s">
        <v>177</v>
      </c>
      <c r="B176" s="8">
        <v>2002</v>
      </c>
      <c r="C176" s="8" t="s">
        <v>302</v>
      </c>
      <c r="D176" s="8">
        <v>24</v>
      </c>
      <c r="E176" s="8">
        <v>363</v>
      </c>
      <c r="F176" s="10">
        <v>37377</v>
      </c>
      <c r="G176" s="11">
        <f t="shared" si="39"/>
        <v>121</v>
      </c>
      <c r="H176" s="11">
        <v>10.5</v>
      </c>
      <c r="I176" s="8" t="s">
        <v>145</v>
      </c>
      <c r="J176" s="45" t="s">
        <v>179</v>
      </c>
      <c r="K176" s="45" t="s">
        <v>303</v>
      </c>
      <c r="L176" s="45" t="s">
        <v>237</v>
      </c>
      <c r="M176" s="8">
        <v>8</v>
      </c>
      <c r="N176" s="8" t="s">
        <v>39</v>
      </c>
      <c r="O176" s="12">
        <f t="shared" si="40"/>
        <v>8</v>
      </c>
      <c r="P176" s="12">
        <v>0.67407795139393833</v>
      </c>
      <c r="Q176" s="13">
        <v>1208</v>
      </c>
      <c r="R176" s="13">
        <f t="shared" si="41"/>
        <v>25.166666666666668</v>
      </c>
      <c r="S176" s="14">
        <v>11.606829470198676</v>
      </c>
      <c r="T176" s="14">
        <v>1.2880014630198833</v>
      </c>
      <c r="U176" s="14">
        <v>19.329999999999998</v>
      </c>
      <c r="V176" s="14">
        <v>9.6199999999999992</v>
      </c>
      <c r="W176" s="14">
        <f t="shared" si="42"/>
        <v>9.7099999999999991</v>
      </c>
      <c r="X176" s="15">
        <f t="shared" si="43"/>
        <v>292.10520833333334</v>
      </c>
      <c r="Y176" s="15">
        <v>0</v>
      </c>
      <c r="Z176" s="16">
        <f t="shared" si="44"/>
        <v>0</v>
      </c>
      <c r="AA176" s="17">
        <f t="shared" si="45"/>
        <v>0</v>
      </c>
      <c r="AB176" s="46">
        <v>253</v>
      </c>
      <c r="AC176" s="47">
        <v>10.577549407114624</v>
      </c>
      <c r="AD176" s="47">
        <v>0.17945995521408148</v>
      </c>
      <c r="AE176" s="47">
        <v>11.19</v>
      </c>
      <c r="AF176" s="47">
        <v>10.27</v>
      </c>
      <c r="AG176" s="20">
        <f t="shared" si="57"/>
        <v>55.752499999999998</v>
      </c>
      <c r="AH176" s="48">
        <v>231</v>
      </c>
      <c r="AI176" s="49">
        <v>11.001212121212106</v>
      </c>
      <c r="AJ176" s="49">
        <v>0.59599919975895377</v>
      </c>
      <c r="AK176" s="49">
        <v>12.42</v>
      </c>
      <c r="AL176" s="49">
        <v>10.34</v>
      </c>
      <c r="AM176" s="23">
        <f t="shared" si="46"/>
        <v>52.943333333333257</v>
      </c>
      <c r="AN176" s="50">
        <v>137</v>
      </c>
      <c r="AO176" s="51">
        <v>11.523941605839413</v>
      </c>
      <c r="AP176" s="51">
        <v>0.59628674219539257</v>
      </c>
      <c r="AQ176" s="51">
        <v>12.61</v>
      </c>
      <c r="AR176" s="51">
        <v>10.74</v>
      </c>
      <c r="AS176" s="26">
        <f t="shared" si="47"/>
        <v>32.891249999999992</v>
      </c>
      <c r="AT176" s="52">
        <v>303</v>
      </c>
      <c r="AU176" s="53">
        <v>12.835940594059418</v>
      </c>
      <c r="AV176" s="53">
        <v>1.5431692113965634</v>
      </c>
      <c r="AW176" s="53">
        <v>17.77</v>
      </c>
      <c r="AX176" s="53">
        <v>11.07</v>
      </c>
      <c r="AY176" s="29">
        <f t="shared" si="48"/>
        <v>81.026875000000075</v>
      </c>
      <c r="AZ176" s="54">
        <v>51</v>
      </c>
      <c r="BA176" s="55">
        <v>12.262549019607841</v>
      </c>
      <c r="BB176" s="55">
        <v>0.25341541497907766</v>
      </c>
      <c r="BC176" s="55">
        <v>13</v>
      </c>
      <c r="BD176" s="55">
        <v>11.95</v>
      </c>
      <c r="BE176" s="32">
        <f t="shared" si="49"/>
        <v>13.02895833333333</v>
      </c>
      <c r="BF176" s="56">
        <v>44</v>
      </c>
      <c r="BG176" s="57">
        <v>12.243181818181819</v>
      </c>
      <c r="BH176" s="57">
        <v>0.21604018497075603</v>
      </c>
      <c r="BI176" s="57">
        <v>12.73</v>
      </c>
      <c r="BJ176" s="57">
        <v>11.97</v>
      </c>
      <c r="BK176" s="35">
        <f t="shared" si="50"/>
        <v>11.222916666666666</v>
      </c>
      <c r="BL176" s="58">
        <v>103</v>
      </c>
      <c r="BM176" s="59">
        <v>12.310194174757287</v>
      </c>
      <c r="BN176" s="59">
        <v>0.27242189232276121</v>
      </c>
      <c r="BO176" s="59">
        <v>14.14</v>
      </c>
      <c r="BP176" s="59">
        <v>12.05</v>
      </c>
      <c r="BQ176" s="37">
        <f t="shared" si="51"/>
        <v>26.415625000000013</v>
      </c>
      <c r="BR176" s="48">
        <v>86</v>
      </c>
      <c r="BS176" s="49">
        <v>10.506279069767446</v>
      </c>
      <c r="BT176" s="49">
        <v>1.2170640144714968</v>
      </c>
      <c r="BU176" s="49">
        <v>19.329999999999998</v>
      </c>
      <c r="BV176" s="49">
        <v>9.6199999999999992</v>
      </c>
      <c r="BW176" s="23">
        <f t="shared" si="52"/>
        <v>18.823750000000008</v>
      </c>
      <c r="BX176" s="38">
        <f t="shared" si="53"/>
        <v>19.329999999999998</v>
      </c>
      <c r="BY176" s="39">
        <v>7</v>
      </c>
      <c r="BZ176" s="38">
        <f t="shared" si="54"/>
        <v>12.835940594059418</v>
      </c>
      <c r="CA176" s="39">
        <v>3</v>
      </c>
      <c r="CB176" s="40">
        <f t="shared" si="55"/>
        <v>9.6199999999999992</v>
      </c>
      <c r="CC176" s="41">
        <v>7</v>
      </c>
      <c r="CD176" s="40">
        <f t="shared" si="56"/>
        <v>10.506279069767446</v>
      </c>
      <c r="CE176" s="41">
        <v>7</v>
      </c>
    </row>
    <row r="177" spans="1:83" x14ac:dyDescent="0.3">
      <c r="A177" s="8" t="s">
        <v>177</v>
      </c>
      <c r="B177" s="8">
        <v>2002</v>
      </c>
      <c r="C177" s="8" t="s">
        <v>304</v>
      </c>
      <c r="D177" s="8">
        <v>25</v>
      </c>
      <c r="E177" s="8">
        <v>58</v>
      </c>
      <c r="F177" s="10">
        <v>37357</v>
      </c>
      <c r="G177" s="11">
        <f t="shared" si="39"/>
        <v>101</v>
      </c>
      <c r="H177" s="11">
        <v>8.6</v>
      </c>
      <c r="I177" s="8" t="s">
        <v>37</v>
      </c>
      <c r="J177" s="45" t="s">
        <v>183</v>
      </c>
      <c r="K177" s="45" t="s">
        <v>41</v>
      </c>
      <c r="L177" s="45" t="s">
        <v>229</v>
      </c>
      <c r="M177" s="8">
        <v>8</v>
      </c>
      <c r="N177" s="8" t="s">
        <v>39</v>
      </c>
      <c r="O177" s="12">
        <f t="shared" si="40"/>
        <v>8</v>
      </c>
      <c r="P177" s="12">
        <v>0.53360212476793345</v>
      </c>
      <c r="Q177" s="13">
        <v>1073</v>
      </c>
      <c r="R177" s="13">
        <f t="shared" si="41"/>
        <v>22.354166666666668</v>
      </c>
      <c r="S177" s="14">
        <v>9.4974743709226868</v>
      </c>
      <c r="T177" s="14">
        <v>0.63988138443223164</v>
      </c>
      <c r="U177" s="14">
        <v>12.42</v>
      </c>
      <c r="V177" s="14">
        <v>8.24</v>
      </c>
      <c r="W177" s="14">
        <f t="shared" si="42"/>
        <v>4.18</v>
      </c>
      <c r="X177" s="15">
        <f t="shared" si="43"/>
        <v>212.3081250000009</v>
      </c>
      <c r="Y177" s="15">
        <v>0</v>
      </c>
      <c r="Z177" s="16">
        <f t="shared" si="44"/>
        <v>0</v>
      </c>
      <c r="AA177" s="17">
        <f t="shared" si="45"/>
        <v>0</v>
      </c>
      <c r="AB177" s="46">
        <v>108</v>
      </c>
      <c r="AC177" s="47">
        <v>8.9907407407407405</v>
      </c>
      <c r="AD177" s="47">
        <v>0.27988884210013881</v>
      </c>
      <c r="AE177" s="47">
        <v>9.74</v>
      </c>
      <c r="AF177" s="47">
        <v>8.66</v>
      </c>
      <c r="AG177" s="20">
        <f t="shared" si="57"/>
        <v>20.229166666666664</v>
      </c>
      <c r="AH177" s="48">
        <v>145</v>
      </c>
      <c r="AI177" s="49">
        <v>9.790551724137929</v>
      </c>
      <c r="AJ177" s="49">
        <v>0.10525616444302388</v>
      </c>
      <c r="AK177" s="49">
        <v>10.050000000000001</v>
      </c>
      <c r="AL177" s="49">
        <v>9.48</v>
      </c>
      <c r="AM177" s="23">
        <f t="shared" si="46"/>
        <v>29.575624999999995</v>
      </c>
      <c r="AN177" s="50">
        <v>195</v>
      </c>
      <c r="AO177" s="51">
        <v>9.8721025641025513</v>
      </c>
      <c r="AP177" s="51">
        <v>0.10604020703891208</v>
      </c>
      <c r="AQ177" s="51">
        <v>10.25</v>
      </c>
      <c r="AR177" s="51">
        <v>9.68</v>
      </c>
      <c r="AS177" s="26">
        <f t="shared" si="47"/>
        <v>40.105416666666613</v>
      </c>
      <c r="AT177" s="52">
        <v>331</v>
      </c>
      <c r="AU177" s="53">
        <v>8.8386102719033026</v>
      </c>
      <c r="AV177" s="53">
        <v>0.38108521565542153</v>
      </c>
      <c r="AW177" s="53">
        <v>10.29</v>
      </c>
      <c r="AX177" s="53">
        <v>8.24</v>
      </c>
      <c r="AY177" s="29">
        <f t="shared" si="48"/>
        <v>60.949583333333187</v>
      </c>
      <c r="AZ177" s="54">
        <v>85</v>
      </c>
      <c r="BA177" s="55">
        <v>9.412941176470591</v>
      </c>
      <c r="BB177" s="55">
        <v>0.42534810262108896</v>
      </c>
      <c r="BC177" s="55">
        <v>10.23</v>
      </c>
      <c r="BD177" s="55">
        <v>8.3800000000000008</v>
      </c>
      <c r="BE177" s="32">
        <f t="shared" si="49"/>
        <v>16.668750000000003</v>
      </c>
      <c r="BF177" s="56">
        <v>60</v>
      </c>
      <c r="BG177" s="57">
        <v>10.03533333333333</v>
      </c>
      <c r="BH177" s="57">
        <v>0.39670023121537012</v>
      </c>
      <c r="BI177" s="57">
        <v>12.42</v>
      </c>
      <c r="BJ177" s="57">
        <v>9.6199999999999992</v>
      </c>
      <c r="BK177" s="35">
        <f t="shared" si="50"/>
        <v>12.544166666666662</v>
      </c>
      <c r="BL177" s="58">
        <v>98</v>
      </c>
      <c r="BM177" s="59">
        <v>10.366224489795917</v>
      </c>
      <c r="BN177" s="59">
        <v>0.23203943544202307</v>
      </c>
      <c r="BO177" s="59">
        <v>11.83</v>
      </c>
      <c r="BP177" s="59">
        <v>10.11</v>
      </c>
      <c r="BQ177" s="37">
        <f t="shared" si="51"/>
        <v>21.164374999999996</v>
      </c>
      <c r="BR177" s="48">
        <v>51</v>
      </c>
      <c r="BS177" s="49">
        <v>10.419803921568629</v>
      </c>
      <c r="BT177" s="49">
        <v>0.227354262736183</v>
      </c>
      <c r="BU177" s="49">
        <v>11.01</v>
      </c>
      <c r="BV177" s="49">
        <v>10.07</v>
      </c>
      <c r="BW177" s="23">
        <f t="shared" si="52"/>
        <v>11.07104166666667</v>
      </c>
      <c r="BX177" s="38">
        <f t="shared" si="53"/>
        <v>12.42</v>
      </c>
      <c r="BY177" s="39">
        <v>5</v>
      </c>
      <c r="BZ177" s="38">
        <f t="shared" si="54"/>
        <v>10.419803921568629</v>
      </c>
      <c r="CA177" s="39">
        <v>7</v>
      </c>
      <c r="CB177" s="40">
        <f t="shared" si="55"/>
        <v>8.24</v>
      </c>
      <c r="CC177" s="41">
        <v>3</v>
      </c>
      <c r="CD177" s="40">
        <f t="shared" si="56"/>
        <v>8.8386102719033026</v>
      </c>
      <c r="CE177" s="41">
        <v>3</v>
      </c>
    </row>
    <row r="178" spans="1:83" x14ac:dyDescent="0.3">
      <c r="A178" s="8" t="s">
        <v>177</v>
      </c>
      <c r="B178" s="8">
        <v>2002</v>
      </c>
      <c r="C178" s="8" t="s">
        <v>305</v>
      </c>
      <c r="D178" s="8">
        <v>25</v>
      </c>
      <c r="E178" s="8">
        <v>399</v>
      </c>
      <c r="F178" s="10">
        <v>37357</v>
      </c>
      <c r="G178" s="11">
        <f t="shared" si="39"/>
        <v>101</v>
      </c>
      <c r="H178" s="11">
        <v>8.6</v>
      </c>
      <c r="I178" s="8" t="s">
        <v>37</v>
      </c>
      <c r="J178" s="45" t="s">
        <v>183</v>
      </c>
      <c r="K178" s="45" t="s">
        <v>116</v>
      </c>
      <c r="L178" s="45" t="s">
        <v>184</v>
      </c>
      <c r="M178" s="8">
        <v>8</v>
      </c>
      <c r="N178" s="8" t="s">
        <v>39</v>
      </c>
      <c r="O178" s="12">
        <f t="shared" si="40"/>
        <v>8</v>
      </c>
      <c r="P178" s="12">
        <v>0.20125731247934342</v>
      </c>
      <c r="Q178" s="13">
        <v>1287</v>
      </c>
      <c r="R178" s="13">
        <f t="shared" si="41"/>
        <v>26.8125</v>
      </c>
      <c r="S178" s="14">
        <v>9.6209168609168483</v>
      </c>
      <c r="T178" s="14">
        <v>0.73567328167801305</v>
      </c>
      <c r="U178" s="14">
        <v>12.35</v>
      </c>
      <c r="V178" s="14">
        <v>8.27</v>
      </c>
      <c r="W178" s="14">
        <f t="shared" si="42"/>
        <v>4.08</v>
      </c>
      <c r="X178" s="15">
        <f t="shared" si="43"/>
        <v>257.96083333333297</v>
      </c>
      <c r="Y178" s="15">
        <v>0</v>
      </c>
      <c r="Z178" s="16">
        <f t="shared" si="44"/>
        <v>0</v>
      </c>
      <c r="AA178" s="17">
        <f t="shared" si="45"/>
        <v>0</v>
      </c>
      <c r="AB178" s="46">
        <v>106</v>
      </c>
      <c r="AC178" s="47">
        <v>8.9819811320754681</v>
      </c>
      <c r="AD178" s="47">
        <v>0.26672768282176751</v>
      </c>
      <c r="AE178" s="47">
        <v>9.7100000000000009</v>
      </c>
      <c r="AF178" s="47">
        <v>8.56</v>
      </c>
      <c r="AG178" s="20">
        <f t="shared" si="57"/>
        <v>19.835208333333327</v>
      </c>
      <c r="AH178" s="48">
        <v>145</v>
      </c>
      <c r="AI178" s="49">
        <v>9.7469655172413798</v>
      </c>
      <c r="AJ178" s="49">
        <v>0.10920370960535625</v>
      </c>
      <c r="AK178" s="49">
        <v>10.039999999999999</v>
      </c>
      <c r="AL178" s="49">
        <v>9.35</v>
      </c>
      <c r="AM178" s="23">
        <f t="shared" si="46"/>
        <v>29.443958333333335</v>
      </c>
      <c r="AN178" s="50">
        <v>243</v>
      </c>
      <c r="AO178" s="51">
        <v>9.8554320987654211</v>
      </c>
      <c r="AP178" s="51">
        <v>0.10686033268219013</v>
      </c>
      <c r="AQ178" s="51">
        <v>10.26</v>
      </c>
      <c r="AR178" s="51">
        <v>9.65</v>
      </c>
      <c r="AS178" s="26">
        <f t="shared" si="47"/>
        <v>49.893124999999948</v>
      </c>
      <c r="AT178" s="52">
        <v>430</v>
      </c>
      <c r="AU178" s="53">
        <v>8.9175581395348775</v>
      </c>
      <c r="AV178" s="53">
        <v>0.43876372210795234</v>
      </c>
      <c r="AW178" s="53">
        <v>10.59</v>
      </c>
      <c r="AX178" s="53">
        <v>8.27</v>
      </c>
      <c r="AY178" s="29">
        <f t="shared" si="48"/>
        <v>79.88645833333328</v>
      </c>
      <c r="AZ178" s="54">
        <v>88</v>
      </c>
      <c r="BA178" s="55">
        <v>10.400909090909098</v>
      </c>
      <c r="BB178" s="55">
        <v>0.68882314491738583</v>
      </c>
      <c r="BC178" s="55">
        <v>12.35</v>
      </c>
      <c r="BD178" s="55">
        <v>9.35</v>
      </c>
      <c r="BE178" s="32">
        <f t="shared" si="49"/>
        <v>19.068333333333346</v>
      </c>
      <c r="BF178" s="56">
        <v>61</v>
      </c>
      <c r="BG178" s="57">
        <v>10.864590163934428</v>
      </c>
      <c r="BH178" s="57">
        <v>0.12578518421620996</v>
      </c>
      <c r="BI178" s="57">
        <v>11.14</v>
      </c>
      <c r="BJ178" s="57">
        <v>10.55</v>
      </c>
      <c r="BK178" s="35">
        <f t="shared" si="50"/>
        <v>13.807083333333335</v>
      </c>
      <c r="BL178" s="58">
        <v>121</v>
      </c>
      <c r="BM178" s="59">
        <v>10.539256198347111</v>
      </c>
      <c r="BN178" s="59">
        <v>0.13948216904713584</v>
      </c>
      <c r="BO178" s="59">
        <v>10.93</v>
      </c>
      <c r="BP178" s="59">
        <v>10.36</v>
      </c>
      <c r="BQ178" s="37">
        <f t="shared" si="51"/>
        <v>26.567708333333343</v>
      </c>
      <c r="BR178" s="48">
        <v>93</v>
      </c>
      <c r="BS178" s="49">
        <v>10.043333333333337</v>
      </c>
      <c r="BT178" s="49">
        <v>0.45089363763948564</v>
      </c>
      <c r="BU178" s="49">
        <v>10.93</v>
      </c>
      <c r="BV178" s="49">
        <v>9.4700000000000006</v>
      </c>
      <c r="BW178" s="23">
        <f t="shared" si="52"/>
        <v>19.458958333333339</v>
      </c>
      <c r="BX178" s="38">
        <f t="shared" si="53"/>
        <v>12.35</v>
      </c>
      <c r="BY178" s="39">
        <v>4</v>
      </c>
      <c r="BZ178" s="38">
        <f t="shared" si="54"/>
        <v>10.864590163934428</v>
      </c>
      <c r="CA178" s="39">
        <v>5</v>
      </c>
      <c r="CB178" s="40">
        <f t="shared" si="55"/>
        <v>8.27</v>
      </c>
      <c r="CC178" s="41">
        <v>3</v>
      </c>
      <c r="CD178" s="40">
        <f t="shared" si="56"/>
        <v>8.9175581395348775</v>
      </c>
      <c r="CE178" s="41">
        <v>3</v>
      </c>
    </row>
    <row r="179" spans="1:83" x14ac:dyDescent="0.3">
      <c r="A179" s="8" t="s">
        <v>177</v>
      </c>
      <c r="B179" s="8">
        <v>2002</v>
      </c>
      <c r="C179" s="8" t="s">
        <v>306</v>
      </c>
      <c r="D179" s="8">
        <v>24</v>
      </c>
      <c r="E179" s="8">
        <v>365</v>
      </c>
      <c r="F179" s="10">
        <v>37369</v>
      </c>
      <c r="G179" s="11">
        <f t="shared" si="39"/>
        <v>113</v>
      </c>
      <c r="H179" s="11">
        <v>9.9</v>
      </c>
      <c r="I179" s="8" t="s">
        <v>37</v>
      </c>
      <c r="J179" s="45" t="s">
        <v>179</v>
      </c>
      <c r="K179" s="45" t="s">
        <v>94</v>
      </c>
      <c r="L179" s="45" t="s">
        <v>181</v>
      </c>
      <c r="M179" s="8">
        <v>8</v>
      </c>
      <c r="N179" s="8" t="s">
        <v>39</v>
      </c>
      <c r="O179" s="12">
        <f t="shared" si="40"/>
        <v>8</v>
      </c>
      <c r="P179" s="12">
        <v>0.77657843954308992</v>
      </c>
      <c r="Q179" s="13">
        <v>906</v>
      </c>
      <c r="R179" s="13">
        <f t="shared" si="41"/>
        <v>18.875</v>
      </c>
      <c r="S179" s="14">
        <v>10.360176600441482</v>
      </c>
      <c r="T179" s="14">
        <v>0.46433433818490166</v>
      </c>
      <c r="U179" s="14">
        <v>12.2</v>
      </c>
      <c r="V179" s="14">
        <v>9.26</v>
      </c>
      <c r="W179" s="14">
        <f t="shared" si="42"/>
        <v>2.9399999999999995</v>
      </c>
      <c r="X179" s="15">
        <f t="shared" si="43"/>
        <v>195.54833333333298</v>
      </c>
      <c r="Y179" s="15">
        <v>0</v>
      </c>
      <c r="Z179" s="16">
        <f t="shared" si="44"/>
        <v>0</v>
      </c>
      <c r="AA179" s="17">
        <f t="shared" si="45"/>
        <v>0</v>
      </c>
      <c r="AB179" s="46">
        <v>128</v>
      </c>
      <c r="AC179" s="47">
        <v>10.071953124999995</v>
      </c>
      <c r="AD179" s="47">
        <v>0.13356445018178295</v>
      </c>
      <c r="AE179" s="47">
        <v>10.49</v>
      </c>
      <c r="AF179" s="47">
        <v>9.8800000000000008</v>
      </c>
      <c r="AG179" s="20">
        <f t="shared" si="57"/>
        <v>26.858541666666653</v>
      </c>
      <c r="AH179" s="48">
        <v>233</v>
      </c>
      <c r="AI179" s="49">
        <v>10.113905579399136</v>
      </c>
      <c r="AJ179" s="49">
        <v>0.16701932990993357</v>
      </c>
      <c r="AK179" s="49">
        <v>10.61</v>
      </c>
      <c r="AL179" s="49">
        <v>9.7899999999999991</v>
      </c>
      <c r="AM179" s="23">
        <f t="shared" si="46"/>
        <v>49.094583333333304</v>
      </c>
      <c r="AN179" s="50">
        <v>59</v>
      </c>
      <c r="AO179" s="51">
        <v>10.369661016949156</v>
      </c>
      <c r="AP179" s="51">
        <v>0.20825188745011108</v>
      </c>
      <c r="AQ179" s="51">
        <v>10.88</v>
      </c>
      <c r="AR179" s="51">
        <v>9.98</v>
      </c>
      <c r="AS179" s="26">
        <f t="shared" si="47"/>
        <v>12.746041666666672</v>
      </c>
      <c r="AT179" s="52">
        <v>150</v>
      </c>
      <c r="AU179" s="53">
        <v>10.460066666666664</v>
      </c>
      <c r="AV179" s="53">
        <v>0.24729542875430263</v>
      </c>
      <c r="AW179" s="53">
        <v>12.03</v>
      </c>
      <c r="AX179" s="53">
        <v>10.02</v>
      </c>
      <c r="AY179" s="29">
        <f t="shared" si="48"/>
        <v>32.687708333333326</v>
      </c>
      <c r="AZ179" s="54">
        <v>139</v>
      </c>
      <c r="BA179" s="55">
        <v>10.878129496402877</v>
      </c>
      <c r="BB179" s="55">
        <v>0.16850823893040312</v>
      </c>
      <c r="BC179" s="55">
        <v>11.29</v>
      </c>
      <c r="BD179" s="55">
        <v>10.39</v>
      </c>
      <c r="BE179" s="32">
        <f t="shared" si="49"/>
        <v>31.501250000000002</v>
      </c>
      <c r="BF179" s="56">
        <v>56</v>
      </c>
      <c r="BG179" s="57">
        <v>10.920178571428574</v>
      </c>
      <c r="BH179" s="57">
        <v>0.28188644439289368</v>
      </c>
      <c r="BI179" s="57">
        <v>11.85</v>
      </c>
      <c r="BJ179" s="57">
        <v>10.65</v>
      </c>
      <c r="BK179" s="35">
        <f t="shared" si="50"/>
        <v>12.740208333333337</v>
      </c>
      <c r="BL179" s="58">
        <v>46</v>
      </c>
      <c r="BM179" s="59">
        <v>10.938913043478259</v>
      </c>
      <c r="BN179" s="59">
        <v>0.35619113633534477</v>
      </c>
      <c r="BO179" s="59">
        <v>12.05</v>
      </c>
      <c r="BP179" s="59">
        <v>10.45</v>
      </c>
      <c r="BQ179" s="37">
        <f t="shared" si="51"/>
        <v>10.483124999999998</v>
      </c>
      <c r="BR179" s="48">
        <v>95</v>
      </c>
      <c r="BS179" s="49">
        <v>9.8207368421052621</v>
      </c>
      <c r="BT179" s="49">
        <v>0.62390882125935621</v>
      </c>
      <c r="BU179" s="49">
        <v>12.2</v>
      </c>
      <c r="BV179" s="49">
        <v>9.26</v>
      </c>
      <c r="BW179" s="23">
        <f t="shared" si="52"/>
        <v>19.436874999999997</v>
      </c>
      <c r="BX179" s="38">
        <f t="shared" si="53"/>
        <v>12.2</v>
      </c>
      <c r="BY179" s="39">
        <v>7</v>
      </c>
      <c r="BZ179" s="38">
        <f t="shared" si="54"/>
        <v>10.938913043478259</v>
      </c>
      <c r="CA179" s="39">
        <v>6</v>
      </c>
      <c r="CB179" s="40">
        <f t="shared" si="55"/>
        <v>9.26</v>
      </c>
      <c r="CC179" s="41">
        <v>7</v>
      </c>
      <c r="CD179" s="40">
        <f t="shared" si="56"/>
        <v>9.8207368421052621</v>
      </c>
      <c r="CE179" s="41">
        <v>7</v>
      </c>
    </row>
    <row r="180" spans="1:83" x14ac:dyDescent="0.3">
      <c r="A180" s="8" t="s">
        <v>177</v>
      </c>
      <c r="B180" s="8">
        <v>2002</v>
      </c>
      <c r="C180" s="8" t="s">
        <v>307</v>
      </c>
      <c r="D180" s="8">
        <v>25</v>
      </c>
      <c r="E180" s="8">
        <v>356</v>
      </c>
      <c r="F180" s="10">
        <v>37403</v>
      </c>
      <c r="G180" s="11">
        <f t="shared" si="39"/>
        <v>147</v>
      </c>
      <c r="H180" s="11">
        <v>13.7</v>
      </c>
      <c r="I180" s="8" t="s">
        <v>57</v>
      </c>
      <c r="J180" s="45" t="s">
        <v>308</v>
      </c>
      <c r="K180" s="45" t="s">
        <v>309</v>
      </c>
      <c r="L180" s="45" t="s">
        <v>310</v>
      </c>
      <c r="M180" s="8">
        <v>8</v>
      </c>
      <c r="N180" s="8" t="s">
        <v>39</v>
      </c>
      <c r="O180" s="12">
        <f t="shared" si="40"/>
        <v>8</v>
      </c>
      <c r="P180" s="12">
        <v>0.17511749752565209</v>
      </c>
      <c r="Q180" s="13">
        <v>570</v>
      </c>
      <c r="R180" s="13">
        <f t="shared" si="41"/>
        <v>11.875</v>
      </c>
      <c r="S180" s="14">
        <v>13.603368421052616</v>
      </c>
      <c r="T180" s="14">
        <v>0.62006197976894206</v>
      </c>
      <c r="U180" s="14">
        <v>15.2</v>
      </c>
      <c r="V180" s="14">
        <v>12.57</v>
      </c>
      <c r="W180" s="14">
        <f t="shared" si="42"/>
        <v>2.629999999999999</v>
      </c>
      <c r="X180" s="15">
        <f t="shared" si="43"/>
        <v>161.53999999999982</v>
      </c>
      <c r="Y180" s="15">
        <v>0</v>
      </c>
      <c r="Z180" s="16">
        <f t="shared" si="44"/>
        <v>0</v>
      </c>
      <c r="AA180" s="17">
        <f t="shared" si="45"/>
        <v>0</v>
      </c>
      <c r="AB180" s="46">
        <v>81</v>
      </c>
      <c r="AC180" s="47">
        <v>13.961234567901233</v>
      </c>
      <c r="AD180" s="47">
        <v>0.16441093877879134</v>
      </c>
      <c r="AE180" s="47">
        <v>15.2</v>
      </c>
      <c r="AF180" s="47">
        <v>13.82</v>
      </c>
      <c r="AG180" s="20">
        <f t="shared" si="57"/>
        <v>23.559583333333329</v>
      </c>
      <c r="AH180" s="48">
        <v>53</v>
      </c>
      <c r="AI180" s="49">
        <v>14.163962264150943</v>
      </c>
      <c r="AJ180" s="49">
        <v>0.13778941042599838</v>
      </c>
      <c r="AK180" s="49">
        <v>14.51</v>
      </c>
      <c r="AL180" s="49">
        <v>13.86</v>
      </c>
      <c r="AM180" s="23">
        <f t="shared" si="46"/>
        <v>15.639374999999999</v>
      </c>
      <c r="AN180" s="50">
        <v>41</v>
      </c>
      <c r="AO180" s="51">
        <v>14.498292682926827</v>
      </c>
      <c r="AP180" s="51">
        <v>0.12395366955085338</v>
      </c>
      <c r="AQ180" s="51">
        <v>14.82</v>
      </c>
      <c r="AR180" s="51">
        <v>14.23</v>
      </c>
      <c r="AS180" s="26">
        <f t="shared" si="47"/>
        <v>12.383958333333331</v>
      </c>
      <c r="AT180" s="52">
        <v>107</v>
      </c>
      <c r="AU180" s="53">
        <v>13.790467289719615</v>
      </c>
      <c r="AV180" s="53">
        <v>0.68893872879462148</v>
      </c>
      <c r="AW180" s="53">
        <v>15.18</v>
      </c>
      <c r="AX180" s="53">
        <v>13.05</v>
      </c>
      <c r="AY180" s="29">
        <f t="shared" si="48"/>
        <v>30.741249999999972</v>
      </c>
      <c r="AZ180" s="54">
        <v>50</v>
      </c>
      <c r="BA180" s="55">
        <v>13.732800000000003</v>
      </c>
      <c r="BB180" s="55">
        <v>0.23731525575117318</v>
      </c>
      <c r="BC180" s="55">
        <v>14.3</v>
      </c>
      <c r="BD180" s="55">
        <v>13.28</v>
      </c>
      <c r="BE180" s="32">
        <f t="shared" si="49"/>
        <v>14.305000000000003</v>
      </c>
      <c r="BF180" s="56">
        <v>52</v>
      </c>
      <c r="BG180" s="57">
        <v>13.646346153846155</v>
      </c>
      <c r="BH180" s="57">
        <v>0.33016352957197986</v>
      </c>
      <c r="BI180" s="57">
        <v>14.25</v>
      </c>
      <c r="BJ180" s="57">
        <v>13.23</v>
      </c>
      <c r="BK180" s="35">
        <f t="shared" si="50"/>
        <v>14.783541666666666</v>
      </c>
      <c r="BL180" s="58">
        <v>140</v>
      </c>
      <c r="BM180" s="59">
        <v>12.954428571428565</v>
      </c>
      <c r="BN180" s="59">
        <v>0.22573388365099337</v>
      </c>
      <c r="BO180" s="59">
        <v>13.88</v>
      </c>
      <c r="BP180" s="59">
        <v>12.59</v>
      </c>
      <c r="BQ180" s="37">
        <f t="shared" si="51"/>
        <v>37.783749999999976</v>
      </c>
      <c r="BR180" s="48">
        <v>46</v>
      </c>
      <c r="BS180" s="49">
        <v>12.880217391304345</v>
      </c>
      <c r="BT180" s="49">
        <v>0.19615740992528946</v>
      </c>
      <c r="BU180" s="49">
        <v>13.34</v>
      </c>
      <c r="BV180" s="49">
        <v>12.57</v>
      </c>
      <c r="BW180" s="23">
        <f t="shared" si="52"/>
        <v>12.343541666666665</v>
      </c>
      <c r="BX180" s="38">
        <f t="shared" si="53"/>
        <v>15.2</v>
      </c>
      <c r="BY180" s="39">
        <v>0</v>
      </c>
      <c r="BZ180" s="38">
        <f t="shared" si="54"/>
        <v>14.498292682926827</v>
      </c>
      <c r="CA180" s="39">
        <v>2</v>
      </c>
      <c r="CB180" s="40">
        <f t="shared" si="55"/>
        <v>12.57</v>
      </c>
      <c r="CC180" s="41">
        <v>7</v>
      </c>
      <c r="CD180" s="40">
        <f t="shared" si="56"/>
        <v>12.880217391304345</v>
      </c>
      <c r="CE180" s="41">
        <v>7</v>
      </c>
    </row>
    <row r="181" spans="1:83" x14ac:dyDescent="0.3">
      <c r="A181" s="8" t="s">
        <v>177</v>
      </c>
      <c r="B181" s="8">
        <v>2002</v>
      </c>
      <c r="C181" s="8" t="s">
        <v>311</v>
      </c>
      <c r="D181" s="8">
        <v>25</v>
      </c>
      <c r="E181" s="8">
        <v>370</v>
      </c>
      <c r="F181" s="10">
        <v>37397</v>
      </c>
      <c r="G181" s="11">
        <f t="shared" si="39"/>
        <v>141</v>
      </c>
      <c r="H181" s="11">
        <v>12.8</v>
      </c>
      <c r="I181" s="8" t="s">
        <v>57</v>
      </c>
      <c r="J181" s="45" t="s">
        <v>179</v>
      </c>
      <c r="K181" s="45" t="s">
        <v>67</v>
      </c>
      <c r="L181" s="45" t="s">
        <v>186</v>
      </c>
      <c r="M181" s="8">
        <v>8</v>
      </c>
      <c r="N181" s="8" t="s">
        <v>39</v>
      </c>
      <c r="O181" s="12">
        <f t="shared" si="40"/>
        <v>8</v>
      </c>
      <c r="P181" s="12">
        <v>0.51504075542337058</v>
      </c>
      <c r="Q181" s="13">
        <v>760</v>
      </c>
      <c r="R181" s="13">
        <f t="shared" si="41"/>
        <v>15.833333333333334</v>
      </c>
      <c r="S181" s="14">
        <v>13.221184210526333</v>
      </c>
      <c r="T181" s="14">
        <v>0.57599353839440015</v>
      </c>
      <c r="U181" s="14">
        <v>15.67</v>
      </c>
      <c r="V181" s="14">
        <v>11.78</v>
      </c>
      <c r="W181" s="14">
        <f t="shared" si="42"/>
        <v>3.8900000000000006</v>
      </c>
      <c r="X181" s="15">
        <f t="shared" si="43"/>
        <v>209.33541666666696</v>
      </c>
      <c r="Y181" s="15">
        <v>0</v>
      </c>
      <c r="Z181" s="16">
        <f t="shared" si="44"/>
        <v>0</v>
      </c>
      <c r="AA181" s="17">
        <f t="shared" si="45"/>
        <v>0</v>
      </c>
      <c r="AB181" s="46">
        <v>139</v>
      </c>
      <c r="AC181" s="47">
        <v>13.224676258992806</v>
      </c>
      <c r="AD181" s="47">
        <v>0.10654183473275811</v>
      </c>
      <c r="AE181" s="47">
        <v>13.64</v>
      </c>
      <c r="AF181" s="47">
        <v>13.06</v>
      </c>
      <c r="AG181" s="20">
        <f t="shared" si="57"/>
        <v>38.296458333333334</v>
      </c>
      <c r="AH181" s="48">
        <v>53</v>
      </c>
      <c r="AI181" s="49">
        <v>13.705094339622645</v>
      </c>
      <c r="AJ181" s="49">
        <v>0.12774106383783176</v>
      </c>
      <c r="AK181" s="49">
        <v>13.98</v>
      </c>
      <c r="AL181" s="49">
        <v>13.41</v>
      </c>
      <c r="AM181" s="23">
        <f t="shared" si="46"/>
        <v>15.132708333333339</v>
      </c>
      <c r="AN181" s="50">
        <v>53</v>
      </c>
      <c r="AO181" s="51">
        <v>13.565471698113209</v>
      </c>
      <c r="AP181" s="51">
        <v>0.28443984113000209</v>
      </c>
      <c r="AQ181" s="51">
        <v>14.84</v>
      </c>
      <c r="AR181" s="51">
        <v>13.31</v>
      </c>
      <c r="AS181" s="26">
        <f t="shared" si="47"/>
        <v>14.978541666666668</v>
      </c>
      <c r="AT181" s="52">
        <v>140</v>
      </c>
      <c r="AU181" s="53">
        <v>13.923857142857141</v>
      </c>
      <c r="AV181" s="53">
        <v>0.38874930560771737</v>
      </c>
      <c r="AW181" s="53">
        <v>15.67</v>
      </c>
      <c r="AX181" s="53">
        <v>13.39</v>
      </c>
      <c r="AY181" s="29">
        <f t="shared" si="48"/>
        <v>40.611249999999991</v>
      </c>
      <c r="AZ181" s="54">
        <v>59</v>
      </c>
      <c r="BA181" s="55">
        <v>12.916610169491529</v>
      </c>
      <c r="BB181" s="55">
        <v>0.75402737115208374</v>
      </c>
      <c r="BC181" s="55">
        <v>14.23</v>
      </c>
      <c r="BD181" s="55">
        <v>11.94</v>
      </c>
      <c r="BE181" s="32">
        <f t="shared" si="49"/>
        <v>15.876666666666672</v>
      </c>
      <c r="BF181" s="56">
        <v>68</v>
      </c>
      <c r="BG181" s="57">
        <v>12.514117647058825</v>
      </c>
      <c r="BH181" s="57">
        <v>0.45181635185475105</v>
      </c>
      <c r="BI181" s="57">
        <v>13.33</v>
      </c>
      <c r="BJ181" s="57">
        <v>11.78</v>
      </c>
      <c r="BK181" s="35">
        <f t="shared" si="50"/>
        <v>17.728333333333335</v>
      </c>
      <c r="BL181" s="58">
        <v>159</v>
      </c>
      <c r="BM181" s="59">
        <v>13.050377358490564</v>
      </c>
      <c r="BN181" s="59">
        <v>0.23876233295060326</v>
      </c>
      <c r="BO181" s="59">
        <v>13.77</v>
      </c>
      <c r="BP181" s="59">
        <v>12.65</v>
      </c>
      <c r="BQ181" s="37">
        <f t="shared" si="51"/>
        <v>43.229374999999997</v>
      </c>
      <c r="BR181" s="48">
        <v>89</v>
      </c>
      <c r="BS181" s="49">
        <v>12.664494382022465</v>
      </c>
      <c r="BT181" s="49">
        <v>0.32004265069445792</v>
      </c>
      <c r="BU181" s="49">
        <v>14</v>
      </c>
      <c r="BV181" s="49">
        <v>12.23</v>
      </c>
      <c r="BW181" s="23">
        <f t="shared" si="52"/>
        <v>23.482083333333321</v>
      </c>
      <c r="BX181" s="38">
        <f t="shared" si="53"/>
        <v>15.67</v>
      </c>
      <c r="BY181" s="39">
        <v>3</v>
      </c>
      <c r="BZ181" s="38">
        <f t="shared" si="54"/>
        <v>13.923857142857141</v>
      </c>
      <c r="CA181" s="39">
        <v>3</v>
      </c>
      <c r="CB181" s="40">
        <f t="shared" si="55"/>
        <v>11.78</v>
      </c>
      <c r="CC181" s="41">
        <v>5</v>
      </c>
      <c r="CD181" s="40">
        <f t="shared" si="56"/>
        <v>12.514117647058825</v>
      </c>
      <c r="CE181" s="41">
        <v>5</v>
      </c>
    </row>
    <row r="182" spans="1:83" x14ac:dyDescent="0.3">
      <c r="A182" s="8" t="s">
        <v>177</v>
      </c>
      <c r="B182" s="8">
        <v>2002</v>
      </c>
      <c r="C182" s="8" t="s">
        <v>312</v>
      </c>
      <c r="D182" s="8">
        <v>24</v>
      </c>
      <c r="E182" s="8">
        <v>360</v>
      </c>
      <c r="F182" s="10">
        <v>37375</v>
      </c>
      <c r="G182" s="11">
        <f t="shared" si="39"/>
        <v>119</v>
      </c>
      <c r="H182" s="11">
        <v>10.199999999999999</v>
      </c>
      <c r="I182" s="8" t="s">
        <v>145</v>
      </c>
      <c r="J182" s="45" t="s">
        <v>179</v>
      </c>
      <c r="K182" s="45" t="s">
        <v>313</v>
      </c>
      <c r="L182" s="45" t="s">
        <v>237</v>
      </c>
      <c r="M182" s="8">
        <v>8</v>
      </c>
      <c r="N182" s="8" t="s">
        <v>39</v>
      </c>
      <c r="O182" s="12">
        <f t="shared" si="40"/>
        <v>8</v>
      </c>
      <c r="P182" s="12">
        <v>0.13867465190290384</v>
      </c>
      <c r="Q182" s="13">
        <v>858</v>
      </c>
      <c r="R182" s="13">
        <f t="shared" si="41"/>
        <v>17.875</v>
      </c>
      <c r="S182" s="14">
        <v>10.836363636363657</v>
      </c>
      <c r="T182" s="14">
        <v>0.4233682444571869</v>
      </c>
      <c r="U182" s="14">
        <v>12.84</v>
      </c>
      <c r="V182" s="14">
        <v>10.06</v>
      </c>
      <c r="W182" s="14">
        <f t="shared" si="42"/>
        <v>2.7799999999999994</v>
      </c>
      <c r="X182" s="15">
        <f t="shared" si="43"/>
        <v>193.70000000000039</v>
      </c>
      <c r="Y182" s="15">
        <v>0</v>
      </c>
      <c r="Z182" s="16">
        <f t="shared" si="44"/>
        <v>0</v>
      </c>
      <c r="AA182" s="17">
        <f t="shared" si="45"/>
        <v>0</v>
      </c>
      <c r="AB182" s="46">
        <v>260</v>
      </c>
      <c r="AC182" s="47">
        <v>10.64650000000003</v>
      </c>
      <c r="AD182" s="47">
        <v>0.14255954523714792</v>
      </c>
      <c r="AE182" s="47">
        <v>11.06</v>
      </c>
      <c r="AF182" s="47">
        <v>10.39</v>
      </c>
      <c r="AG182" s="20">
        <f t="shared" si="57"/>
        <v>57.668541666666833</v>
      </c>
      <c r="AH182" s="48">
        <v>120</v>
      </c>
      <c r="AI182" s="49">
        <v>10.616333333333341</v>
      </c>
      <c r="AJ182" s="49">
        <v>0.10806108864689379</v>
      </c>
      <c r="AK182" s="49">
        <v>11.02</v>
      </c>
      <c r="AL182" s="49">
        <v>10.39</v>
      </c>
      <c r="AM182" s="23">
        <f t="shared" si="46"/>
        <v>26.540833333333353</v>
      </c>
      <c r="AN182" s="50">
        <v>67</v>
      </c>
      <c r="AO182" s="51">
        <v>10.606417910447762</v>
      </c>
      <c r="AP182" s="51">
        <v>0.21113475154677641</v>
      </c>
      <c r="AQ182" s="51">
        <v>11.39</v>
      </c>
      <c r="AR182" s="51">
        <v>10.37</v>
      </c>
      <c r="AS182" s="26">
        <f t="shared" si="47"/>
        <v>14.804791666666667</v>
      </c>
      <c r="AT182" s="52">
        <v>141</v>
      </c>
      <c r="AU182" s="53">
        <v>10.747872340425527</v>
      </c>
      <c r="AV182" s="53">
        <v>0.40237475160537117</v>
      </c>
      <c r="AW182" s="53">
        <v>12.84</v>
      </c>
      <c r="AX182" s="53">
        <v>10.06</v>
      </c>
      <c r="AY182" s="29">
        <f t="shared" si="48"/>
        <v>31.571874999999984</v>
      </c>
      <c r="AZ182" s="54">
        <v>53</v>
      </c>
      <c r="BA182" s="55">
        <v>11.36811320754717</v>
      </c>
      <c r="BB182" s="55">
        <v>0.45762369745900572</v>
      </c>
      <c r="BC182" s="55">
        <v>12.63</v>
      </c>
      <c r="BD182" s="55">
        <v>10.53</v>
      </c>
      <c r="BE182" s="32">
        <f t="shared" si="49"/>
        <v>12.552291666666667</v>
      </c>
      <c r="BF182" s="56">
        <v>84</v>
      </c>
      <c r="BG182" s="57">
        <v>11.384285714285713</v>
      </c>
      <c r="BH182" s="57">
        <v>0.32791155769959923</v>
      </c>
      <c r="BI182" s="57">
        <v>12.13</v>
      </c>
      <c r="BJ182" s="57">
        <v>10.96</v>
      </c>
      <c r="BK182" s="35">
        <f t="shared" si="50"/>
        <v>19.922499999999999</v>
      </c>
      <c r="BL182" s="58">
        <v>49</v>
      </c>
      <c r="BM182" s="59">
        <v>10.706734693877554</v>
      </c>
      <c r="BN182" s="59">
        <v>0.40428634527966861</v>
      </c>
      <c r="BO182" s="59">
        <v>11.89</v>
      </c>
      <c r="BP182" s="59">
        <v>10.37</v>
      </c>
      <c r="BQ182" s="37">
        <f t="shared" si="51"/>
        <v>10.929791666666668</v>
      </c>
      <c r="BR182" s="48">
        <v>84</v>
      </c>
      <c r="BS182" s="49">
        <v>11.262499999999999</v>
      </c>
      <c r="BT182" s="49">
        <v>0.46018036013656921</v>
      </c>
      <c r="BU182" s="49">
        <v>11.91</v>
      </c>
      <c r="BV182" s="49">
        <v>10.45</v>
      </c>
      <c r="BW182" s="23">
        <f t="shared" si="52"/>
        <v>19.709374999999998</v>
      </c>
      <c r="BX182" s="38">
        <f t="shared" si="53"/>
        <v>12.84</v>
      </c>
      <c r="BY182" s="39">
        <v>3</v>
      </c>
      <c r="BZ182" s="38">
        <f t="shared" si="54"/>
        <v>11.384285714285713</v>
      </c>
      <c r="CA182" s="39">
        <v>5</v>
      </c>
      <c r="CB182" s="40">
        <f t="shared" si="55"/>
        <v>10.06</v>
      </c>
      <c r="CC182" s="41">
        <v>3</v>
      </c>
      <c r="CD182" s="40">
        <f t="shared" si="56"/>
        <v>10.606417910447762</v>
      </c>
      <c r="CE182" s="41">
        <v>2</v>
      </c>
    </row>
    <row r="183" spans="1:83" x14ac:dyDescent="0.3">
      <c r="A183" s="8" t="s">
        <v>177</v>
      </c>
      <c r="B183" s="8">
        <v>2002</v>
      </c>
      <c r="C183" s="8" t="s">
        <v>270</v>
      </c>
      <c r="D183" s="8">
        <v>24</v>
      </c>
      <c r="E183" s="8">
        <v>361</v>
      </c>
      <c r="F183" s="10">
        <v>37377</v>
      </c>
      <c r="G183" s="11">
        <f t="shared" si="39"/>
        <v>121</v>
      </c>
      <c r="H183" s="11">
        <v>10.5</v>
      </c>
      <c r="I183" s="8" t="s">
        <v>268</v>
      </c>
      <c r="J183" s="45" t="s">
        <v>250</v>
      </c>
      <c r="K183" s="45" t="s">
        <v>72</v>
      </c>
      <c r="L183" s="45" t="s">
        <v>252</v>
      </c>
      <c r="M183" s="8">
        <v>8</v>
      </c>
      <c r="N183" s="8" t="s">
        <v>39</v>
      </c>
      <c r="O183" s="12">
        <f t="shared" si="40"/>
        <v>8</v>
      </c>
      <c r="P183" s="12">
        <v>0.15518125919419579</v>
      </c>
      <c r="Q183" s="13">
        <v>858</v>
      </c>
      <c r="R183" s="13">
        <f t="shared" si="41"/>
        <v>17.875</v>
      </c>
      <c r="S183" s="14">
        <v>11.089324009323994</v>
      </c>
      <c r="T183" s="14">
        <v>0.55320473771166323</v>
      </c>
      <c r="U183" s="14">
        <v>12.89</v>
      </c>
      <c r="V183" s="14">
        <v>10.19</v>
      </c>
      <c r="W183" s="14">
        <f t="shared" si="42"/>
        <v>2.7000000000000011</v>
      </c>
      <c r="X183" s="15">
        <f t="shared" si="43"/>
        <v>198.22166666666638</v>
      </c>
      <c r="Y183" s="15">
        <v>0</v>
      </c>
      <c r="Z183" s="16">
        <f t="shared" si="44"/>
        <v>0</v>
      </c>
      <c r="AA183" s="17">
        <f t="shared" si="45"/>
        <v>0</v>
      </c>
      <c r="AB183" s="46">
        <v>89</v>
      </c>
      <c r="AC183" s="47">
        <v>10.701348314606742</v>
      </c>
      <c r="AD183" s="47">
        <v>0.15160648081640965</v>
      </c>
      <c r="AE183" s="47">
        <v>11.56</v>
      </c>
      <c r="AF183" s="47">
        <v>10.41</v>
      </c>
      <c r="AG183" s="20">
        <f t="shared" si="57"/>
        <v>19.842083333333335</v>
      </c>
      <c r="AH183" s="48">
        <v>161</v>
      </c>
      <c r="AI183" s="49">
        <v>10.599068322981362</v>
      </c>
      <c r="AJ183" s="49">
        <v>0.14579438107415313</v>
      </c>
      <c r="AK183" s="49">
        <v>11.05</v>
      </c>
      <c r="AL183" s="49">
        <v>10.19</v>
      </c>
      <c r="AM183" s="23">
        <f t="shared" si="46"/>
        <v>35.551041666666649</v>
      </c>
      <c r="AN183" s="50">
        <v>109</v>
      </c>
      <c r="AO183" s="51">
        <v>10.704495412844038</v>
      </c>
      <c r="AP183" s="51">
        <v>0.34170185791269181</v>
      </c>
      <c r="AQ183" s="51">
        <v>11.85</v>
      </c>
      <c r="AR183" s="51">
        <v>10.41</v>
      </c>
      <c r="AS183" s="26">
        <f t="shared" si="47"/>
        <v>24.308125000000004</v>
      </c>
      <c r="AT183" s="52">
        <v>130</v>
      </c>
      <c r="AU183" s="53">
        <v>10.822461538461537</v>
      </c>
      <c r="AV183" s="53">
        <v>0.31321553501935318</v>
      </c>
      <c r="AW183" s="53">
        <v>11.67</v>
      </c>
      <c r="AX183" s="53">
        <v>10.210000000000001</v>
      </c>
      <c r="AY183" s="29">
        <f t="shared" si="48"/>
        <v>29.310833333333331</v>
      </c>
      <c r="AZ183" s="54">
        <v>149</v>
      </c>
      <c r="BA183" s="55">
        <v>11.711342281879185</v>
      </c>
      <c r="BB183" s="55">
        <v>0.27846504394656929</v>
      </c>
      <c r="BC183" s="55">
        <v>12.41</v>
      </c>
      <c r="BD183" s="55">
        <v>10.78</v>
      </c>
      <c r="BE183" s="32">
        <f t="shared" si="49"/>
        <v>36.353958333333303</v>
      </c>
      <c r="BF183" s="56">
        <v>82</v>
      </c>
      <c r="BG183" s="57">
        <v>11.421585365853657</v>
      </c>
      <c r="BH183" s="57">
        <v>0.40191046700340999</v>
      </c>
      <c r="BI183" s="57">
        <v>12.89</v>
      </c>
      <c r="BJ183" s="57">
        <v>11.01</v>
      </c>
      <c r="BK183" s="35">
        <f t="shared" si="50"/>
        <v>19.511874999999996</v>
      </c>
      <c r="BL183" s="58">
        <v>51</v>
      </c>
      <c r="BM183" s="59">
        <v>11.136862745098039</v>
      </c>
      <c r="BN183" s="59">
        <v>0.3509215878003441</v>
      </c>
      <c r="BO183" s="59">
        <v>12.45</v>
      </c>
      <c r="BP183" s="59">
        <v>10.8</v>
      </c>
      <c r="BQ183" s="37">
        <f t="shared" si="51"/>
        <v>11.832916666666666</v>
      </c>
      <c r="BR183" s="48">
        <v>87</v>
      </c>
      <c r="BS183" s="49">
        <v>11.868045977011494</v>
      </c>
      <c r="BT183" s="49">
        <v>0.21014302483020958</v>
      </c>
      <c r="BU183" s="49">
        <v>12.58</v>
      </c>
      <c r="BV183" s="49">
        <v>11.07</v>
      </c>
      <c r="BW183" s="23">
        <f t="shared" si="52"/>
        <v>21.510833333333334</v>
      </c>
      <c r="BX183" s="38">
        <f t="shared" si="53"/>
        <v>12.89</v>
      </c>
      <c r="BY183" s="39">
        <v>5</v>
      </c>
      <c r="BZ183" s="38">
        <f t="shared" si="54"/>
        <v>11.868045977011494</v>
      </c>
      <c r="CA183" s="39">
        <v>7</v>
      </c>
      <c r="CB183" s="40">
        <f t="shared" si="55"/>
        <v>10.19</v>
      </c>
      <c r="CC183" s="41">
        <v>1</v>
      </c>
      <c r="CD183" s="40">
        <f t="shared" si="56"/>
        <v>10.599068322981362</v>
      </c>
      <c r="CE183" s="41">
        <v>1</v>
      </c>
    </row>
    <row r="184" spans="1:83" x14ac:dyDescent="0.3">
      <c r="A184" s="8" t="s">
        <v>177</v>
      </c>
      <c r="B184" s="8">
        <v>2002</v>
      </c>
      <c r="C184" s="8" t="s">
        <v>314</v>
      </c>
      <c r="D184" s="8">
        <v>25</v>
      </c>
      <c r="E184" s="8">
        <v>451</v>
      </c>
      <c r="F184" s="10">
        <v>37368</v>
      </c>
      <c r="G184" s="11">
        <f t="shared" si="39"/>
        <v>112</v>
      </c>
      <c r="H184" s="11">
        <v>10</v>
      </c>
      <c r="I184" s="8" t="s">
        <v>315</v>
      </c>
      <c r="J184" s="45" t="s">
        <v>183</v>
      </c>
      <c r="K184" s="45" t="s">
        <v>105</v>
      </c>
      <c r="L184" s="45" t="s">
        <v>195</v>
      </c>
      <c r="M184" s="8">
        <v>8</v>
      </c>
      <c r="N184" s="8" t="s">
        <v>39</v>
      </c>
      <c r="O184" s="12">
        <f t="shared" si="40"/>
        <v>8</v>
      </c>
      <c r="P184" s="12">
        <v>0.53844450145497724</v>
      </c>
      <c r="Q184" s="13">
        <v>972</v>
      </c>
      <c r="R184" s="13">
        <f t="shared" si="41"/>
        <v>20.25</v>
      </c>
      <c r="S184" s="14">
        <v>10.302253086419734</v>
      </c>
      <c r="T184" s="14">
        <v>0.42506698538053439</v>
      </c>
      <c r="U184" s="14">
        <v>11.62</v>
      </c>
      <c r="V184" s="14">
        <v>9.23</v>
      </c>
      <c r="W184" s="14">
        <f t="shared" si="42"/>
        <v>2.3899999999999988</v>
      </c>
      <c r="X184" s="15">
        <f t="shared" si="43"/>
        <v>208.62062499999962</v>
      </c>
      <c r="Y184" s="15">
        <v>0</v>
      </c>
      <c r="Z184" s="16">
        <f t="shared" si="44"/>
        <v>0</v>
      </c>
      <c r="AA184" s="17">
        <f t="shared" si="45"/>
        <v>0</v>
      </c>
      <c r="AB184" s="46">
        <v>308</v>
      </c>
      <c r="AC184" s="47">
        <v>10.053538961038962</v>
      </c>
      <c r="AD184" s="47">
        <v>0.14160138726187327</v>
      </c>
      <c r="AE184" s="47">
        <v>10.59</v>
      </c>
      <c r="AF184" s="47">
        <v>9.82</v>
      </c>
      <c r="AG184" s="20">
        <f t="shared" si="57"/>
        <v>64.510208333333338</v>
      </c>
      <c r="AH184" s="48">
        <v>90</v>
      </c>
      <c r="AI184" s="49">
        <v>10.291888888888893</v>
      </c>
      <c r="AJ184" s="49">
        <v>0.1191061696573132</v>
      </c>
      <c r="AK184" s="49">
        <v>10.67</v>
      </c>
      <c r="AL184" s="49">
        <v>10.1</v>
      </c>
      <c r="AM184" s="23">
        <f t="shared" si="46"/>
        <v>19.297291666666673</v>
      </c>
      <c r="AN184" s="50">
        <v>89</v>
      </c>
      <c r="AO184" s="51">
        <v>10.238764044943824</v>
      </c>
      <c r="AP184" s="51">
        <v>0.24082632474989712</v>
      </c>
      <c r="AQ184" s="51">
        <v>11.02</v>
      </c>
      <c r="AR184" s="51">
        <v>9.8800000000000008</v>
      </c>
      <c r="AS184" s="26">
        <f t="shared" si="47"/>
        <v>18.984375000000007</v>
      </c>
      <c r="AT184" s="52">
        <v>136</v>
      </c>
      <c r="AU184" s="53">
        <v>10.382794117647054</v>
      </c>
      <c r="AV184" s="53">
        <v>0.16838532168135709</v>
      </c>
      <c r="AW184" s="53">
        <v>11.29</v>
      </c>
      <c r="AX184" s="53">
        <v>10.039999999999999</v>
      </c>
      <c r="AY184" s="29">
        <f t="shared" si="48"/>
        <v>29.417916666666653</v>
      </c>
      <c r="AZ184" s="54">
        <v>101</v>
      </c>
      <c r="BA184" s="55">
        <v>10.894752475247525</v>
      </c>
      <c r="BB184" s="55">
        <v>0.23332206950653231</v>
      </c>
      <c r="BC184" s="55">
        <v>11.37</v>
      </c>
      <c r="BD184" s="55">
        <v>10.210000000000001</v>
      </c>
      <c r="BE184" s="32">
        <f t="shared" si="49"/>
        <v>22.924375000000001</v>
      </c>
      <c r="BF184" s="56">
        <v>56</v>
      </c>
      <c r="BG184" s="57">
        <v>10.683035714285719</v>
      </c>
      <c r="BH184" s="57">
        <v>0.22222772630268772</v>
      </c>
      <c r="BI184" s="57">
        <v>11.62</v>
      </c>
      <c r="BJ184" s="57">
        <v>10.41</v>
      </c>
      <c r="BK184" s="35">
        <f t="shared" si="50"/>
        <v>12.463541666666673</v>
      </c>
      <c r="BL184" s="58">
        <v>82</v>
      </c>
      <c r="BM184" s="59">
        <v>10.855487804878051</v>
      </c>
      <c r="BN184" s="59">
        <v>0.18174159133858792</v>
      </c>
      <c r="BO184" s="59">
        <v>11.45</v>
      </c>
      <c r="BP184" s="59">
        <v>10.55</v>
      </c>
      <c r="BQ184" s="37">
        <f t="shared" si="51"/>
        <v>18.544791666666669</v>
      </c>
      <c r="BR184" s="48">
        <v>110</v>
      </c>
      <c r="BS184" s="49">
        <v>9.8086363636363654</v>
      </c>
      <c r="BT184" s="49">
        <v>0.54585590946229934</v>
      </c>
      <c r="BU184" s="49">
        <v>11.27</v>
      </c>
      <c r="BV184" s="49">
        <v>9.23</v>
      </c>
      <c r="BW184" s="23">
        <f t="shared" si="52"/>
        <v>22.478125000000002</v>
      </c>
      <c r="BX184" s="38">
        <f t="shared" si="53"/>
        <v>11.62</v>
      </c>
      <c r="BY184" s="39">
        <v>5</v>
      </c>
      <c r="BZ184" s="38">
        <f t="shared" si="54"/>
        <v>10.894752475247525</v>
      </c>
      <c r="CA184" s="39">
        <v>4</v>
      </c>
      <c r="CB184" s="40">
        <f t="shared" si="55"/>
        <v>9.23</v>
      </c>
      <c r="CC184" s="41">
        <v>7</v>
      </c>
      <c r="CD184" s="40">
        <f t="shared" si="56"/>
        <v>9.8086363636363654</v>
      </c>
      <c r="CE184" s="41">
        <v>7</v>
      </c>
    </row>
    <row r="185" spans="1:83" x14ac:dyDescent="0.3">
      <c r="A185" s="8" t="s">
        <v>177</v>
      </c>
      <c r="B185" s="8">
        <v>2002</v>
      </c>
      <c r="C185" s="8" t="s">
        <v>316</v>
      </c>
      <c r="D185" s="8">
        <v>25</v>
      </c>
      <c r="E185" s="8">
        <v>336</v>
      </c>
      <c r="F185" s="10">
        <v>37403</v>
      </c>
      <c r="G185" s="11">
        <f t="shared" si="39"/>
        <v>147</v>
      </c>
      <c r="H185" s="11">
        <v>13.7</v>
      </c>
      <c r="I185" s="8" t="s">
        <v>145</v>
      </c>
      <c r="J185" s="45" t="s">
        <v>308</v>
      </c>
      <c r="K185" s="45" t="s">
        <v>309</v>
      </c>
      <c r="L185" s="45" t="s">
        <v>310</v>
      </c>
      <c r="M185" s="8">
        <v>8</v>
      </c>
      <c r="N185" s="8" t="s">
        <v>39</v>
      </c>
      <c r="O185" s="12">
        <f t="shared" si="40"/>
        <v>8</v>
      </c>
      <c r="P185" s="12">
        <v>0.14130899263993157</v>
      </c>
      <c r="Q185" s="13">
        <v>1146</v>
      </c>
      <c r="R185" s="13">
        <f t="shared" si="41"/>
        <v>23.875</v>
      </c>
      <c r="S185" s="14">
        <v>14.527251308900498</v>
      </c>
      <c r="T185" s="14">
        <v>0.57986042713278052</v>
      </c>
      <c r="U185" s="14">
        <v>16.34</v>
      </c>
      <c r="V185" s="14">
        <v>13.05</v>
      </c>
      <c r="W185" s="14">
        <f t="shared" si="42"/>
        <v>3.2899999999999991</v>
      </c>
      <c r="X185" s="15">
        <f t="shared" si="43"/>
        <v>346.83812499999937</v>
      </c>
      <c r="Y185" s="15">
        <v>0</v>
      </c>
      <c r="Z185" s="16">
        <f t="shared" si="44"/>
        <v>0</v>
      </c>
      <c r="AA185" s="17">
        <f t="shared" si="45"/>
        <v>0</v>
      </c>
      <c r="AB185" s="46">
        <v>291</v>
      </c>
      <c r="AC185" s="47">
        <v>14.377457044673571</v>
      </c>
      <c r="AD185" s="47">
        <v>0.3542321380552888</v>
      </c>
      <c r="AE185" s="47">
        <v>15.05</v>
      </c>
      <c r="AF185" s="47">
        <v>13.92</v>
      </c>
      <c r="AG185" s="20">
        <f t="shared" si="57"/>
        <v>87.163333333333526</v>
      </c>
      <c r="AH185" s="48">
        <v>279</v>
      </c>
      <c r="AI185" s="49">
        <v>14.911290322580658</v>
      </c>
      <c r="AJ185" s="49">
        <v>0.16669594389716175</v>
      </c>
      <c r="AK185" s="49">
        <v>15.24</v>
      </c>
      <c r="AL185" s="49">
        <v>14.57</v>
      </c>
      <c r="AM185" s="23">
        <f t="shared" si="46"/>
        <v>86.671875000000071</v>
      </c>
      <c r="AN185" s="50">
        <v>54</v>
      </c>
      <c r="AO185" s="51">
        <v>14.79037037037037</v>
      </c>
      <c r="AP185" s="51">
        <v>0.25154588435454445</v>
      </c>
      <c r="AQ185" s="51">
        <v>15.09</v>
      </c>
      <c r="AR185" s="51">
        <v>13.57</v>
      </c>
      <c r="AS185" s="26">
        <f t="shared" si="47"/>
        <v>16.639166666666668</v>
      </c>
      <c r="AT185" s="52">
        <v>334</v>
      </c>
      <c r="AU185" s="53">
        <v>14.127544910179678</v>
      </c>
      <c r="AV185" s="53">
        <v>0.6002106407689799</v>
      </c>
      <c r="AW185" s="53">
        <v>15.35</v>
      </c>
      <c r="AX185" s="53">
        <v>13.05</v>
      </c>
      <c r="AY185" s="29">
        <f t="shared" si="48"/>
        <v>98.304166666666916</v>
      </c>
      <c r="AZ185" s="54">
        <v>53</v>
      </c>
      <c r="BA185" s="55">
        <v>15.339433962264142</v>
      </c>
      <c r="BB185" s="55">
        <v>0.43550331224713518</v>
      </c>
      <c r="BC185" s="55">
        <v>16.34</v>
      </c>
      <c r="BD185" s="55">
        <v>14.88</v>
      </c>
      <c r="BE185" s="32">
        <f t="shared" si="49"/>
        <v>16.937291666666656</v>
      </c>
      <c r="BF185" s="56">
        <v>41</v>
      </c>
      <c r="BG185" s="57">
        <v>13.866341463414631</v>
      </c>
      <c r="BH185" s="57">
        <v>0.50892905250909137</v>
      </c>
      <c r="BI185" s="57">
        <v>15.05</v>
      </c>
      <c r="BJ185" s="57">
        <v>13.42</v>
      </c>
      <c r="BK185" s="35">
        <f t="shared" si="50"/>
        <v>11.844166666666665</v>
      </c>
      <c r="BL185" s="58">
        <v>49</v>
      </c>
      <c r="BM185" s="59">
        <v>14.717755102040821</v>
      </c>
      <c r="BN185" s="59">
        <v>0.45612162717361937</v>
      </c>
      <c r="BO185" s="59">
        <v>15.07</v>
      </c>
      <c r="BP185" s="59">
        <v>13.46</v>
      </c>
      <c r="BQ185" s="37">
        <f t="shared" si="51"/>
        <v>15.024375000000003</v>
      </c>
      <c r="BR185" s="48">
        <v>45</v>
      </c>
      <c r="BS185" s="49">
        <v>15.204000000000001</v>
      </c>
      <c r="BT185" s="49">
        <v>0.40775661189667439</v>
      </c>
      <c r="BU185" s="49">
        <v>15.73</v>
      </c>
      <c r="BV185" s="49">
        <v>14.55</v>
      </c>
      <c r="BW185" s="23">
        <f t="shared" si="52"/>
        <v>14.25375</v>
      </c>
      <c r="BX185" s="38">
        <f t="shared" si="53"/>
        <v>16.34</v>
      </c>
      <c r="BY185" s="39">
        <v>4</v>
      </c>
      <c r="BZ185" s="38">
        <f t="shared" si="54"/>
        <v>15.339433962264142</v>
      </c>
      <c r="CA185" s="39">
        <v>4</v>
      </c>
      <c r="CB185" s="40">
        <f t="shared" si="55"/>
        <v>13.05</v>
      </c>
      <c r="CC185" s="41">
        <v>3</v>
      </c>
      <c r="CD185" s="40">
        <f t="shared" si="56"/>
        <v>13.866341463414631</v>
      </c>
      <c r="CE185" s="41">
        <v>5</v>
      </c>
    </row>
    <row r="186" spans="1:83" x14ac:dyDescent="0.3">
      <c r="A186" s="8" t="s">
        <v>177</v>
      </c>
      <c r="B186" s="8">
        <v>2002</v>
      </c>
      <c r="C186" s="8" t="s">
        <v>317</v>
      </c>
      <c r="D186" s="8">
        <v>25</v>
      </c>
      <c r="E186" s="8">
        <v>367</v>
      </c>
      <c r="F186" s="10">
        <v>37363</v>
      </c>
      <c r="G186" s="11">
        <f t="shared" si="39"/>
        <v>107</v>
      </c>
      <c r="H186" s="11">
        <v>9.6999999999999993</v>
      </c>
      <c r="I186" s="8" t="s">
        <v>57</v>
      </c>
      <c r="J186" s="45" t="s">
        <v>183</v>
      </c>
      <c r="K186" s="45" t="s">
        <v>105</v>
      </c>
      <c r="L186" s="45" t="s">
        <v>195</v>
      </c>
      <c r="M186" s="8">
        <v>8</v>
      </c>
      <c r="N186" s="8" t="s">
        <v>39</v>
      </c>
      <c r="O186" s="12">
        <f t="shared" si="40"/>
        <v>8</v>
      </c>
      <c r="P186" s="12">
        <v>0.66568076238249885</v>
      </c>
      <c r="Q186" s="13">
        <v>1335</v>
      </c>
      <c r="R186" s="13">
        <f t="shared" si="41"/>
        <v>27.8125</v>
      </c>
      <c r="S186" s="14">
        <v>10.355647940074896</v>
      </c>
      <c r="T186" s="14">
        <v>0.38846333034067482</v>
      </c>
      <c r="U186" s="14">
        <v>12.76</v>
      </c>
      <c r="V186" s="14">
        <v>9.69</v>
      </c>
      <c r="W186" s="14">
        <f t="shared" si="42"/>
        <v>3.0700000000000003</v>
      </c>
      <c r="X186" s="15">
        <f t="shared" si="43"/>
        <v>288.01645833333305</v>
      </c>
      <c r="Y186" s="15">
        <v>0</v>
      </c>
      <c r="Z186" s="16">
        <f t="shared" si="44"/>
        <v>0</v>
      </c>
      <c r="AA186" s="17">
        <f t="shared" si="45"/>
        <v>0</v>
      </c>
      <c r="AB186" s="46">
        <v>694</v>
      </c>
      <c r="AC186" s="47">
        <v>10.18014409221901</v>
      </c>
      <c r="AD186" s="47">
        <v>0.23151980953887391</v>
      </c>
      <c r="AE186" s="47">
        <v>11.12</v>
      </c>
      <c r="AF186" s="47">
        <v>9.69</v>
      </c>
      <c r="AG186" s="20">
        <f t="shared" si="57"/>
        <v>147.18791666666652</v>
      </c>
      <c r="AH186" s="48">
        <v>84</v>
      </c>
      <c r="AI186" s="49">
        <v>10.717380952380953</v>
      </c>
      <c r="AJ186" s="49">
        <v>0.1483899052165161</v>
      </c>
      <c r="AK186" s="49">
        <v>11.06</v>
      </c>
      <c r="AL186" s="49">
        <v>10.35</v>
      </c>
      <c r="AM186" s="23">
        <f t="shared" si="46"/>
        <v>18.755416666666669</v>
      </c>
      <c r="AN186" s="50">
        <v>51</v>
      </c>
      <c r="AO186" s="51">
        <v>10.516470588235297</v>
      </c>
      <c r="AP186" s="51">
        <v>0.14208199786618597</v>
      </c>
      <c r="AQ186" s="51">
        <v>10.98</v>
      </c>
      <c r="AR186" s="51">
        <v>10.35</v>
      </c>
      <c r="AS186" s="26">
        <f t="shared" si="47"/>
        <v>11.173750000000004</v>
      </c>
      <c r="AT186" s="52">
        <v>148</v>
      </c>
      <c r="AU186" s="53">
        <v>10.388851351351356</v>
      </c>
      <c r="AV186" s="53">
        <v>0.20401921894478942</v>
      </c>
      <c r="AW186" s="53">
        <v>11.8</v>
      </c>
      <c r="AX186" s="53">
        <v>10.119999999999999</v>
      </c>
      <c r="AY186" s="29">
        <f t="shared" si="48"/>
        <v>32.03229166666668</v>
      </c>
      <c r="AZ186" s="54">
        <v>88</v>
      </c>
      <c r="BA186" s="55">
        <v>10.757954545454545</v>
      </c>
      <c r="BB186" s="55">
        <v>0.37948894579302611</v>
      </c>
      <c r="BC186" s="55">
        <v>11.73</v>
      </c>
      <c r="BD186" s="55">
        <v>9.98</v>
      </c>
      <c r="BE186" s="32">
        <f t="shared" si="49"/>
        <v>19.722916666666666</v>
      </c>
      <c r="BF186" s="56">
        <v>52</v>
      </c>
      <c r="BG186" s="57">
        <v>11.122115384615382</v>
      </c>
      <c r="BH186" s="57">
        <v>0.39097834320677177</v>
      </c>
      <c r="BI186" s="57">
        <v>12.76</v>
      </c>
      <c r="BJ186" s="57">
        <v>10.71</v>
      </c>
      <c r="BK186" s="35">
        <f t="shared" si="50"/>
        <v>12.04895833333333</v>
      </c>
      <c r="BL186" s="58">
        <v>81</v>
      </c>
      <c r="BM186" s="59">
        <v>10.803950617283951</v>
      </c>
      <c r="BN186" s="59">
        <v>0.48500948189789389</v>
      </c>
      <c r="BO186" s="59">
        <v>12.39</v>
      </c>
      <c r="BP186" s="59">
        <v>10.35</v>
      </c>
      <c r="BQ186" s="37">
        <f t="shared" si="51"/>
        <v>18.231666666666666</v>
      </c>
      <c r="BR186" s="48">
        <v>137</v>
      </c>
      <c r="BS186" s="49">
        <v>10.112773722627729</v>
      </c>
      <c r="BT186" s="49">
        <v>0.30986887627009596</v>
      </c>
      <c r="BU186" s="49">
        <v>11.2</v>
      </c>
      <c r="BV186" s="49">
        <v>9.7799999999999994</v>
      </c>
      <c r="BW186" s="23">
        <f t="shared" si="52"/>
        <v>28.863541666666642</v>
      </c>
      <c r="BX186" s="38">
        <f t="shared" si="53"/>
        <v>12.76</v>
      </c>
      <c r="BY186" s="39">
        <v>5</v>
      </c>
      <c r="BZ186" s="38">
        <f t="shared" si="54"/>
        <v>11.122115384615382</v>
      </c>
      <c r="CA186" s="39">
        <v>5</v>
      </c>
      <c r="CB186" s="40">
        <f t="shared" si="55"/>
        <v>9.69</v>
      </c>
      <c r="CC186" s="41">
        <v>0</v>
      </c>
      <c r="CD186" s="40">
        <f t="shared" si="56"/>
        <v>10.112773722627729</v>
      </c>
      <c r="CE186" s="41">
        <v>7</v>
      </c>
    </row>
    <row r="187" spans="1:83" x14ac:dyDescent="0.3">
      <c r="A187" s="8" t="s">
        <v>177</v>
      </c>
      <c r="B187" s="8">
        <v>2002</v>
      </c>
      <c r="C187" s="8" t="s">
        <v>272</v>
      </c>
      <c r="D187" s="8">
        <v>25</v>
      </c>
      <c r="E187" s="8">
        <v>357</v>
      </c>
      <c r="F187" s="10">
        <v>37365</v>
      </c>
      <c r="G187" s="11">
        <f t="shared" si="39"/>
        <v>109</v>
      </c>
      <c r="H187" s="11">
        <v>10</v>
      </c>
      <c r="I187" s="8" t="s">
        <v>122</v>
      </c>
      <c r="J187" s="45" t="s">
        <v>232</v>
      </c>
      <c r="K187" s="45" t="s">
        <v>123</v>
      </c>
      <c r="L187" s="45" t="s">
        <v>233</v>
      </c>
      <c r="M187" s="8">
        <v>8</v>
      </c>
      <c r="N187" s="8" t="s">
        <v>39</v>
      </c>
      <c r="O187" s="12">
        <f t="shared" si="40"/>
        <v>8</v>
      </c>
      <c r="P187" s="12">
        <v>0.34270974759849693</v>
      </c>
      <c r="Q187" s="13">
        <v>1139</v>
      </c>
      <c r="R187" s="13">
        <f t="shared" si="41"/>
        <v>23.729166666666668</v>
      </c>
      <c r="S187" s="14">
        <v>10.221843722563642</v>
      </c>
      <c r="T187" s="14">
        <v>0.48115170868298934</v>
      </c>
      <c r="U187" s="14">
        <v>12.43</v>
      </c>
      <c r="V187" s="14">
        <v>9.2899999999999991</v>
      </c>
      <c r="W187" s="14">
        <f t="shared" si="42"/>
        <v>3.1400000000000006</v>
      </c>
      <c r="X187" s="15">
        <f t="shared" si="43"/>
        <v>242.55583333333311</v>
      </c>
      <c r="Y187" s="15">
        <v>0</v>
      </c>
      <c r="Z187" s="16">
        <f t="shared" si="44"/>
        <v>0</v>
      </c>
      <c r="AA187" s="17">
        <f t="shared" si="45"/>
        <v>0</v>
      </c>
      <c r="AB187" s="46">
        <v>232</v>
      </c>
      <c r="AC187" s="47">
        <v>10.094353448275866</v>
      </c>
      <c r="AD187" s="47">
        <v>9.1814395339299512E-2</v>
      </c>
      <c r="AE187" s="47">
        <v>10.37</v>
      </c>
      <c r="AF187" s="47">
        <v>9.9</v>
      </c>
      <c r="AG187" s="20">
        <f t="shared" si="57"/>
        <v>48.789375000000014</v>
      </c>
      <c r="AH187" s="48">
        <v>117</v>
      </c>
      <c r="AI187" s="49">
        <v>9.8960683760683796</v>
      </c>
      <c r="AJ187" s="49">
        <v>0.10618751521651409</v>
      </c>
      <c r="AK187" s="49">
        <v>10.15</v>
      </c>
      <c r="AL187" s="49">
        <v>9.68</v>
      </c>
      <c r="AM187" s="23">
        <f t="shared" si="46"/>
        <v>24.121666666666677</v>
      </c>
      <c r="AN187" s="50">
        <v>139</v>
      </c>
      <c r="AO187" s="51">
        <v>9.8434532374100812</v>
      </c>
      <c r="AP187" s="51">
        <v>0.2881065428687612</v>
      </c>
      <c r="AQ187" s="51">
        <v>11.29</v>
      </c>
      <c r="AR187" s="51">
        <v>9.5</v>
      </c>
      <c r="AS187" s="26">
        <f t="shared" si="47"/>
        <v>28.505000000000027</v>
      </c>
      <c r="AT187" s="52">
        <v>230</v>
      </c>
      <c r="AU187" s="53">
        <v>9.9427826086956514</v>
      </c>
      <c r="AV187" s="53">
        <v>0.37829552881286216</v>
      </c>
      <c r="AW187" s="53">
        <v>11.68</v>
      </c>
      <c r="AX187" s="53">
        <v>9.2899999999999991</v>
      </c>
      <c r="AY187" s="29">
        <f t="shared" si="48"/>
        <v>47.642499999999998</v>
      </c>
      <c r="AZ187" s="54">
        <v>60</v>
      </c>
      <c r="BA187" s="55">
        <v>10.948833333333335</v>
      </c>
      <c r="BB187" s="55">
        <v>0.28363315807849793</v>
      </c>
      <c r="BC187" s="55">
        <v>11.36</v>
      </c>
      <c r="BD187" s="55">
        <v>10.37</v>
      </c>
      <c r="BE187" s="32">
        <f t="shared" si="49"/>
        <v>13.686041666666668</v>
      </c>
      <c r="BF187" s="56">
        <v>47</v>
      </c>
      <c r="BG187" s="57">
        <v>10.761276595744681</v>
      </c>
      <c r="BH187" s="57">
        <v>0.15506824614366374</v>
      </c>
      <c r="BI187" s="57">
        <v>11.23</v>
      </c>
      <c r="BJ187" s="57">
        <v>10.5</v>
      </c>
      <c r="BK187" s="35">
        <f t="shared" si="50"/>
        <v>10.537083333333333</v>
      </c>
      <c r="BL187" s="58">
        <v>238</v>
      </c>
      <c r="BM187" s="59">
        <v>10.72235294117646</v>
      </c>
      <c r="BN187" s="59">
        <v>0.22989708166018541</v>
      </c>
      <c r="BO187" s="59">
        <v>12.32</v>
      </c>
      <c r="BP187" s="59">
        <v>10.37</v>
      </c>
      <c r="BQ187" s="37">
        <f t="shared" si="51"/>
        <v>53.164999999999942</v>
      </c>
      <c r="BR187" s="48">
        <v>76</v>
      </c>
      <c r="BS187" s="49">
        <v>10.174210526315793</v>
      </c>
      <c r="BT187" s="49">
        <v>0.71565776394008473</v>
      </c>
      <c r="BU187" s="49">
        <v>12.43</v>
      </c>
      <c r="BV187" s="49">
        <v>9.6</v>
      </c>
      <c r="BW187" s="23">
        <f t="shared" si="52"/>
        <v>16.10916666666667</v>
      </c>
      <c r="BX187" s="38">
        <f t="shared" si="53"/>
        <v>12.43</v>
      </c>
      <c r="BY187" s="39">
        <v>7</v>
      </c>
      <c r="BZ187" s="38">
        <f t="shared" si="54"/>
        <v>10.948833333333335</v>
      </c>
      <c r="CA187" s="39">
        <v>4</v>
      </c>
      <c r="CB187" s="40">
        <f t="shared" si="55"/>
        <v>9.2899999999999991</v>
      </c>
      <c r="CC187" s="41">
        <v>3</v>
      </c>
      <c r="CD187" s="40">
        <f t="shared" si="56"/>
        <v>9.8434532374100812</v>
      </c>
      <c r="CE187" s="41">
        <v>2</v>
      </c>
    </row>
    <row r="188" spans="1:83" x14ac:dyDescent="0.3">
      <c r="A188" s="8" t="s">
        <v>177</v>
      </c>
      <c r="B188" s="8">
        <v>2002</v>
      </c>
      <c r="C188" s="8" t="s">
        <v>318</v>
      </c>
      <c r="D188" s="8">
        <v>25</v>
      </c>
      <c r="E188" s="8">
        <v>329</v>
      </c>
      <c r="F188" s="10">
        <v>37365</v>
      </c>
      <c r="G188" s="11">
        <f t="shared" si="39"/>
        <v>109</v>
      </c>
      <c r="H188" s="11">
        <v>10</v>
      </c>
      <c r="I188" s="8" t="s">
        <v>57</v>
      </c>
      <c r="J188" s="45" t="s">
        <v>183</v>
      </c>
      <c r="K188" s="45" t="s">
        <v>319</v>
      </c>
      <c r="L188" s="45" t="s">
        <v>320</v>
      </c>
      <c r="M188" s="8">
        <v>8</v>
      </c>
      <c r="N188" s="8" t="s">
        <v>39</v>
      </c>
      <c r="O188" s="12">
        <f t="shared" si="40"/>
        <v>8</v>
      </c>
      <c r="P188" s="12">
        <v>7.0160313848137812E-2</v>
      </c>
      <c r="Q188" s="13">
        <v>899</v>
      </c>
      <c r="R188" s="13">
        <f t="shared" si="41"/>
        <v>18.729166666666668</v>
      </c>
      <c r="S188" s="14">
        <v>10.177908787541707</v>
      </c>
      <c r="T188" s="14">
        <v>0.42029190794593146</v>
      </c>
      <c r="U188" s="14">
        <v>11.88</v>
      </c>
      <c r="V188" s="14">
        <v>9.2799999999999994</v>
      </c>
      <c r="W188" s="14">
        <f t="shared" si="42"/>
        <v>2.6000000000000014</v>
      </c>
      <c r="X188" s="15">
        <f t="shared" si="43"/>
        <v>190.62374999999989</v>
      </c>
      <c r="Y188" s="15">
        <v>0</v>
      </c>
      <c r="Z188" s="16">
        <f t="shared" si="44"/>
        <v>0</v>
      </c>
      <c r="AA188" s="17">
        <f t="shared" si="45"/>
        <v>0</v>
      </c>
      <c r="AB188" s="46">
        <v>350</v>
      </c>
      <c r="AC188" s="47">
        <v>10.030914285714251</v>
      </c>
      <c r="AD188" s="47">
        <v>0.12292177758903462</v>
      </c>
      <c r="AE188" s="47">
        <v>10.34</v>
      </c>
      <c r="AF188" s="47">
        <v>9.81</v>
      </c>
      <c r="AG188" s="20">
        <f t="shared" si="57"/>
        <v>73.14208333333309</v>
      </c>
      <c r="AH188" s="48">
        <v>99</v>
      </c>
      <c r="AI188" s="49">
        <v>9.9193939393939363</v>
      </c>
      <c r="AJ188" s="49">
        <v>0.1100817709224593</v>
      </c>
      <c r="AK188" s="49">
        <v>10.199999999999999</v>
      </c>
      <c r="AL188" s="49">
        <v>9.73</v>
      </c>
      <c r="AM188" s="23">
        <f t="shared" si="46"/>
        <v>20.458749999999995</v>
      </c>
      <c r="AN188" s="50">
        <v>77</v>
      </c>
      <c r="AO188" s="51">
        <v>10.060389610389606</v>
      </c>
      <c r="AP188" s="51">
        <v>0.36021719164109101</v>
      </c>
      <c r="AQ188" s="51">
        <v>11.74</v>
      </c>
      <c r="AR188" s="51">
        <v>9.7899999999999991</v>
      </c>
      <c r="AS188" s="26">
        <f t="shared" si="47"/>
        <v>16.138541666666661</v>
      </c>
      <c r="AT188" s="52">
        <v>99</v>
      </c>
      <c r="AU188" s="53">
        <v>10.071919191919189</v>
      </c>
      <c r="AV188" s="53">
        <v>0.55162963907819906</v>
      </c>
      <c r="AW188" s="53">
        <v>11.88</v>
      </c>
      <c r="AX188" s="53">
        <v>9.2799999999999994</v>
      </c>
      <c r="AY188" s="29">
        <f t="shared" si="48"/>
        <v>20.773333333333326</v>
      </c>
      <c r="AZ188" s="54">
        <v>56</v>
      </c>
      <c r="BA188" s="55">
        <v>10.632142857142854</v>
      </c>
      <c r="BB188" s="55">
        <v>0.417954822637847</v>
      </c>
      <c r="BC188" s="55">
        <v>11.24</v>
      </c>
      <c r="BD188" s="55">
        <v>9.73</v>
      </c>
      <c r="BE188" s="32">
        <f t="shared" si="49"/>
        <v>12.404166666666665</v>
      </c>
      <c r="BF188" s="56">
        <v>83</v>
      </c>
      <c r="BG188" s="57">
        <v>10.893734939759032</v>
      </c>
      <c r="BH188" s="57">
        <v>0.20262130268288853</v>
      </c>
      <c r="BI188" s="57">
        <v>11.53</v>
      </c>
      <c r="BJ188" s="57">
        <v>10.63</v>
      </c>
      <c r="BK188" s="35">
        <f t="shared" si="50"/>
        <v>18.837083333333325</v>
      </c>
      <c r="BL188" s="58">
        <v>48</v>
      </c>
      <c r="BM188" s="59">
        <v>10.589374999999997</v>
      </c>
      <c r="BN188" s="59">
        <v>0.14067324822423558</v>
      </c>
      <c r="BO188" s="59">
        <v>10.93</v>
      </c>
      <c r="BP188" s="59">
        <v>10.4</v>
      </c>
      <c r="BQ188" s="37">
        <f t="shared" si="51"/>
        <v>10.589374999999997</v>
      </c>
      <c r="BR188" s="48">
        <v>87</v>
      </c>
      <c r="BS188" s="49">
        <v>10.085747126436781</v>
      </c>
      <c r="BT188" s="49">
        <v>0.473430410848379</v>
      </c>
      <c r="BU188" s="49">
        <v>10.98</v>
      </c>
      <c r="BV188" s="49">
        <v>9.5</v>
      </c>
      <c r="BW188" s="23">
        <f t="shared" si="52"/>
        <v>18.280416666666664</v>
      </c>
      <c r="BX188" s="38">
        <f t="shared" si="53"/>
        <v>11.88</v>
      </c>
      <c r="BY188" s="39">
        <v>3</v>
      </c>
      <c r="BZ188" s="38">
        <f t="shared" si="54"/>
        <v>10.893734939759032</v>
      </c>
      <c r="CA188" s="39">
        <v>5</v>
      </c>
      <c r="CB188" s="40">
        <f t="shared" si="55"/>
        <v>9.2799999999999994</v>
      </c>
      <c r="CC188" s="41">
        <v>3</v>
      </c>
      <c r="CD188" s="40">
        <f t="shared" si="56"/>
        <v>9.9193939393939363</v>
      </c>
      <c r="CE188" s="41">
        <v>1</v>
      </c>
    </row>
    <row r="189" spans="1:83" x14ac:dyDescent="0.3">
      <c r="A189" s="8" t="s">
        <v>177</v>
      </c>
      <c r="B189" s="8">
        <v>2002</v>
      </c>
      <c r="C189" s="8" t="s">
        <v>321</v>
      </c>
      <c r="D189" s="8">
        <v>25</v>
      </c>
      <c r="E189" s="8">
        <v>388</v>
      </c>
      <c r="F189" s="10">
        <v>37368</v>
      </c>
      <c r="G189" s="11">
        <f t="shared" si="39"/>
        <v>112</v>
      </c>
      <c r="H189" s="11">
        <v>10</v>
      </c>
      <c r="I189" s="8" t="s">
        <v>299</v>
      </c>
      <c r="J189" s="45" t="s">
        <v>232</v>
      </c>
      <c r="K189" s="45" t="s">
        <v>123</v>
      </c>
      <c r="L189" s="45" t="s">
        <v>233</v>
      </c>
      <c r="M189" s="8">
        <v>8</v>
      </c>
      <c r="N189" s="8" t="s">
        <v>39</v>
      </c>
      <c r="O189" s="12">
        <f t="shared" si="40"/>
        <v>8</v>
      </c>
      <c r="P189" s="12">
        <v>0.82945274108738387</v>
      </c>
      <c r="Q189" s="13">
        <v>1199</v>
      </c>
      <c r="R189" s="13">
        <f t="shared" si="41"/>
        <v>24.979166666666668</v>
      </c>
      <c r="S189" s="14">
        <v>10.581267723102609</v>
      </c>
      <c r="T189" s="14">
        <v>0.50998221928878029</v>
      </c>
      <c r="U189" s="14">
        <v>12.54</v>
      </c>
      <c r="V189" s="14">
        <v>9.8000000000000007</v>
      </c>
      <c r="W189" s="14">
        <f t="shared" si="42"/>
        <v>2.7399999999999984</v>
      </c>
      <c r="X189" s="15">
        <f t="shared" si="43"/>
        <v>264.3112500000006</v>
      </c>
      <c r="Y189" s="15">
        <v>0</v>
      </c>
      <c r="Z189" s="16">
        <f t="shared" si="44"/>
        <v>0</v>
      </c>
      <c r="AA189" s="17">
        <f t="shared" si="45"/>
        <v>0</v>
      </c>
      <c r="AB189" s="46">
        <v>385</v>
      </c>
      <c r="AC189" s="47">
        <v>10.100649350649372</v>
      </c>
      <c r="AD189" s="47">
        <v>0.2096930896071707</v>
      </c>
      <c r="AE189" s="47">
        <v>10.7</v>
      </c>
      <c r="AF189" s="47">
        <v>9.8000000000000007</v>
      </c>
      <c r="AG189" s="20">
        <f t="shared" si="57"/>
        <v>81.015625000000171</v>
      </c>
      <c r="AH189" s="48">
        <v>297</v>
      </c>
      <c r="AI189" s="49">
        <v>10.515016835016805</v>
      </c>
      <c r="AJ189" s="49">
        <v>0.12073011161578819</v>
      </c>
      <c r="AK189" s="49">
        <v>10.98</v>
      </c>
      <c r="AL189" s="49">
        <v>10.27</v>
      </c>
      <c r="AM189" s="23">
        <f t="shared" si="46"/>
        <v>65.061666666666483</v>
      </c>
      <c r="AN189" s="50">
        <v>46</v>
      </c>
      <c r="AO189" s="51">
        <v>10.546086956521741</v>
      </c>
      <c r="AP189" s="51">
        <v>0.1184432027198324</v>
      </c>
      <c r="AQ189" s="51">
        <v>10.86</v>
      </c>
      <c r="AR189" s="51">
        <v>10.35</v>
      </c>
      <c r="AS189" s="26">
        <f t="shared" si="47"/>
        <v>10.106666666666669</v>
      </c>
      <c r="AT189" s="52">
        <v>98</v>
      </c>
      <c r="AU189" s="53">
        <v>10.401938775510205</v>
      </c>
      <c r="AV189" s="53">
        <v>0.30227541944823916</v>
      </c>
      <c r="AW189" s="53">
        <v>11.15</v>
      </c>
      <c r="AX189" s="53">
        <v>9.9</v>
      </c>
      <c r="AY189" s="29">
        <f t="shared" si="48"/>
        <v>21.237291666666668</v>
      </c>
      <c r="AZ189" s="54">
        <v>50</v>
      </c>
      <c r="BA189" s="55">
        <v>11.066599999999999</v>
      </c>
      <c r="BB189" s="55">
        <v>0.34756652571258723</v>
      </c>
      <c r="BC189" s="55">
        <v>12.27</v>
      </c>
      <c r="BD189" s="55">
        <v>10.62</v>
      </c>
      <c r="BE189" s="32">
        <f t="shared" si="49"/>
        <v>11.527708333333333</v>
      </c>
      <c r="BF189" s="56">
        <v>184</v>
      </c>
      <c r="BG189" s="57">
        <v>11.287499999999991</v>
      </c>
      <c r="BH189" s="57">
        <v>0.23723878358556366</v>
      </c>
      <c r="BI189" s="57">
        <v>12.54</v>
      </c>
      <c r="BJ189" s="57">
        <v>10.94</v>
      </c>
      <c r="BK189" s="35">
        <f t="shared" si="50"/>
        <v>43.268749999999969</v>
      </c>
      <c r="BL189" s="58">
        <v>42</v>
      </c>
      <c r="BM189" s="59">
        <v>10.699047619047617</v>
      </c>
      <c r="BN189" s="59">
        <v>0.47112635933219255</v>
      </c>
      <c r="BO189" s="59">
        <v>11.82</v>
      </c>
      <c r="BP189" s="59">
        <v>10.31</v>
      </c>
      <c r="BQ189" s="37">
        <f t="shared" si="51"/>
        <v>9.3616666666666646</v>
      </c>
      <c r="BR189" s="48">
        <v>97</v>
      </c>
      <c r="BS189" s="49">
        <v>11.248762886597934</v>
      </c>
      <c r="BT189" s="49">
        <v>0.39223520189836231</v>
      </c>
      <c r="BU189" s="49">
        <v>11.96</v>
      </c>
      <c r="BV189" s="49">
        <v>10.51</v>
      </c>
      <c r="BW189" s="23">
        <f t="shared" si="52"/>
        <v>22.731874999999992</v>
      </c>
      <c r="BX189" s="38">
        <f t="shared" si="53"/>
        <v>12.54</v>
      </c>
      <c r="BY189" s="39">
        <v>5</v>
      </c>
      <c r="BZ189" s="38">
        <f t="shared" si="54"/>
        <v>11.287499999999991</v>
      </c>
      <c r="CA189" s="39">
        <v>5</v>
      </c>
      <c r="CB189" s="40">
        <f t="shared" si="55"/>
        <v>9.8000000000000007</v>
      </c>
      <c r="CC189" s="41">
        <v>0</v>
      </c>
      <c r="CD189" s="40">
        <f t="shared" si="56"/>
        <v>10.100649350649372</v>
      </c>
      <c r="CE189" s="41">
        <v>0</v>
      </c>
    </row>
    <row r="190" spans="1:83" x14ac:dyDescent="0.3">
      <c r="A190" s="8" t="s">
        <v>177</v>
      </c>
      <c r="B190" s="8">
        <v>2002</v>
      </c>
      <c r="C190" s="8" t="s">
        <v>322</v>
      </c>
      <c r="D190" s="8">
        <v>25</v>
      </c>
      <c r="E190" s="8">
        <v>460</v>
      </c>
      <c r="F190" s="10">
        <v>37398</v>
      </c>
      <c r="G190" s="11">
        <f t="shared" si="39"/>
        <v>142</v>
      </c>
      <c r="H190" s="11">
        <v>13</v>
      </c>
      <c r="I190" s="8" t="s">
        <v>37</v>
      </c>
      <c r="J190" s="45" t="s">
        <v>179</v>
      </c>
      <c r="K190" s="45" t="s">
        <v>67</v>
      </c>
      <c r="L190" s="45" t="s">
        <v>186</v>
      </c>
      <c r="M190" s="8">
        <v>8</v>
      </c>
      <c r="N190" s="8" t="s">
        <v>39</v>
      </c>
      <c r="O190" s="12">
        <f t="shared" si="40"/>
        <v>8</v>
      </c>
      <c r="P190" s="12">
        <v>0.10453216424786094</v>
      </c>
      <c r="Q190" s="13">
        <v>750</v>
      </c>
      <c r="R190" s="13">
        <f t="shared" si="41"/>
        <v>15.625</v>
      </c>
      <c r="S190" s="14">
        <v>13.160253333333323</v>
      </c>
      <c r="T190" s="14">
        <v>0.57568703004697563</v>
      </c>
      <c r="U190" s="14">
        <v>14.88</v>
      </c>
      <c r="V190" s="14">
        <v>11.74</v>
      </c>
      <c r="W190" s="14">
        <f t="shared" si="42"/>
        <v>3.1400000000000006</v>
      </c>
      <c r="X190" s="15">
        <f t="shared" si="43"/>
        <v>205.62895833333317</v>
      </c>
      <c r="Y190" s="15">
        <v>0</v>
      </c>
      <c r="Z190" s="16">
        <f t="shared" si="44"/>
        <v>0</v>
      </c>
      <c r="AA190" s="17">
        <f t="shared" si="45"/>
        <v>0</v>
      </c>
      <c r="AB190" s="62">
        <v>55</v>
      </c>
      <c r="AC190" s="63">
        <v>13.216181818181818</v>
      </c>
      <c r="AD190" s="63">
        <v>0.13012089690533116</v>
      </c>
      <c r="AE190" s="63">
        <v>13.55</v>
      </c>
      <c r="AF190" s="63">
        <v>13.03</v>
      </c>
      <c r="AG190" s="20">
        <f t="shared" si="57"/>
        <v>15.143541666666666</v>
      </c>
      <c r="AH190" s="64">
        <v>124</v>
      </c>
      <c r="AI190" s="65">
        <v>13.451854838709671</v>
      </c>
      <c r="AJ190" s="65">
        <v>0.19838931478358149</v>
      </c>
      <c r="AK190" s="65">
        <v>13.84</v>
      </c>
      <c r="AL190" s="65">
        <v>13.05</v>
      </c>
      <c r="AM190" s="23">
        <f t="shared" si="46"/>
        <v>34.750624999999985</v>
      </c>
      <c r="AN190" s="66">
        <v>93</v>
      </c>
      <c r="AO190" s="67">
        <v>13.633978494623662</v>
      </c>
      <c r="AP190" s="67">
        <v>0.24896367722214036</v>
      </c>
      <c r="AQ190" s="67">
        <v>14.88</v>
      </c>
      <c r="AR190" s="67">
        <v>13.38</v>
      </c>
      <c r="AS190" s="26">
        <f t="shared" si="47"/>
        <v>26.415833333333346</v>
      </c>
      <c r="AT190" s="52">
        <v>102</v>
      </c>
      <c r="AU190" s="53">
        <v>13.827843137254908</v>
      </c>
      <c r="AV190" s="53">
        <v>0.20671225253592607</v>
      </c>
      <c r="AW190" s="53">
        <v>14.67</v>
      </c>
      <c r="AX190" s="53">
        <v>13.47</v>
      </c>
      <c r="AY190" s="29">
        <f t="shared" si="48"/>
        <v>29.38416666666668</v>
      </c>
      <c r="AZ190" s="54">
        <v>66</v>
      </c>
      <c r="BA190" s="55">
        <v>12.667121212121211</v>
      </c>
      <c r="BB190" s="55">
        <v>0.6132429940056161</v>
      </c>
      <c r="BC190" s="55">
        <v>14.09</v>
      </c>
      <c r="BD190" s="55">
        <v>11.9</v>
      </c>
      <c r="BE190" s="32">
        <f t="shared" si="49"/>
        <v>17.417291666666664</v>
      </c>
      <c r="BF190" s="56">
        <v>78</v>
      </c>
      <c r="BG190" s="57">
        <v>13.115384615384619</v>
      </c>
      <c r="BH190" s="57">
        <v>0.42129266844737606</v>
      </c>
      <c r="BI190" s="57">
        <v>13.9</v>
      </c>
      <c r="BJ190" s="57">
        <v>12.19</v>
      </c>
      <c r="BK190" s="35">
        <f t="shared" si="50"/>
        <v>21.312500000000004</v>
      </c>
      <c r="BL190" s="58">
        <v>50</v>
      </c>
      <c r="BM190" s="59">
        <v>13.079600000000003</v>
      </c>
      <c r="BN190" s="59">
        <v>0.4090754134356534</v>
      </c>
      <c r="BO190" s="59">
        <v>13.86</v>
      </c>
      <c r="BP190" s="59">
        <v>12.56</v>
      </c>
      <c r="BQ190" s="37">
        <f t="shared" si="51"/>
        <v>13.624583333333337</v>
      </c>
      <c r="BR190" s="48">
        <v>182</v>
      </c>
      <c r="BS190" s="49">
        <v>12.548681318681325</v>
      </c>
      <c r="BT190" s="49">
        <v>0.36788692951605106</v>
      </c>
      <c r="BU190" s="49">
        <v>13.76</v>
      </c>
      <c r="BV190" s="49">
        <v>11.74</v>
      </c>
      <c r="BW190" s="23">
        <f t="shared" si="52"/>
        <v>47.580416666666686</v>
      </c>
      <c r="BX190" s="38">
        <f t="shared" si="53"/>
        <v>14.88</v>
      </c>
      <c r="BY190" s="39">
        <v>2</v>
      </c>
      <c r="BZ190" s="38">
        <f t="shared" si="54"/>
        <v>13.827843137254908</v>
      </c>
      <c r="CA190" s="39">
        <v>3</v>
      </c>
      <c r="CB190" s="40">
        <f t="shared" si="55"/>
        <v>11.74</v>
      </c>
      <c r="CC190" s="41">
        <v>7</v>
      </c>
      <c r="CD190" s="40">
        <f t="shared" si="56"/>
        <v>12.548681318681325</v>
      </c>
      <c r="CE190" s="41">
        <v>7</v>
      </c>
    </row>
    <row r="191" spans="1:83" x14ac:dyDescent="0.3">
      <c r="A191" s="8" t="s">
        <v>177</v>
      </c>
      <c r="B191" s="8">
        <v>2002</v>
      </c>
      <c r="C191" s="8" t="s">
        <v>323</v>
      </c>
      <c r="D191" s="8">
        <v>24</v>
      </c>
      <c r="E191" s="8">
        <v>357</v>
      </c>
      <c r="F191" s="10">
        <v>37376</v>
      </c>
      <c r="G191" s="11">
        <f t="shared" si="39"/>
        <v>120</v>
      </c>
      <c r="H191" s="11">
        <v>10.3</v>
      </c>
      <c r="I191" s="8" t="s">
        <v>57</v>
      </c>
      <c r="J191" s="45" t="s">
        <v>183</v>
      </c>
      <c r="K191" s="45" t="s">
        <v>319</v>
      </c>
      <c r="L191" s="45" t="s">
        <v>320</v>
      </c>
      <c r="M191" s="8">
        <v>8</v>
      </c>
      <c r="N191" s="8" t="s">
        <v>39</v>
      </c>
      <c r="O191" s="12">
        <f t="shared" si="40"/>
        <v>8</v>
      </c>
      <c r="P191" s="12">
        <v>0.23273294067328187</v>
      </c>
      <c r="Q191" s="13">
        <v>1004</v>
      </c>
      <c r="R191" s="13">
        <f t="shared" si="41"/>
        <v>20.916666666666668</v>
      </c>
      <c r="S191" s="14">
        <v>11.207340637450184</v>
      </c>
      <c r="T191" s="14">
        <v>0.68409374120928934</v>
      </c>
      <c r="U191" s="14">
        <v>13.47</v>
      </c>
      <c r="V191" s="14">
        <v>10.11</v>
      </c>
      <c r="W191" s="14">
        <f t="shared" si="42"/>
        <v>3.3600000000000012</v>
      </c>
      <c r="X191" s="15">
        <f t="shared" si="43"/>
        <v>234.42020833333302</v>
      </c>
      <c r="Y191" s="15">
        <v>0</v>
      </c>
      <c r="Z191" s="16">
        <f t="shared" si="44"/>
        <v>0</v>
      </c>
      <c r="AA191" s="17">
        <f t="shared" si="45"/>
        <v>0</v>
      </c>
      <c r="AB191" s="46">
        <v>476</v>
      </c>
      <c r="AC191" s="47">
        <v>10.770252100840301</v>
      </c>
      <c r="AD191" s="47">
        <v>0.34826115351588649</v>
      </c>
      <c r="AE191" s="47">
        <v>11.63</v>
      </c>
      <c r="AF191" s="47">
        <v>10.11</v>
      </c>
      <c r="AG191" s="20">
        <f t="shared" si="57"/>
        <v>106.80499999999964</v>
      </c>
      <c r="AH191" s="48">
        <v>167</v>
      </c>
      <c r="AI191" s="49">
        <v>10.913652694610782</v>
      </c>
      <c r="AJ191" s="49">
        <v>0.55841142935604771</v>
      </c>
      <c r="AK191" s="49">
        <v>11.92</v>
      </c>
      <c r="AL191" s="49">
        <v>10.25</v>
      </c>
      <c r="AM191" s="23">
        <f t="shared" si="46"/>
        <v>37.970416666666679</v>
      </c>
      <c r="AN191" s="50">
        <v>74</v>
      </c>
      <c r="AO191" s="51">
        <v>11.516756756756754</v>
      </c>
      <c r="AP191" s="51">
        <v>0.11916499564300592</v>
      </c>
      <c r="AQ191" s="51">
        <v>11.71</v>
      </c>
      <c r="AR191" s="51">
        <v>11.15</v>
      </c>
      <c r="AS191" s="26">
        <f t="shared" si="47"/>
        <v>17.754999999999995</v>
      </c>
      <c r="AT191" s="52">
        <v>93</v>
      </c>
      <c r="AU191" s="53">
        <v>12.092795698924736</v>
      </c>
      <c r="AV191" s="53">
        <v>0.55722012977348501</v>
      </c>
      <c r="AW191" s="53">
        <v>13.47</v>
      </c>
      <c r="AX191" s="53">
        <v>11.34</v>
      </c>
      <c r="AY191" s="29">
        <f t="shared" si="48"/>
        <v>23.429791666666674</v>
      </c>
      <c r="AZ191" s="54">
        <v>48</v>
      </c>
      <c r="BA191" s="55">
        <v>12.237291666666666</v>
      </c>
      <c r="BB191" s="55">
        <v>0.34464128488651424</v>
      </c>
      <c r="BC191" s="55">
        <v>12.91</v>
      </c>
      <c r="BD191" s="55">
        <v>11.34</v>
      </c>
      <c r="BE191" s="32">
        <f t="shared" si="49"/>
        <v>12.237291666666666</v>
      </c>
      <c r="BF191" s="56">
        <v>54</v>
      </c>
      <c r="BG191" s="57">
        <v>11.602962962962962</v>
      </c>
      <c r="BH191" s="57">
        <v>0.2450308384875719</v>
      </c>
      <c r="BI191" s="57">
        <v>12.14</v>
      </c>
      <c r="BJ191" s="57">
        <v>11.3</v>
      </c>
      <c r="BK191" s="35">
        <f t="shared" si="50"/>
        <v>13.053333333333333</v>
      </c>
      <c r="BL191" s="58">
        <v>42</v>
      </c>
      <c r="BM191" s="59">
        <v>11.964285714285719</v>
      </c>
      <c r="BN191" s="59">
        <v>0.29444567892859241</v>
      </c>
      <c r="BO191" s="59">
        <v>12.6</v>
      </c>
      <c r="BP191" s="59">
        <v>11.46</v>
      </c>
      <c r="BQ191" s="37">
        <f t="shared" si="51"/>
        <v>10.468750000000004</v>
      </c>
      <c r="BR191" s="48">
        <v>50</v>
      </c>
      <c r="BS191" s="49">
        <v>12.192599999999997</v>
      </c>
      <c r="BT191" s="49">
        <v>0.12616493901530249</v>
      </c>
      <c r="BU191" s="49">
        <v>12.49</v>
      </c>
      <c r="BV191" s="49">
        <v>12.02</v>
      </c>
      <c r="BW191" s="23">
        <f t="shared" si="52"/>
        <v>12.700624999999997</v>
      </c>
      <c r="BX191" s="38">
        <f t="shared" si="53"/>
        <v>13.47</v>
      </c>
      <c r="BY191" s="39">
        <v>3</v>
      </c>
      <c r="BZ191" s="38">
        <f t="shared" si="54"/>
        <v>12.237291666666666</v>
      </c>
      <c r="CA191" s="39">
        <v>4</v>
      </c>
      <c r="CB191" s="40">
        <f t="shared" si="55"/>
        <v>10.11</v>
      </c>
      <c r="CC191" s="41">
        <v>0</v>
      </c>
      <c r="CD191" s="40">
        <f t="shared" si="56"/>
        <v>10.770252100840301</v>
      </c>
      <c r="CE191" s="41">
        <v>0</v>
      </c>
    </row>
    <row r="192" spans="1:83" x14ac:dyDescent="0.3">
      <c r="A192" s="8" t="s">
        <v>177</v>
      </c>
      <c r="B192" s="8">
        <v>2002</v>
      </c>
      <c r="C192" s="8" t="s">
        <v>274</v>
      </c>
      <c r="D192" s="8">
        <v>25</v>
      </c>
      <c r="E192" s="8">
        <v>400</v>
      </c>
      <c r="F192" s="10">
        <v>37403</v>
      </c>
      <c r="G192" s="11">
        <f t="shared" si="39"/>
        <v>147</v>
      </c>
      <c r="H192" s="11">
        <v>13.7</v>
      </c>
      <c r="I192" s="8" t="s">
        <v>57</v>
      </c>
      <c r="J192" s="45" t="s">
        <v>179</v>
      </c>
      <c r="K192" s="45" t="s">
        <v>67</v>
      </c>
      <c r="L192" s="45" t="s">
        <v>186</v>
      </c>
      <c r="M192" s="8">
        <v>8</v>
      </c>
      <c r="N192" s="8" t="s">
        <v>39</v>
      </c>
      <c r="O192" s="12">
        <f t="shared" si="40"/>
        <v>8</v>
      </c>
      <c r="P192" s="12">
        <v>0.37571533109235888</v>
      </c>
      <c r="Q192" s="13">
        <v>868</v>
      </c>
      <c r="R192" s="13">
        <f t="shared" si="41"/>
        <v>18.083333333333332</v>
      </c>
      <c r="S192" s="14">
        <v>13.834953917050713</v>
      </c>
      <c r="T192" s="14">
        <v>0.67627848777676791</v>
      </c>
      <c r="U192" s="14">
        <v>15.74</v>
      </c>
      <c r="V192" s="14">
        <v>11.77</v>
      </c>
      <c r="W192" s="14">
        <f t="shared" si="42"/>
        <v>3.9700000000000006</v>
      </c>
      <c r="X192" s="15">
        <f t="shared" si="43"/>
        <v>250.18208333333371</v>
      </c>
      <c r="Y192" s="15">
        <v>0</v>
      </c>
      <c r="Z192" s="16">
        <f t="shared" si="44"/>
        <v>0</v>
      </c>
      <c r="AA192" s="17">
        <f t="shared" si="45"/>
        <v>0</v>
      </c>
      <c r="AB192" s="46">
        <v>106</v>
      </c>
      <c r="AC192" s="47">
        <v>13.810283018867921</v>
      </c>
      <c r="AD192" s="47">
        <v>0.17229242885927445</v>
      </c>
      <c r="AE192" s="47">
        <v>14.53</v>
      </c>
      <c r="AF192" s="47">
        <v>13.36</v>
      </c>
      <c r="AG192" s="20">
        <f t="shared" si="57"/>
        <v>30.497708333333328</v>
      </c>
      <c r="AH192" s="48">
        <v>175</v>
      </c>
      <c r="AI192" s="49">
        <v>14.386971428571417</v>
      </c>
      <c r="AJ192" s="49">
        <v>0.35735373872575649</v>
      </c>
      <c r="AK192" s="49">
        <v>15.74</v>
      </c>
      <c r="AL192" s="49">
        <v>13.32</v>
      </c>
      <c r="AM192" s="23">
        <f t="shared" si="46"/>
        <v>52.452499999999958</v>
      </c>
      <c r="AN192" s="50">
        <v>59</v>
      </c>
      <c r="AO192" s="51">
        <v>14.711694915254235</v>
      </c>
      <c r="AP192" s="51">
        <v>0.18365215004208052</v>
      </c>
      <c r="AQ192" s="51">
        <v>15.21</v>
      </c>
      <c r="AR192" s="51">
        <v>14.32</v>
      </c>
      <c r="AS192" s="26">
        <f t="shared" si="47"/>
        <v>18.083124999999999</v>
      </c>
      <c r="AT192" s="52">
        <v>203</v>
      </c>
      <c r="AU192" s="53">
        <v>14.257290640394105</v>
      </c>
      <c r="AV192" s="53">
        <v>0.27004775753116106</v>
      </c>
      <c r="AW192" s="53">
        <v>15.54</v>
      </c>
      <c r="AX192" s="53">
        <v>13.8</v>
      </c>
      <c r="AY192" s="29">
        <f t="shared" si="48"/>
        <v>60.296458333333405</v>
      </c>
      <c r="AZ192" s="54">
        <v>93</v>
      </c>
      <c r="BA192" s="55">
        <v>13.316451612903229</v>
      </c>
      <c r="BB192" s="55">
        <v>0.28026635297784275</v>
      </c>
      <c r="BC192" s="55">
        <v>14.22</v>
      </c>
      <c r="BD192" s="55">
        <v>12.97</v>
      </c>
      <c r="BE192" s="32">
        <f t="shared" si="49"/>
        <v>25.800625000000007</v>
      </c>
      <c r="BF192" s="56">
        <v>101</v>
      </c>
      <c r="BG192" s="57">
        <v>13.185643564356436</v>
      </c>
      <c r="BH192" s="57">
        <v>0.22192077794376946</v>
      </c>
      <c r="BI192" s="57">
        <v>14.34</v>
      </c>
      <c r="BJ192" s="57">
        <v>12.93</v>
      </c>
      <c r="BK192" s="35">
        <f t="shared" si="50"/>
        <v>27.744791666666664</v>
      </c>
      <c r="BL192" s="58">
        <v>78</v>
      </c>
      <c r="BM192" s="59">
        <v>13.288076923076918</v>
      </c>
      <c r="BN192" s="59">
        <v>0.22731668905488717</v>
      </c>
      <c r="BO192" s="59">
        <v>14.24</v>
      </c>
      <c r="BP192" s="59">
        <v>12.95</v>
      </c>
      <c r="BQ192" s="37">
        <f t="shared" si="51"/>
        <v>21.593124999999993</v>
      </c>
      <c r="BR192" s="48">
        <v>53</v>
      </c>
      <c r="BS192" s="49">
        <v>12.42</v>
      </c>
      <c r="BT192" s="49">
        <v>0.35069162434340362</v>
      </c>
      <c r="BU192" s="49">
        <v>13.47</v>
      </c>
      <c r="BV192" s="49">
        <v>11.77</v>
      </c>
      <c r="BW192" s="23">
        <f t="shared" si="52"/>
        <v>13.713750000000001</v>
      </c>
      <c r="BX192" s="38">
        <f t="shared" si="53"/>
        <v>15.74</v>
      </c>
      <c r="BY192" s="39">
        <v>1</v>
      </c>
      <c r="BZ192" s="38">
        <f t="shared" si="54"/>
        <v>14.711694915254235</v>
      </c>
      <c r="CA192" s="39">
        <v>2</v>
      </c>
      <c r="CB192" s="40">
        <f t="shared" si="55"/>
        <v>11.77</v>
      </c>
      <c r="CC192" s="41">
        <v>7</v>
      </c>
      <c r="CD192" s="40">
        <f t="shared" si="56"/>
        <v>12.42</v>
      </c>
      <c r="CE192" s="41">
        <v>7</v>
      </c>
    </row>
    <row r="193" spans="1:83" x14ac:dyDescent="0.3">
      <c r="A193" s="8" t="s">
        <v>177</v>
      </c>
      <c r="B193" s="8">
        <v>2002</v>
      </c>
      <c r="C193" s="8" t="s">
        <v>324</v>
      </c>
      <c r="D193" s="8">
        <v>25</v>
      </c>
      <c r="E193" s="8">
        <v>401</v>
      </c>
      <c r="F193" s="10">
        <v>37358</v>
      </c>
      <c r="G193" s="11">
        <f t="shared" si="39"/>
        <v>102</v>
      </c>
      <c r="H193" s="11">
        <v>8.8000000000000007</v>
      </c>
      <c r="I193" s="8" t="s">
        <v>37</v>
      </c>
      <c r="J193" s="45" t="s">
        <v>183</v>
      </c>
      <c r="K193" s="45" t="s">
        <v>116</v>
      </c>
      <c r="L193" s="45" t="s">
        <v>184</v>
      </c>
      <c r="M193" s="8">
        <v>8</v>
      </c>
      <c r="N193" s="8" t="s">
        <v>39</v>
      </c>
      <c r="O193" s="12">
        <f t="shared" si="40"/>
        <v>8</v>
      </c>
      <c r="P193" s="12">
        <v>0.95228234429096759</v>
      </c>
      <c r="Q193" s="13">
        <v>1467</v>
      </c>
      <c r="R193" s="13">
        <f t="shared" si="41"/>
        <v>30.5625</v>
      </c>
      <c r="S193" s="14">
        <v>10.040170415814613</v>
      </c>
      <c r="T193" s="14">
        <v>0.5117179804725499</v>
      </c>
      <c r="U193" s="14">
        <v>11.91</v>
      </c>
      <c r="V193" s="14">
        <v>9.09</v>
      </c>
      <c r="W193" s="14">
        <f t="shared" si="42"/>
        <v>2.8200000000000003</v>
      </c>
      <c r="X193" s="15">
        <f t="shared" si="43"/>
        <v>306.85270833333408</v>
      </c>
      <c r="Y193" s="15">
        <v>0</v>
      </c>
      <c r="Z193" s="16">
        <f t="shared" si="44"/>
        <v>0</v>
      </c>
      <c r="AA193" s="17">
        <f t="shared" si="45"/>
        <v>0</v>
      </c>
      <c r="AB193" s="46">
        <v>432</v>
      </c>
      <c r="AC193" s="47">
        <v>9.8453240740741066</v>
      </c>
      <c r="AD193" s="47">
        <v>0.30195632291840874</v>
      </c>
      <c r="AE193" s="47">
        <v>10.35</v>
      </c>
      <c r="AF193" s="47">
        <v>9.09</v>
      </c>
      <c r="AG193" s="20">
        <f t="shared" si="57"/>
        <v>88.607916666666966</v>
      </c>
      <c r="AH193" s="48">
        <v>219</v>
      </c>
      <c r="AI193" s="49">
        <v>9.9016894977168839</v>
      </c>
      <c r="AJ193" s="49">
        <v>0.15979739014880728</v>
      </c>
      <c r="AK193" s="49">
        <v>10.29</v>
      </c>
      <c r="AL193" s="49">
        <v>9.6</v>
      </c>
      <c r="AM193" s="23">
        <f t="shared" si="46"/>
        <v>45.176458333333279</v>
      </c>
      <c r="AN193" s="50">
        <v>108</v>
      </c>
      <c r="AO193" s="51">
        <v>9.7249999999999961</v>
      </c>
      <c r="AP193" s="51">
        <v>0.26755207371562906</v>
      </c>
      <c r="AQ193" s="51">
        <v>11.13</v>
      </c>
      <c r="AR193" s="51">
        <v>9.5399999999999991</v>
      </c>
      <c r="AS193" s="26">
        <f t="shared" si="47"/>
        <v>21.881249999999991</v>
      </c>
      <c r="AT193" s="52">
        <v>236</v>
      </c>
      <c r="AU193" s="53">
        <v>9.6700423728813547</v>
      </c>
      <c r="AV193" s="53">
        <v>0.26263557452372815</v>
      </c>
      <c r="AW193" s="53">
        <v>10.68</v>
      </c>
      <c r="AX193" s="53">
        <v>9.23</v>
      </c>
      <c r="AY193" s="29">
        <f t="shared" si="48"/>
        <v>47.544374999999995</v>
      </c>
      <c r="AZ193" s="54">
        <v>55</v>
      </c>
      <c r="BA193" s="55">
        <v>11.017818181818182</v>
      </c>
      <c r="BB193" s="55">
        <v>0.40991277712274937</v>
      </c>
      <c r="BC193" s="55">
        <v>11.91</v>
      </c>
      <c r="BD193" s="55">
        <v>9.9499999999999993</v>
      </c>
      <c r="BE193" s="32">
        <f t="shared" si="49"/>
        <v>12.624583333333332</v>
      </c>
      <c r="BF193" s="56">
        <v>186</v>
      </c>
      <c r="BG193" s="57">
        <v>10.697096774193527</v>
      </c>
      <c r="BH193" s="57">
        <v>0.1780196202072277</v>
      </c>
      <c r="BI193" s="57">
        <v>11.44</v>
      </c>
      <c r="BJ193" s="57">
        <v>10.48</v>
      </c>
      <c r="BK193" s="35">
        <f t="shared" si="50"/>
        <v>41.451249999999916</v>
      </c>
      <c r="BL193" s="58">
        <v>112</v>
      </c>
      <c r="BM193" s="59">
        <v>10.833571428571426</v>
      </c>
      <c r="BN193" s="59">
        <v>0.25109797500217579</v>
      </c>
      <c r="BO193" s="59">
        <v>11.58</v>
      </c>
      <c r="BP193" s="59">
        <v>10.5</v>
      </c>
      <c r="BQ193" s="37">
        <f t="shared" si="51"/>
        <v>25.278333333333329</v>
      </c>
      <c r="BR193" s="48">
        <v>119</v>
      </c>
      <c r="BS193" s="49">
        <v>9.7970588235294152</v>
      </c>
      <c r="BT193" s="49">
        <v>0.40315567279956499</v>
      </c>
      <c r="BU193" s="49">
        <v>11.23</v>
      </c>
      <c r="BV193" s="49">
        <v>9.42</v>
      </c>
      <c r="BW193" s="23">
        <f t="shared" si="52"/>
        <v>24.288541666666674</v>
      </c>
      <c r="BX193" s="38">
        <f t="shared" si="53"/>
        <v>11.91</v>
      </c>
      <c r="BY193" s="39">
        <v>4</v>
      </c>
      <c r="BZ193" s="38">
        <f t="shared" si="54"/>
        <v>11.017818181818182</v>
      </c>
      <c r="CA193" s="39">
        <v>4</v>
      </c>
      <c r="CB193" s="40">
        <f t="shared" si="55"/>
        <v>9.09</v>
      </c>
      <c r="CC193" s="41">
        <v>0</v>
      </c>
      <c r="CD193" s="40">
        <f t="shared" si="56"/>
        <v>9.6700423728813547</v>
      </c>
      <c r="CE193" s="41">
        <v>3</v>
      </c>
    </row>
    <row r="194" spans="1:83" x14ac:dyDescent="0.3">
      <c r="A194" s="8" t="s">
        <v>177</v>
      </c>
      <c r="B194" s="8">
        <v>2002</v>
      </c>
      <c r="C194" s="8" t="s">
        <v>325</v>
      </c>
      <c r="D194" s="8">
        <v>25</v>
      </c>
      <c r="E194" s="8">
        <v>345</v>
      </c>
      <c r="F194" s="10">
        <v>37357</v>
      </c>
      <c r="G194" s="11">
        <f t="shared" si="39"/>
        <v>101</v>
      </c>
      <c r="H194" s="11">
        <v>8.6</v>
      </c>
      <c r="I194" s="8" t="s">
        <v>57</v>
      </c>
      <c r="J194" s="45" t="s">
        <v>183</v>
      </c>
      <c r="K194" s="45" t="s">
        <v>105</v>
      </c>
      <c r="L194" s="45" t="s">
        <v>195</v>
      </c>
      <c r="M194" s="8">
        <v>8</v>
      </c>
      <c r="N194" s="8" t="s">
        <v>39</v>
      </c>
      <c r="O194" s="12">
        <f t="shared" si="40"/>
        <v>8</v>
      </c>
      <c r="P194" s="12">
        <v>0.95905489988307091</v>
      </c>
      <c r="Q194" s="13">
        <v>1088</v>
      </c>
      <c r="R194" s="13">
        <f t="shared" si="41"/>
        <v>22.666666666666668</v>
      </c>
      <c r="S194" s="14">
        <v>9.9021047794117241</v>
      </c>
      <c r="T194" s="14">
        <v>0.54530131442149288</v>
      </c>
      <c r="U194" s="14">
        <v>12.86</v>
      </c>
      <c r="V194" s="14">
        <v>8.77</v>
      </c>
      <c r="W194" s="14">
        <f t="shared" si="42"/>
        <v>4.09</v>
      </c>
      <c r="X194" s="15">
        <f t="shared" si="43"/>
        <v>224.44770833333243</v>
      </c>
      <c r="Y194" s="15">
        <v>0</v>
      </c>
      <c r="Z194" s="16">
        <f t="shared" si="44"/>
        <v>0</v>
      </c>
      <c r="AA194" s="17">
        <f t="shared" si="45"/>
        <v>0</v>
      </c>
      <c r="AB194" s="46">
        <v>475</v>
      </c>
      <c r="AC194" s="47">
        <v>9.7106736842104997</v>
      </c>
      <c r="AD194" s="47">
        <v>0.41841922837907147</v>
      </c>
      <c r="AE194" s="47">
        <v>10.38</v>
      </c>
      <c r="AF194" s="47">
        <v>8.77</v>
      </c>
      <c r="AG194" s="20">
        <f t="shared" si="57"/>
        <v>96.095208333333076</v>
      </c>
      <c r="AH194" s="48">
        <v>182</v>
      </c>
      <c r="AI194" s="49">
        <v>9.9308791208791245</v>
      </c>
      <c r="AJ194" s="49">
        <v>0.19137564432605172</v>
      </c>
      <c r="AK194" s="49">
        <v>10.59</v>
      </c>
      <c r="AL194" s="49">
        <v>9.5299999999999994</v>
      </c>
      <c r="AM194" s="23">
        <f t="shared" si="46"/>
        <v>37.654583333333349</v>
      </c>
      <c r="AN194" s="50">
        <v>69</v>
      </c>
      <c r="AO194" s="51">
        <v>9.8240579710144917</v>
      </c>
      <c r="AP194" s="51">
        <v>0.30049625054223156</v>
      </c>
      <c r="AQ194" s="51">
        <v>11.14</v>
      </c>
      <c r="AR194" s="51">
        <v>9.59</v>
      </c>
      <c r="AS194" s="26">
        <f t="shared" si="47"/>
        <v>14.122083333333332</v>
      </c>
      <c r="AT194" s="52">
        <v>144</v>
      </c>
      <c r="AU194" s="53">
        <v>9.5363888888888919</v>
      </c>
      <c r="AV194" s="53">
        <v>0.40157489110051803</v>
      </c>
      <c r="AW194" s="53">
        <v>11</v>
      </c>
      <c r="AX194" s="53">
        <v>8.83</v>
      </c>
      <c r="AY194" s="29">
        <f t="shared" si="48"/>
        <v>28.609166666666674</v>
      </c>
      <c r="AZ194" s="54">
        <v>84</v>
      </c>
      <c r="BA194" s="55">
        <v>10.315595238095241</v>
      </c>
      <c r="BB194" s="55">
        <v>0.83059762370667267</v>
      </c>
      <c r="BC194" s="55">
        <v>12.86</v>
      </c>
      <c r="BD194" s="55">
        <v>9.34</v>
      </c>
      <c r="BE194" s="32">
        <f t="shared" si="49"/>
        <v>18.052291666666672</v>
      </c>
      <c r="BF194" s="56">
        <v>48</v>
      </c>
      <c r="BG194" s="57">
        <v>10.727083333333335</v>
      </c>
      <c r="BH194" s="57">
        <v>0.22248077452998288</v>
      </c>
      <c r="BI194" s="57">
        <v>11.47</v>
      </c>
      <c r="BJ194" s="57">
        <v>10.38</v>
      </c>
      <c r="BK194" s="35">
        <f t="shared" si="50"/>
        <v>10.727083333333335</v>
      </c>
      <c r="BL194" s="58">
        <v>37</v>
      </c>
      <c r="BM194" s="59">
        <v>10.706486486486488</v>
      </c>
      <c r="BN194" s="59">
        <v>0.31674750035158811</v>
      </c>
      <c r="BO194" s="59">
        <v>11.43</v>
      </c>
      <c r="BP194" s="59">
        <v>10.38</v>
      </c>
      <c r="BQ194" s="37">
        <f t="shared" si="51"/>
        <v>8.2529166666666693</v>
      </c>
      <c r="BR194" s="48">
        <v>49</v>
      </c>
      <c r="BS194" s="49">
        <v>10.711224489795914</v>
      </c>
      <c r="BT194" s="49">
        <v>0.13858860963689798</v>
      </c>
      <c r="BU194" s="49">
        <v>11.06</v>
      </c>
      <c r="BV194" s="49">
        <v>10.53</v>
      </c>
      <c r="BW194" s="23">
        <f t="shared" si="52"/>
        <v>10.934374999999994</v>
      </c>
      <c r="BX194" s="38">
        <f t="shared" si="53"/>
        <v>12.86</v>
      </c>
      <c r="BY194" s="39">
        <v>4</v>
      </c>
      <c r="BZ194" s="38">
        <f t="shared" si="54"/>
        <v>10.727083333333335</v>
      </c>
      <c r="CA194" s="39">
        <v>5</v>
      </c>
      <c r="CB194" s="40">
        <f t="shared" si="55"/>
        <v>8.77</v>
      </c>
      <c r="CC194" s="41">
        <v>0</v>
      </c>
      <c r="CD194" s="40">
        <f t="shared" si="56"/>
        <v>9.5363888888888919</v>
      </c>
      <c r="CE194" s="41">
        <v>3</v>
      </c>
    </row>
    <row r="195" spans="1:83" x14ac:dyDescent="0.3">
      <c r="A195" s="8" t="s">
        <v>177</v>
      </c>
      <c r="B195" s="8">
        <v>2002</v>
      </c>
      <c r="C195" s="8" t="s">
        <v>326</v>
      </c>
      <c r="D195" s="8">
        <v>24</v>
      </c>
      <c r="E195" s="8">
        <v>362</v>
      </c>
      <c r="F195" s="10">
        <v>37383</v>
      </c>
      <c r="G195" s="11">
        <f t="shared" si="39"/>
        <v>127</v>
      </c>
      <c r="H195" s="11">
        <v>10.3</v>
      </c>
      <c r="I195" s="8" t="s">
        <v>37</v>
      </c>
      <c r="J195" s="45" t="s">
        <v>179</v>
      </c>
      <c r="K195" s="45" t="s">
        <v>67</v>
      </c>
      <c r="L195" s="45" t="s">
        <v>186</v>
      </c>
      <c r="M195" s="8">
        <v>8</v>
      </c>
      <c r="N195" s="8" t="s">
        <v>39</v>
      </c>
      <c r="O195" s="12">
        <f t="shared" si="40"/>
        <v>8</v>
      </c>
      <c r="P195" s="12">
        <v>0.77159580850494303</v>
      </c>
      <c r="Q195" s="13">
        <v>616</v>
      </c>
      <c r="R195" s="13">
        <f t="shared" si="41"/>
        <v>12.833333333333334</v>
      </c>
      <c r="S195" s="14">
        <v>11.433993506493533</v>
      </c>
      <c r="T195" s="14">
        <v>0.55512450222078713</v>
      </c>
      <c r="U195" s="14">
        <v>14.64</v>
      </c>
      <c r="V195" s="14">
        <v>10.4</v>
      </c>
      <c r="W195" s="14">
        <f t="shared" si="42"/>
        <v>4.24</v>
      </c>
      <c r="X195" s="15">
        <f t="shared" si="43"/>
        <v>146.73625000000035</v>
      </c>
      <c r="Y195" s="15">
        <v>0</v>
      </c>
      <c r="Z195" s="16">
        <f t="shared" si="44"/>
        <v>0</v>
      </c>
      <c r="AA195" s="17">
        <f t="shared" si="45"/>
        <v>0</v>
      </c>
      <c r="AB195" s="46">
        <v>142</v>
      </c>
      <c r="AC195" s="47">
        <v>10.74880281690141</v>
      </c>
      <c r="AD195" s="47">
        <v>0.17742237297399893</v>
      </c>
      <c r="AE195" s="47">
        <v>11.22</v>
      </c>
      <c r="AF195" s="47">
        <v>10.4</v>
      </c>
      <c r="AG195" s="20">
        <f t="shared" si="57"/>
        <v>31.798541666666672</v>
      </c>
      <c r="AH195" s="48">
        <v>83</v>
      </c>
      <c r="AI195" s="49">
        <v>11.18373493975904</v>
      </c>
      <c r="AJ195" s="49">
        <v>0.14946825132639191</v>
      </c>
      <c r="AK195" s="49">
        <v>11.53</v>
      </c>
      <c r="AL195" s="49">
        <v>10.93</v>
      </c>
      <c r="AM195" s="23">
        <f t="shared" si="46"/>
        <v>19.338541666666675</v>
      </c>
      <c r="AN195" s="50">
        <v>63</v>
      </c>
      <c r="AO195" s="51">
        <v>11.473333333333331</v>
      </c>
      <c r="AP195" s="51">
        <v>0.1638449306213727</v>
      </c>
      <c r="AQ195" s="51">
        <v>11.71</v>
      </c>
      <c r="AR195" s="51">
        <v>11.07</v>
      </c>
      <c r="AS195" s="26">
        <f t="shared" si="47"/>
        <v>15.058749999999996</v>
      </c>
      <c r="AT195" s="52">
        <v>98</v>
      </c>
      <c r="AU195" s="53">
        <v>11.68571428571429</v>
      </c>
      <c r="AV195" s="53">
        <v>0.22332999946221763</v>
      </c>
      <c r="AW195" s="53">
        <v>12.45</v>
      </c>
      <c r="AX195" s="53">
        <v>11.34</v>
      </c>
      <c r="AY195" s="29">
        <f t="shared" si="48"/>
        <v>23.858333333333341</v>
      </c>
      <c r="AZ195" s="54">
        <v>90</v>
      </c>
      <c r="BA195" s="55">
        <v>11.835888888888885</v>
      </c>
      <c r="BB195" s="55">
        <v>0.25983094955579322</v>
      </c>
      <c r="BC195" s="55">
        <v>12.55</v>
      </c>
      <c r="BD195" s="55">
        <v>11.18</v>
      </c>
      <c r="BE195" s="32">
        <f t="shared" si="49"/>
        <v>22.192291666666659</v>
      </c>
      <c r="BF195" s="56">
        <v>51</v>
      </c>
      <c r="BG195" s="57">
        <v>11.508039215686276</v>
      </c>
      <c r="BH195" s="57">
        <v>0.3880310276657955</v>
      </c>
      <c r="BI195" s="57">
        <v>12.55</v>
      </c>
      <c r="BJ195" s="57">
        <v>11.05</v>
      </c>
      <c r="BK195" s="35">
        <f t="shared" si="50"/>
        <v>12.227291666666668</v>
      </c>
      <c r="BL195" s="58">
        <v>36</v>
      </c>
      <c r="BM195" s="59">
        <v>11.518611111111108</v>
      </c>
      <c r="BN195" s="59">
        <v>0.31435332966745616</v>
      </c>
      <c r="BO195" s="59">
        <v>12.64</v>
      </c>
      <c r="BP195" s="59">
        <v>11.12</v>
      </c>
      <c r="BQ195" s="37">
        <f t="shared" si="51"/>
        <v>8.6389583333333313</v>
      </c>
      <c r="BR195" s="48">
        <v>53</v>
      </c>
      <c r="BS195" s="49">
        <v>12.338301886792447</v>
      </c>
      <c r="BT195" s="49">
        <v>0.66741964612590987</v>
      </c>
      <c r="BU195" s="49">
        <v>14.64</v>
      </c>
      <c r="BV195" s="49">
        <v>11.69</v>
      </c>
      <c r="BW195" s="23">
        <f t="shared" si="52"/>
        <v>13.623541666666661</v>
      </c>
      <c r="BX195" s="38">
        <f t="shared" si="53"/>
        <v>14.64</v>
      </c>
      <c r="BY195" s="39">
        <v>7</v>
      </c>
      <c r="BZ195" s="38">
        <f t="shared" si="54"/>
        <v>12.338301886792447</v>
      </c>
      <c r="CA195" s="39">
        <v>7</v>
      </c>
      <c r="CB195" s="40">
        <f t="shared" si="55"/>
        <v>10.4</v>
      </c>
      <c r="CC195" s="41">
        <v>0</v>
      </c>
      <c r="CD195" s="40">
        <f t="shared" si="56"/>
        <v>10.74880281690141</v>
      </c>
      <c r="CE195" s="41">
        <v>0</v>
      </c>
    </row>
    <row r="196" spans="1:83" x14ac:dyDescent="0.3">
      <c r="A196" s="8" t="s">
        <v>177</v>
      </c>
      <c r="B196" s="8">
        <v>2002</v>
      </c>
      <c r="C196" s="8" t="s">
        <v>276</v>
      </c>
      <c r="D196" s="8">
        <v>25</v>
      </c>
      <c r="E196" s="8">
        <v>315</v>
      </c>
      <c r="F196" s="10">
        <v>37398</v>
      </c>
      <c r="G196" s="11">
        <f t="shared" si="39"/>
        <v>142</v>
      </c>
      <c r="H196" s="11">
        <v>13</v>
      </c>
      <c r="I196" s="8" t="s">
        <v>57</v>
      </c>
      <c r="J196" s="45" t="s">
        <v>179</v>
      </c>
      <c r="K196" s="45" t="s">
        <v>190</v>
      </c>
      <c r="L196" s="45" t="s">
        <v>186</v>
      </c>
      <c r="M196" s="8">
        <v>8</v>
      </c>
      <c r="N196" s="8" t="s">
        <v>39</v>
      </c>
      <c r="O196" s="12">
        <f t="shared" si="40"/>
        <v>8</v>
      </c>
      <c r="P196" s="42">
        <v>2.3935543945397431E-2</v>
      </c>
      <c r="Q196" s="13">
        <v>915</v>
      </c>
      <c r="R196" s="13">
        <f t="shared" si="41"/>
        <v>19.0625</v>
      </c>
      <c r="S196" s="14">
        <v>13.795704918032754</v>
      </c>
      <c r="T196" s="14">
        <v>0.47256507121177543</v>
      </c>
      <c r="U196" s="14">
        <v>17.16</v>
      </c>
      <c r="V196" s="14">
        <v>12.74</v>
      </c>
      <c r="W196" s="14">
        <f t="shared" si="42"/>
        <v>4.42</v>
      </c>
      <c r="X196" s="15">
        <f t="shared" si="43"/>
        <v>262.98062499999941</v>
      </c>
      <c r="Y196" s="15">
        <v>0</v>
      </c>
      <c r="Z196" s="16">
        <f t="shared" si="44"/>
        <v>0</v>
      </c>
      <c r="AA196" s="17">
        <f t="shared" si="45"/>
        <v>0</v>
      </c>
      <c r="AB196" s="46">
        <v>185</v>
      </c>
      <c r="AC196" s="47">
        <v>13.479891891891903</v>
      </c>
      <c r="AD196" s="47">
        <v>0.2734263059232957</v>
      </c>
      <c r="AE196" s="47">
        <v>14.11</v>
      </c>
      <c r="AF196" s="47">
        <v>13.07</v>
      </c>
      <c r="AG196" s="20">
        <f t="shared" si="57"/>
        <v>51.953750000000042</v>
      </c>
      <c r="AH196" s="48">
        <v>66</v>
      </c>
      <c r="AI196" s="49">
        <v>13.815909090909091</v>
      </c>
      <c r="AJ196" s="49">
        <v>0.17680913022654746</v>
      </c>
      <c r="AK196" s="49">
        <v>14.24</v>
      </c>
      <c r="AL196" s="49">
        <v>13.48</v>
      </c>
      <c r="AM196" s="23">
        <f t="shared" si="46"/>
        <v>18.996874999999999</v>
      </c>
      <c r="AN196" s="50">
        <v>133</v>
      </c>
      <c r="AO196" s="51">
        <v>13.997142857142855</v>
      </c>
      <c r="AP196" s="51">
        <v>0.21437920038670288</v>
      </c>
      <c r="AQ196" s="51">
        <v>14.68</v>
      </c>
      <c r="AR196" s="51">
        <v>13.67</v>
      </c>
      <c r="AS196" s="26">
        <f t="shared" si="47"/>
        <v>38.783749999999998</v>
      </c>
      <c r="AT196" s="52">
        <v>240</v>
      </c>
      <c r="AU196" s="53">
        <v>13.922625000000044</v>
      </c>
      <c r="AV196" s="53">
        <v>0.57880791594144387</v>
      </c>
      <c r="AW196" s="53">
        <v>17.16</v>
      </c>
      <c r="AX196" s="53">
        <v>13.11</v>
      </c>
      <c r="AY196" s="29">
        <f t="shared" si="48"/>
        <v>69.613125000000224</v>
      </c>
      <c r="AZ196" s="54">
        <v>46</v>
      </c>
      <c r="BA196" s="55">
        <v>14.714347826086954</v>
      </c>
      <c r="BB196" s="55">
        <v>0.1704979918280298</v>
      </c>
      <c r="BC196" s="55">
        <v>15.12</v>
      </c>
      <c r="BD196" s="55">
        <v>14.53</v>
      </c>
      <c r="BE196" s="32">
        <f t="shared" si="49"/>
        <v>14.101249999999999</v>
      </c>
      <c r="BF196" s="56">
        <v>96</v>
      </c>
      <c r="BG196" s="57">
        <v>13.806041666666671</v>
      </c>
      <c r="BH196" s="57">
        <v>0.32407107461714163</v>
      </c>
      <c r="BI196" s="57">
        <v>14.91</v>
      </c>
      <c r="BJ196" s="57">
        <v>13.44</v>
      </c>
      <c r="BK196" s="35">
        <f t="shared" si="50"/>
        <v>27.612083333333342</v>
      </c>
      <c r="BL196" s="58">
        <v>94</v>
      </c>
      <c r="BM196" s="59">
        <v>13.619893617021287</v>
      </c>
      <c r="BN196" s="59">
        <v>9.4987205486481374E-2</v>
      </c>
      <c r="BO196" s="59">
        <v>13.9</v>
      </c>
      <c r="BP196" s="59">
        <v>13.4</v>
      </c>
      <c r="BQ196" s="37">
        <f t="shared" si="51"/>
        <v>26.672291666666684</v>
      </c>
      <c r="BR196" s="48">
        <v>55</v>
      </c>
      <c r="BS196" s="49">
        <v>13.306909090909093</v>
      </c>
      <c r="BT196" s="49">
        <v>0.37134825786521197</v>
      </c>
      <c r="BU196" s="49">
        <v>13.96</v>
      </c>
      <c r="BV196" s="49">
        <v>12.74</v>
      </c>
      <c r="BW196" s="23">
        <f t="shared" si="52"/>
        <v>15.2475</v>
      </c>
      <c r="BX196" s="38">
        <f t="shared" si="53"/>
        <v>17.16</v>
      </c>
      <c r="BY196" s="39">
        <v>3</v>
      </c>
      <c r="BZ196" s="38">
        <f t="shared" si="54"/>
        <v>14.714347826086954</v>
      </c>
      <c r="CA196" s="39">
        <v>4</v>
      </c>
      <c r="CB196" s="40">
        <f t="shared" si="55"/>
        <v>12.74</v>
      </c>
      <c r="CC196" s="41">
        <v>7</v>
      </c>
      <c r="CD196" s="40">
        <f t="shared" si="56"/>
        <v>13.306909090909093</v>
      </c>
      <c r="CE196" s="41">
        <v>7</v>
      </c>
    </row>
    <row r="197" spans="1:83" x14ac:dyDescent="0.3">
      <c r="A197" s="8" t="s">
        <v>177</v>
      </c>
      <c r="B197" s="8">
        <v>2002</v>
      </c>
      <c r="C197" s="8" t="s">
        <v>327</v>
      </c>
      <c r="D197" s="8">
        <v>24</v>
      </c>
      <c r="E197" s="8">
        <v>377</v>
      </c>
      <c r="F197" s="10">
        <v>37371</v>
      </c>
      <c r="G197" s="11">
        <f t="shared" si="39"/>
        <v>115</v>
      </c>
      <c r="H197" s="11">
        <v>9.9</v>
      </c>
      <c r="I197" s="8" t="s">
        <v>57</v>
      </c>
      <c r="J197" s="45" t="s">
        <v>232</v>
      </c>
      <c r="K197" s="45" t="s">
        <v>123</v>
      </c>
      <c r="L197" s="45" t="s">
        <v>233</v>
      </c>
      <c r="M197" s="8">
        <v>8</v>
      </c>
      <c r="N197" s="8" t="s">
        <v>39</v>
      </c>
      <c r="O197" s="12">
        <f t="shared" si="40"/>
        <v>8</v>
      </c>
      <c r="P197" s="12">
        <v>0.37136355536662635</v>
      </c>
      <c r="Q197" s="13">
        <v>1187</v>
      </c>
      <c r="R197" s="13">
        <f t="shared" si="41"/>
        <v>24.729166666666668</v>
      </c>
      <c r="S197" s="14">
        <v>10.909376579612466</v>
      </c>
      <c r="T197" s="14">
        <v>0.65636701232175465</v>
      </c>
      <c r="U197" s="14">
        <v>13.44</v>
      </c>
      <c r="V197" s="14">
        <v>9.85</v>
      </c>
      <c r="W197" s="14">
        <f t="shared" si="42"/>
        <v>3.59</v>
      </c>
      <c r="X197" s="15">
        <f t="shared" si="43"/>
        <v>269.77979166666665</v>
      </c>
      <c r="Y197" s="15">
        <v>0</v>
      </c>
      <c r="Z197" s="16">
        <f t="shared" si="44"/>
        <v>0</v>
      </c>
      <c r="AA197" s="17">
        <f t="shared" si="45"/>
        <v>0</v>
      </c>
      <c r="AB197" s="46">
        <v>636</v>
      </c>
      <c r="AC197" s="47">
        <v>10.414779874213806</v>
      </c>
      <c r="AD197" s="47">
        <v>0.26166537861545947</v>
      </c>
      <c r="AE197" s="47">
        <v>11.07</v>
      </c>
      <c r="AF197" s="47">
        <v>9.85</v>
      </c>
      <c r="AG197" s="20">
        <f t="shared" si="57"/>
        <v>137.99583333333294</v>
      </c>
      <c r="AH197" s="48">
        <v>186</v>
      </c>
      <c r="AI197" s="49">
        <v>11.020107526881715</v>
      </c>
      <c r="AJ197" s="49">
        <v>0.22650336015003525</v>
      </c>
      <c r="AK197" s="49">
        <v>11.99</v>
      </c>
      <c r="AL197" s="49">
        <v>10.5</v>
      </c>
      <c r="AM197" s="23">
        <f t="shared" si="46"/>
        <v>42.702916666666646</v>
      </c>
      <c r="AN197" s="50">
        <v>37</v>
      </c>
      <c r="AO197" s="51">
        <v>11.600540540540539</v>
      </c>
      <c r="AP197" s="51">
        <v>0.31361641419934572</v>
      </c>
      <c r="AQ197" s="51">
        <v>12.72</v>
      </c>
      <c r="AR197" s="51">
        <v>11.28</v>
      </c>
      <c r="AS197" s="26">
        <f t="shared" si="47"/>
        <v>8.9420833333333327</v>
      </c>
      <c r="AT197" s="52">
        <v>95</v>
      </c>
      <c r="AU197" s="53">
        <v>11.745157894736842</v>
      </c>
      <c r="AV197" s="53">
        <v>0.30886498860668871</v>
      </c>
      <c r="AW197" s="53">
        <v>13.44</v>
      </c>
      <c r="AX197" s="53">
        <v>11.36</v>
      </c>
      <c r="AY197" s="29">
        <f t="shared" si="48"/>
        <v>23.245625</v>
      </c>
      <c r="AZ197" s="54">
        <v>52</v>
      </c>
      <c r="BA197" s="55">
        <v>11.920961538461537</v>
      </c>
      <c r="BB197" s="55">
        <v>0.29087602382596395</v>
      </c>
      <c r="BC197" s="55">
        <v>12.59</v>
      </c>
      <c r="BD197" s="55">
        <v>11.42</v>
      </c>
      <c r="BE197" s="32">
        <f t="shared" si="49"/>
        <v>12.914374999999998</v>
      </c>
      <c r="BF197" s="56">
        <v>48</v>
      </c>
      <c r="BG197" s="57">
        <v>11.462291666666665</v>
      </c>
      <c r="BH197" s="57">
        <v>0.46782538833589438</v>
      </c>
      <c r="BI197" s="57">
        <v>12.69</v>
      </c>
      <c r="BJ197" s="57">
        <v>10.99</v>
      </c>
      <c r="BK197" s="35">
        <f t="shared" si="50"/>
        <v>11.462291666666665</v>
      </c>
      <c r="BL197" s="58">
        <v>52</v>
      </c>
      <c r="BM197" s="59">
        <v>11.211730769230767</v>
      </c>
      <c r="BN197" s="59">
        <v>0.28974445234057877</v>
      </c>
      <c r="BO197" s="59">
        <v>12.01</v>
      </c>
      <c r="BP197" s="59">
        <v>10.81</v>
      </c>
      <c r="BQ197" s="37">
        <f t="shared" si="51"/>
        <v>12.146041666666664</v>
      </c>
      <c r="BR197" s="48">
        <v>81</v>
      </c>
      <c r="BS197" s="49">
        <v>12.071481481481479</v>
      </c>
      <c r="BT197" s="49">
        <v>0.18241512486024317</v>
      </c>
      <c r="BU197" s="49">
        <v>12.69</v>
      </c>
      <c r="BV197" s="49">
        <v>11.58</v>
      </c>
      <c r="BW197" s="23">
        <f t="shared" si="52"/>
        <v>20.370624999999997</v>
      </c>
      <c r="BX197" s="38">
        <f t="shared" si="53"/>
        <v>13.44</v>
      </c>
      <c r="BY197" s="39">
        <v>3</v>
      </c>
      <c r="BZ197" s="38">
        <f t="shared" si="54"/>
        <v>12.071481481481479</v>
      </c>
      <c r="CA197" s="39">
        <v>7</v>
      </c>
      <c r="CB197" s="40">
        <f t="shared" si="55"/>
        <v>9.85</v>
      </c>
      <c r="CC197" s="41">
        <v>0</v>
      </c>
      <c r="CD197" s="40">
        <f t="shared" si="56"/>
        <v>10.414779874213806</v>
      </c>
      <c r="CE197" s="41">
        <v>0</v>
      </c>
    </row>
    <row r="198" spans="1:83" x14ac:dyDescent="0.3">
      <c r="A198" s="8" t="s">
        <v>177</v>
      </c>
      <c r="B198" s="8">
        <v>2002</v>
      </c>
      <c r="C198" s="8" t="s">
        <v>328</v>
      </c>
      <c r="D198" s="8">
        <v>25</v>
      </c>
      <c r="E198" s="8">
        <v>386</v>
      </c>
      <c r="F198" s="10">
        <v>37363</v>
      </c>
      <c r="G198" s="11">
        <f t="shared" ref="G198:G261" si="58">+(F198-DATE(YEAR(F198),1,0))</f>
        <v>107</v>
      </c>
      <c r="H198" s="11">
        <v>9.6999999999999993</v>
      </c>
      <c r="I198" s="8" t="s">
        <v>60</v>
      </c>
      <c r="J198" s="45" t="s">
        <v>183</v>
      </c>
      <c r="K198" s="45" t="s">
        <v>41</v>
      </c>
      <c r="L198" s="45" t="s">
        <v>229</v>
      </c>
      <c r="M198" s="8">
        <v>8</v>
      </c>
      <c r="N198" s="8" t="s">
        <v>39</v>
      </c>
      <c r="O198" s="12">
        <f t="shared" ref="O198:O261" si="59">COUNT(AB198,AH198,AN198,AT198,AZ198,BF198,BL198,BR198)</f>
        <v>8</v>
      </c>
      <c r="P198" s="12">
        <v>0.88259744441231525</v>
      </c>
      <c r="Q198" s="13">
        <v>951</v>
      </c>
      <c r="R198" s="13">
        <f t="shared" ref="R198:R261" si="60">Q198/48</f>
        <v>19.8125</v>
      </c>
      <c r="S198" s="14">
        <v>9.9612302839116715</v>
      </c>
      <c r="T198" s="14">
        <v>0.52295120087102209</v>
      </c>
      <c r="U198" s="14">
        <v>11.43</v>
      </c>
      <c r="V198" s="14">
        <v>8.57</v>
      </c>
      <c r="W198" s="14">
        <f t="shared" ref="W198:W261" si="61">U198-V198</f>
        <v>2.8599999999999994</v>
      </c>
      <c r="X198" s="15">
        <f t="shared" ref="X198:X261" si="62">(Q198/48)*S198</f>
        <v>197.356875</v>
      </c>
      <c r="Y198" s="15">
        <v>0</v>
      </c>
      <c r="Z198" s="16">
        <f t="shared" ref="Z198:Z261" si="63">Y198/48</f>
        <v>0</v>
      </c>
      <c r="AA198" s="17">
        <f t="shared" ref="AA198:AA261" si="64">Y198/Q198*100</f>
        <v>0</v>
      </c>
      <c r="AB198" s="46">
        <v>182</v>
      </c>
      <c r="AC198" s="47">
        <v>10.029340659340646</v>
      </c>
      <c r="AD198" s="47">
        <v>0.13445040325104887</v>
      </c>
      <c r="AE198" s="47">
        <v>10.3</v>
      </c>
      <c r="AF198" s="47">
        <v>9.4600000000000009</v>
      </c>
      <c r="AG198" s="20">
        <f t="shared" si="57"/>
        <v>38.027916666666613</v>
      </c>
      <c r="AH198" s="48">
        <v>122</v>
      </c>
      <c r="AI198" s="49">
        <v>9.9399180327868848</v>
      </c>
      <c r="AJ198" s="49">
        <v>0.17442465470225074</v>
      </c>
      <c r="AK198" s="49">
        <v>10.38</v>
      </c>
      <c r="AL198" s="49">
        <v>9.5399999999999991</v>
      </c>
      <c r="AM198" s="23">
        <f t="shared" ref="AM198:AM261" si="65">(AH198/48)*AI198</f>
        <v>25.263958333333331</v>
      </c>
      <c r="AN198" s="50">
        <v>139</v>
      </c>
      <c r="AO198" s="51">
        <v>9.6929496402877717</v>
      </c>
      <c r="AP198" s="51">
        <v>0.17856291562591223</v>
      </c>
      <c r="AQ198" s="51">
        <v>10.61</v>
      </c>
      <c r="AR198" s="51">
        <v>9.5</v>
      </c>
      <c r="AS198" s="26">
        <f t="shared" ref="AS198:AS261" si="66">(AN198/48)*AO198</f>
        <v>28.069166666666675</v>
      </c>
      <c r="AT198" s="52">
        <v>189</v>
      </c>
      <c r="AU198" s="53">
        <v>9.2740211640211623</v>
      </c>
      <c r="AV198" s="53">
        <v>0.34103209990662564</v>
      </c>
      <c r="AW198" s="53">
        <v>10.54</v>
      </c>
      <c r="AX198" s="53">
        <v>8.57</v>
      </c>
      <c r="AY198" s="29">
        <f t="shared" ref="AY198:AY261" si="67">(AT198/48)*AU198</f>
        <v>36.516458333333325</v>
      </c>
      <c r="AZ198" s="54">
        <v>84</v>
      </c>
      <c r="BA198" s="55">
        <v>10.023214285714289</v>
      </c>
      <c r="BB198" s="55">
        <v>0.3375573515368786</v>
      </c>
      <c r="BC198" s="55">
        <v>10.63</v>
      </c>
      <c r="BD198" s="55">
        <v>9.34</v>
      </c>
      <c r="BE198" s="32">
        <f t="shared" ref="BE198:BE261" si="68">(AZ198/48)*BA198</f>
        <v>17.540625000000006</v>
      </c>
      <c r="BF198" s="56">
        <v>53</v>
      </c>
      <c r="BG198" s="57">
        <v>10.904905660377359</v>
      </c>
      <c r="BH198" s="57">
        <v>0.19730513893956092</v>
      </c>
      <c r="BI198" s="57">
        <v>11.43</v>
      </c>
      <c r="BJ198" s="57">
        <v>10.32</v>
      </c>
      <c r="BK198" s="35">
        <f t="shared" ref="BK198:BK261" si="69">(BF198/48)*BG198</f>
        <v>12.040833333333335</v>
      </c>
      <c r="BL198" s="58">
        <v>102</v>
      </c>
      <c r="BM198" s="59">
        <v>10.567156862745097</v>
      </c>
      <c r="BN198" s="59">
        <v>0.2114231712198878</v>
      </c>
      <c r="BO198" s="59">
        <v>11.32</v>
      </c>
      <c r="BP198" s="59">
        <v>10.38</v>
      </c>
      <c r="BQ198" s="37">
        <f t="shared" ref="BQ198:BQ261" si="70">(BL198/48)*BM198</f>
        <v>22.455208333333331</v>
      </c>
      <c r="BR198" s="48">
        <v>80</v>
      </c>
      <c r="BS198" s="49">
        <v>10.465624999999999</v>
      </c>
      <c r="BT198" s="49">
        <v>0.25423423740392459</v>
      </c>
      <c r="BU198" s="49">
        <v>10.93</v>
      </c>
      <c r="BV198" s="49">
        <v>9.99</v>
      </c>
      <c r="BW198" s="23">
        <f t="shared" ref="BW198:BW261" si="71">(BR198/48)*BS198</f>
        <v>17.442708333333332</v>
      </c>
      <c r="BX198" s="38">
        <f t="shared" ref="BX198:BX261" si="72">MAX(BU198,BO198,BI198,BC198,AW198,AQ198,AK198,AE198)</f>
        <v>11.43</v>
      </c>
      <c r="BY198" s="39">
        <v>5</v>
      </c>
      <c r="BZ198" s="38">
        <f t="shared" ref="BZ198:BZ261" si="73">MAX(AC198,AI198,AO198,AU198,BA198,BG198,BM198,BS198)</f>
        <v>10.904905660377359</v>
      </c>
      <c r="CA198" s="39">
        <v>5</v>
      </c>
      <c r="CB198" s="40">
        <f t="shared" ref="CB198:CB261" si="74">MIN(AF198,AL198,AR198,AX198,BD198,BJ198,BP198,BV198)</f>
        <v>8.57</v>
      </c>
      <c r="CC198" s="41">
        <v>3</v>
      </c>
      <c r="CD198" s="40">
        <f t="shared" ref="CD198:CD261" si="75">MIN(AC198,AI198,AO198,AU198,BA198,BG198,BM198,BS198)</f>
        <v>9.2740211640211623</v>
      </c>
      <c r="CE198" s="41">
        <v>3</v>
      </c>
    </row>
    <row r="199" spans="1:83" x14ac:dyDescent="0.3">
      <c r="A199" s="8" t="s">
        <v>177</v>
      </c>
      <c r="B199" s="8">
        <v>2002</v>
      </c>
      <c r="C199" s="8" t="s">
        <v>329</v>
      </c>
      <c r="D199" s="8">
        <v>25</v>
      </c>
      <c r="E199" s="8">
        <v>443</v>
      </c>
      <c r="F199" s="10">
        <v>37375</v>
      </c>
      <c r="G199" s="11">
        <f t="shared" si="58"/>
        <v>119</v>
      </c>
      <c r="H199" s="11">
        <v>10.199999999999999</v>
      </c>
      <c r="I199" s="8" t="s">
        <v>114</v>
      </c>
      <c r="J199" s="45" t="s">
        <v>179</v>
      </c>
      <c r="K199" s="45" t="s">
        <v>330</v>
      </c>
      <c r="L199" s="45" t="s">
        <v>279</v>
      </c>
      <c r="M199" s="8">
        <v>8</v>
      </c>
      <c r="N199" s="8" t="s">
        <v>39</v>
      </c>
      <c r="O199" s="12">
        <f t="shared" si="59"/>
        <v>8</v>
      </c>
      <c r="P199" s="12">
        <v>0.78865489775691866</v>
      </c>
      <c r="Q199" s="13">
        <v>1111</v>
      </c>
      <c r="R199" s="13">
        <f t="shared" si="60"/>
        <v>23.145833333333332</v>
      </c>
      <c r="S199" s="14">
        <v>11.152826282628281</v>
      </c>
      <c r="T199" s="14">
        <v>0.6062993087387325</v>
      </c>
      <c r="U199" s="14">
        <v>13.3</v>
      </c>
      <c r="V199" s="14">
        <v>10.32</v>
      </c>
      <c r="W199" s="14">
        <f t="shared" si="61"/>
        <v>2.9800000000000004</v>
      </c>
      <c r="X199" s="15">
        <f t="shared" si="62"/>
        <v>258.14145833333373</v>
      </c>
      <c r="Y199" s="15">
        <v>0</v>
      </c>
      <c r="Z199" s="16">
        <f t="shared" si="63"/>
        <v>0</v>
      </c>
      <c r="AA199" s="17">
        <f t="shared" si="64"/>
        <v>0</v>
      </c>
      <c r="AB199" s="46">
        <v>305</v>
      </c>
      <c r="AC199" s="47">
        <v>10.653409836065542</v>
      </c>
      <c r="AD199" s="47">
        <v>0.1282633722700757</v>
      </c>
      <c r="AE199" s="47">
        <v>10.97</v>
      </c>
      <c r="AF199" s="47">
        <v>10.32</v>
      </c>
      <c r="AG199" s="20">
        <f t="shared" si="57"/>
        <v>67.693541666666462</v>
      </c>
      <c r="AH199" s="48">
        <v>81</v>
      </c>
      <c r="AI199" s="49">
        <v>10.586296296296295</v>
      </c>
      <c r="AJ199" s="49">
        <v>0.13370157482659209</v>
      </c>
      <c r="AK199" s="49">
        <v>10.87</v>
      </c>
      <c r="AL199" s="49">
        <v>10.36</v>
      </c>
      <c r="AM199" s="23">
        <f t="shared" si="65"/>
        <v>17.864374999999999</v>
      </c>
      <c r="AN199" s="50">
        <v>144</v>
      </c>
      <c r="AO199" s="51">
        <v>10.725208333333331</v>
      </c>
      <c r="AP199" s="51">
        <v>0.22166871504740981</v>
      </c>
      <c r="AQ199" s="51">
        <v>11.22</v>
      </c>
      <c r="AR199" s="51">
        <v>10.4</v>
      </c>
      <c r="AS199" s="26">
        <f t="shared" si="66"/>
        <v>32.175624999999997</v>
      </c>
      <c r="AT199" s="52">
        <v>101</v>
      </c>
      <c r="AU199" s="53">
        <v>11.145940594059399</v>
      </c>
      <c r="AV199" s="53">
        <v>0.33634559077776532</v>
      </c>
      <c r="AW199" s="53">
        <v>12.1</v>
      </c>
      <c r="AX199" s="53">
        <v>10.56</v>
      </c>
      <c r="AY199" s="29">
        <f t="shared" si="67"/>
        <v>23.452916666666649</v>
      </c>
      <c r="AZ199" s="54">
        <v>105</v>
      </c>
      <c r="BA199" s="55">
        <v>11.828952380952384</v>
      </c>
      <c r="BB199" s="55">
        <v>0.33884964844173004</v>
      </c>
      <c r="BC199" s="55">
        <v>13.3</v>
      </c>
      <c r="BD199" s="55">
        <v>11.24</v>
      </c>
      <c r="BE199" s="32">
        <f t="shared" si="68"/>
        <v>25.87583333333334</v>
      </c>
      <c r="BF199" s="56">
        <v>82</v>
      </c>
      <c r="BG199" s="57">
        <v>11.647926829268293</v>
      </c>
      <c r="BH199" s="57">
        <v>0.44274323803629073</v>
      </c>
      <c r="BI199" s="57">
        <v>12.7</v>
      </c>
      <c r="BJ199" s="57">
        <v>10.99</v>
      </c>
      <c r="BK199" s="35">
        <f t="shared" si="69"/>
        <v>19.898541666666667</v>
      </c>
      <c r="BL199" s="58">
        <v>246</v>
      </c>
      <c r="BM199" s="59">
        <v>11.601422764227646</v>
      </c>
      <c r="BN199" s="59">
        <v>0.54784401933441895</v>
      </c>
      <c r="BO199" s="59">
        <v>12.57</v>
      </c>
      <c r="BP199" s="59">
        <v>10.75</v>
      </c>
      <c r="BQ199" s="37">
        <f t="shared" si="70"/>
        <v>59.457291666666684</v>
      </c>
      <c r="BR199" s="48">
        <v>47</v>
      </c>
      <c r="BS199" s="49">
        <v>11.972765957446809</v>
      </c>
      <c r="BT199" s="49">
        <v>0.30585377386886126</v>
      </c>
      <c r="BU199" s="49">
        <v>12.45</v>
      </c>
      <c r="BV199" s="49">
        <v>11.44</v>
      </c>
      <c r="BW199" s="23">
        <f t="shared" si="71"/>
        <v>11.723333333333333</v>
      </c>
      <c r="BX199" s="38">
        <f t="shared" si="72"/>
        <v>13.3</v>
      </c>
      <c r="BY199" s="39">
        <v>4</v>
      </c>
      <c r="BZ199" s="38">
        <f t="shared" si="73"/>
        <v>11.972765957446809</v>
      </c>
      <c r="CA199" s="39">
        <v>7</v>
      </c>
      <c r="CB199" s="40">
        <f t="shared" si="74"/>
        <v>10.32</v>
      </c>
      <c r="CC199" s="41">
        <v>0</v>
      </c>
      <c r="CD199" s="40">
        <f t="shared" si="75"/>
        <v>10.586296296296295</v>
      </c>
      <c r="CE199" s="41">
        <v>1</v>
      </c>
    </row>
    <row r="200" spans="1:83" x14ac:dyDescent="0.3">
      <c r="A200" s="8" t="s">
        <v>177</v>
      </c>
      <c r="B200" s="8">
        <v>2002</v>
      </c>
      <c r="C200" s="8" t="s">
        <v>331</v>
      </c>
      <c r="D200" s="8">
        <v>24</v>
      </c>
      <c r="E200" s="8">
        <v>367</v>
      </c>
      <c r="F200" s="10">
        <v>37371</v>
      </c>
      <c r="G200" s="11">
        <f t="shared" si="58"/>
        <v>115</v>
      </c>
      <c r="H200" s="11">
        <v>9.9</v>
      </c>
      <c r="I200" s="8" t="s">
        <v>57</v>
      </c>
      <c r="J200" s="45" t="s">
        <v>232</v>
      </c>
      <c r="K200" s="45" t="s">
        <v>300</v>
      </c>
      <c r="L200" s="45" t="s">
        <v>301</v>
      </c>
      <c r="M200" s="8">
        <v>8</v>
      </c>
      <c r="N200" s="8" t="s">
        <v>39</v>
      </c>
      <c r="O200" s="12">
        <f t="shared" si="59"/>
        <v>8</v>
      </c>
      <c r="P200" s="12">
        <v>0.82696982197213087</v>
      </c>
      <c r="Q200" s="13">
        <v>1050</v>
      </c>
      <c r="R200" s="13">
        <f t="shared" si="60"/>
        <v>21.875</v>
      </c>
      <c r="S200" s="14">
        <v>10.594742857142842</v>
      </c>
      <c r="T200" s="14">
        <v>0.43440916843021465</v>
      </c>
      <c r="U200" s="14">
        <v>12.66</v>
      </c>
      <c r="V200" s="14">
        <v>9.85</v>
      </c>
      <c r="W200" s="14">
        <f t="shared" si="61"/>
        <v>2.8100000000000005</v>
      </c>
      <c r="X200" s="15">
        <f t="shared" si="62"/>
        <v>231.75999999999968</v>
      </c>
      <c r="Y200" s="15">
        <v>0</v>
      </c>
      <c r="Z200" s="16">
        <f t="shared" si="63"/>
        <v>0</v>
      </c>
      <c r="AA200" s="17">
        <f t="shared" si="64"/>
        <v>0</v>
      </c>
      <c r="AB200" s="46">
        <v>442</v>
      </c>
      <c r="AC200" s="47">
        <v>10.386221719457032</v>
      </c>
      <c r="AD200" s="47">
        <v>0.30398185242217313</v>
      </c>
      <c r="AE200" s="47">
        <v>11.08</v>
      </c>
      <c r="AF200" s="47">
        <v>9.85</v>
      </c>
      <c r="AG200" s="20">
        <f t="shared" si="57"/>
        <v>95.639791666666838</v>
      </c>
      <c r="AH200" s="48">
        <v>77</v>
      </c>
      <c r="AI200" s="49">
        <v>10.558311688311688</v>
      </c>
      <c r="AJ200" s="49">
        <v>0.11269897722184068</v>
      </c>
      <c r="AK200" s="49">
        <v>10.87</v>
      </c>
      <c r="AL200" s="49">
        <v>10.38</v>
      </c>
      <c r="AM200" s="23">
        <f t="shared" si="65"/>
        <v>16.937291666666667</v>
      </c>
      <c r="AN200" s="50">
        <v>44</v>
      </c>
      <c r="AO200" s="51">
        <v>10.653636363636362</v>
      </c>
      <c r="AP200" s="51">
        <v>8.366852952562874E-2</v>
      </c>
      <c r="AQ200" s="51">
        <v>10.81</v>
      </c>
      <c r="AR200" s="51">
        <v>10.51</v>
      </c>
      <c r="AS200" s="26">
        <f t="shared" si="66"/>
        <v>9.7658333333333314</v>
      </c>
      <c r="AT200" s="52">
        <v>103</v>
      </c>
      <c r="AU200" s="53">
        <v>10.349902912621358</v>
      </c>
      <c r="AV200" s="53">
        <v>0.22721025567863498</v>
      </c>
      <c r="AW200" s="53">
        <v>11.28</v>
      </c>
      <c r="AX200" s="53">
        <v>9.8699999999999992</v>
      </c>
      <c r="AY200" s="29">
        <f t="shared" si="67"/>
        <v>22.209166666666665</v>
      </c>
      <c r="AZ200" s="54">
        <v>48</v>
      </c>
      <c r="BA200" s="55">
        <v>10.772708333333334</v>
      </c>
      <c r="BB200" s="55">
        <v>0.46191433111647401</v>
      </c>
      <c r="BC200" s="55">
        <v>11.55</v>
      </c>
      <c r="BD200" s="55">
        <v>9.9499999999999993</v>
      </c>
      <c r="BE200" s="32">
        <f t="shared" si="68"/>
        <v>10.772708333333334</v>
      </c>
      <c r="BF200" s="56">
        <v>55</v>
      </c>
      <c r="BG200" s="57">
        <v>11.225272727272724</v>
      </c>
      <c r="BH200" s="57">
        <v>0.20860963495960427</v>
      </c>
      <c r="BI200" s="57">
        <v>11.84</v>
      </c>
      <c r="BJ200" s="57">
        <v>10.96</v>
      </c>
      <c r="BK200" s="35">
        <f t="shared" si="69"/>
        <v>12.862291666666662</v>
      </c>
      <c r="BL200" s="58">
        <v>145</v>
      </c>
      <c r="BM200" s="59">
        <v>10.746344827586206</v>
      </c>
      <c r="BN200" s="59">
        <v>0.44724436179463001</v>
      </c>
      <c r="BO200" s="59">
        <v>12.66</v>
      </c>
      <c r="BP200" s="59">
        <v>10.199999999999999</v>
      </c>
      <c r="BQ200" s="37">
        <f t="shared" si="70"/>
        <v>32.462916666666665</v>
      </c>
      <c r="BR200" s="48">
        <v>136</v>
      </c>
      <c r="BS200" s="49">
        <v>10.980000000000004</v>
      </c>
      <c r="BT200" s="49">
        <v>0.52310327568945325</v>
      </c>
      <c r="BU200" s="49">
        <v>11.92</v>
      </c>
      <c r="BV200" s="49">
        <v>10.1</v>
      </c>
      <c r="BW200" s="23">
        <f t="shared" si="71"/>
        <v>31.110000000000014</v>
      </c>
      <c r="BX200" s="38">
        <f t="shared" si="72"/>
        <v>12.66</v>
      </c>
      <c r="BY200" s="39">
        <v>6</v>
      </c>
      <c r="BZ200" s="38">
        <f t="shared" si="73"/>
        <v>11.225272727272724</v>
      </c>
      <c r="CA200" s="39">
        <v>5</v>
      </c>
      <c r="CB200" s="40">
        <f t="shared" si="74"/>
        <v>9.85</v>
      </c>
      <c r="CC200" s="41">
        <v>0</v>
      </c>
      <c r="CD200" s="40">
        <f t="shared" si="75"/>
        <v>10.349902912621358</v>
      </c>
      <c r="CE200" s="41">
        <v>3</v>
      </c>
    </row>
    <row r="201" spans="1:83" x14ac:dyDescent="0.3">
      <c r="A201" s="8" t="s">
        <v>177</v>
      </c>
      <c r="B201" s="8">
        <v>2002</v>
      </c>
      <c r="C201" s="8" t="s">
        <v>332</v>
      </c>
      <c r="D201" s="8">
        <v>24</v>
      </c>
      <c r="E201" s="8">
        <v>386</v>
      </c>
      <c r="F201" s="10">
        <v>37372</v>
      </c>
      <c r="G201" s="11">
        <f t="shared" si="58"/>
        <v>116</v>
      </c>
      <c r="H201" s="11">
        <v>9.8000000000000007</v>
      </c>
      <c r="I201" s="8" t="s">
        <v>235</v>
      </c>
      <c r="J201" s="45" t="s">
        <v>179</v>
      </c>
      <c r="K201" s="45" t="s">
        <v>285</v>
      </c>
      <c r="L201" s="45" t="s">
        <v>237</v>
      </c>
      <c r="M201" s="8">
        <v>8</v>
      </c>
      <c r="N201" s="8" t="s">
        <v>39</v>
      </c>
      <c r="O201" s="12">
        <f t="shared" si="59"/>
        <v>8</v>
      </c>
      <c r="P201" s="12">
        <v>0.51233417392334224</v>
      </c>
      <c r="Q201" s="13">
        <v>712</v>
      </c>
      <c r="R201" s="13">
        <f t="shared" si="60"/>
        <v>14.833333333333334</v>
      </c>
      <c r="S201" s="14">
        <v>10.266137640449458</v>
      </c>
      <c r="T201" s="14">
        <v>0.40629276321287083</v>
      </c>
      <c r="U201" s="14">
        <v>12.55</v>
      </c>
      <c r="V201" s="14">
        <v>9.2100000000000009</v>
      </c>
      <c r="W201" s="14">
        <f t="shared" si="61"/>
        <v>3.34</v>
      </c>
      <c r="X201" s="15">
        <f t="shared" si="62"/>
        <v>152.28104166666697</v>
      </c>
      <c r="Y201" s="15">
        <v>0</v>
      </c>
      <c r="Z201" s="16">
        <f t="shared" si="63"/>
        <v>0</v>
      </c>
      <c r="AA201" s="17">
        <f t="shared" si="64"/>
        <v>0</v>
      </c>
      <c r="AB201" s="46">
        <v>109</v>
      </c>
      <c r="AC201" s="47">
        <v>10.046513761467887</v>
      </c>
      <c r="AD201" s="47">
        <v>0.1333220560980139</v>
      </c>
      <c r="AE201" s="47">
        <v>10.43</v>
      </c>
      <c r="AF201" s="47">
        <v>9.8800000000000008</v>
      </c>
      <c r="AG201" s="20">
        <f t="shared" si="57"/>
        <v>22.813958333333328</v>
      </c>
      <c r="AH201" s="48">
        <v>95</v>
      </c>
      <c r="AI201" s="49">
        <v>10.218421052631578</v>
      </c>
      <c r="AJ201" s="49">
        <v>0.14381811643844289</v>
      </c>
      <c r="AK201" s="49">
        <v>10.55</v>
      </c>
      <c r="AL201" s="49">
        <v>10</v>
      </c>
      <c r="AM201" s="23">
        <f t="shared" si="65"/>
        <v>20.223958333333332</v>
      </c>
      <c r="AN201" s="50">
        <v>87</v>
      </c>
      <c r="AO201" s="51">
        <v>10.150114942528734</v>
      </c>
      <c r="AP201" s="51">
        <v>0.18000319281970459</v>
      </c>
      <c r="AQ201" s="51">
        <v>10.47</v>
      </c>
      <c r="AR201" s="51">
        <v>9.84</v>
      </c>
      <c r="AS201" s="26">
        <f t="shared" si="66"/>
        <v>18.397083333333331</v>
      </c>
      <c r="AT201" s="52">
        <v>194</v>
      </c>
      <c r="AU201" s="53">
        <v>10.318298969072149</v>
      </c>
      <c r="AV201" s="53">
        <v>0.12469109312053937</v>
      </c>
      <c r="AW201" s="53">
        <v>10.96</v>
      </c>
      <c r="AX201" s="53">
        <v>9.94</v>
      </c>
      <c r="AY201" s="29">
        <f t="shared" si="67"/>
        <v>41.703124999999936</v>
      </c>
      <c r="AZ201" s="54">
        <v>59</v>
      </c>
      <c r="BA201" s="55">
        <v>10.730847457627119</v>
      </c>
      <c r="BB201" s="55">
        <v>0.18989369199809256</v>
      </c>
      <c r="BC201" s="55">
        <v>11.04</v>
      </c>
      <c r="BD201" s="55">
        <v>10.23</v>
      </c>
      <c r="BE201" s="32">
        <f t="shared" si="68"/>
        <v>13.190000000000001</v>
      </c>
      <c r="BF201" s="56">
        <v>45</v>
      </c>
      <c r="BG201" s="57">
        <v>10.621777777777776</v>
      </c>
      <c r="BH201" s="57">
        <v>0.20406426003154607</v>
      </c>
      <c r="BI201" s="57">
        <v>11.5</v>
      </c>
      <c r="BJ201" s="57">
        <v>10.37</v>
      </c>
      <c r="BK201" s="35">
        <f t="shared" si="69"/>
        <v>9.9579166666666659</v>
      </c>
      <c r="BL201" s="58">
        <v>52</v>
      </c>
      <c r="BM201" s="59">
        <v>10.891346153846152</v>
      </c>
      <c r="BN201" s="59">
        <v>0.41530536294962694</v>
      </c>
      <c r="BO201" s="59">
        <v>12.55</v>
      </c>
      <c r="BP201" s="59">
        <v>10.62</v>
      </c>
      <c r="BQ201" s="37">
        <f t="shared" si="70"/>
        <v>11.798958333333331</v>
      </c>
      <c r="BR201" s="48">
        <v>71</v>
      </c>
      <c r="BS201" s="49">
        <v>9.5973239436619675</v>
      </c>
      <c r="BT201" s="49">
        <v>0.49720923375656967</v>
      </c>
      <c r="BU201" s="49">
        <v>12.4</v>
      </c>
      <c r="BV201" s="49">
        <v>9.2100000000000009</v>
      </c>
      <c r="BW201" s="23">
        <f t="shared" si="71"/>
        <v>14.196041666666661</v>
      </c>
      <c r="BX201" s="38">
        <f t="shared" si="72"/>
        <v>12.55</v>
      </c>
      <c r="BY201" s="39">
        <v>6</v>
      </c>
      <c r="BZ201" s="38">
        <f t="shared" si="73"/>
        <v>10.891346153846152</v>
      </c>
      <c r="CA201" s="39">
        <v>6</v>
      </c>
      <c r="CB201" s="40">
        <f t="shared" si="74"/>
        <v>9.2100000000000009</v>
      </c>
      <c r="CC201" s="41">
        <v>7</v>
      </c>
      <c r="CD201" s="40">
        <f t="shared" si="75"/>
        <v>9.5973239436619675</v>
      </c>
      <c r="CE201" s="41">
        <v>7</v>
      </c>
    </row>
    <row r="202" spans="1:83" x14ac:dyDescent="0.3">
      <c r="A202" s="8" t="s">
        <v>177</v>
      </c>
      <c r="B202" s="8">
        <v>2002</v>
      </c>
      <c r="C202" s="8" t="s">
        <v>333</v>
      </c>
      <c r="D202" s="8">
        <v>25</v>
      </c>
      <c r="E202" s="8">
        <v>371</v>
      </c>
      <c r="F202" s="10">
        <v>37358</v>
      </c>
      <c r="G202" s="11">
        <f t="shared" si="58"/>
        <v>102</v>
      </c>
      <c r="H202" s="11">
        <v>8.8000000000000007</v>
      </c>
      <c r="I202" s="8" t="s">
        <v>37</v>
      </c>
      <c r="J202" s="45" t="s">
        <v>179</v>
      </c>
      <c r="K202" s="45" t="s">
        <v>188</v>
      </c>
      <c r="L202" s="45" t="s">
        <v>181</v>
      </c>
      <c r="M202" s="8">
        <v>8</v>
      </c>
      <c r="N202" s="8" t="s">
        <v>39</v>
      </c>
      <c r="O202" s="12">
        <f t="shared" si="59"/>
        <v>8</v>
      </c>
      <c r="P202" s="12">
        <v>0.4152607651930732</v>
      </c>
      <c r="Q202" s="13">
        <v>1148</v>
      </c>
      <c r="R202" s="13">
        <f t="shared" si="60"/>
        <v>23.916666666666668</v>
      </c>
      <c r="S202" s="14">
        <v>9.9975435540069313</v>
      </c>
      <c r="T202" s="14">
        <v>0.4628578380274726</v>
      </c>
      <c r="U202" s="14">
        <v>11.66</v>
      </c>
      <c r="V202" s="14">
        <v>9</v>
      </c>
      <c r="W202" s="14">
        <f t="shared" si="61"/>
        <v>2.66</v>
      </c>
      <c r="X202" s="15">
        <f t="shared" si="62"/>
        <v>239.10791666666577</v>
      </c>
      <c r="Y202" s="15">
        <v>0</v>
      </c>
      <c r="Z202" s="16">
        <f t="shared" si="63"/>
        <v>0</v>
      </c>
      <c r="AA202" s="17">
        <f t="shared" si="64"/>
        <v>0</v>
      </c>
      <c r="AB202" s="46">
        <v>423</v>
      </c>
      <c r="AC202" s="47">
        <v>9.7786288416075298</v>
      </c>
      <c r="AD202" s="47">
        <v>0.33034738547530462</v>
      </c>
      <c r="AE202" s="47">
        <v>10.39</v>
      </c>
      <c r="AF202" s="47">
        <v>9</v>
      </c>
      <c r="AG202" s="20">
        <f t="shared" si="57"/>
        <v>86.174166666666352</v>
      </c>
      <c r="AH202" s="48">
        <v>244</v>
      </c>
      <c r="AI202" s="49">
        <v>9.9032786885245923</v>
      </c>
      <c r="AJ202" s="49">
        <v>0.15366010603252767</v>
      </c>
      <c r="AK202" s="49">
        <v>10.29</v>
      </c>
      <c r="AL202" s="49">
        <v>9.59</v>
      </c>
      <c r="AM202" s="23">
        <f t="shared" si="65"/>
        <v>50.341666666666676</v>
      </c>
      <c r="AN202" s="50">
        <v>104</v>
      </c>
      <c r="AO202" s="51">
        <v>9.7939423076923084</v>
      </c>
      <c r="AP202" s="51">
        <v>0.12347255714302817</v>
      </c>
      <c r="AQ202" s="51">
        <v>10.14</v>
      </c>
      <c r="AR202" s="51">
        <v>9.6300000000000008</v>
      </c>
      <c r="AS202" s="26">
        <f t="shared" si="66"/>
        <v>21.220208333333332</v>
      </c>
      <c r="AT202" s="52">
        <v>142</v>
      </c>
      <c r="AU202" s="53">
        <v>9.8681690140845042</v>
      </c>
      <c r="AV202" s="53">
        <v>0.31143370073749155</v>
      </c>
      <c r="AW202" s="53">
        <v>10.84</v>
      </c>
      <c r="AX202" s="53">
        <v>9.43</v>
      </c>
      <c r="AY202" s="29">
        <f t="shared" si="67"/>
        <v>29.193333333333328</v>
      </c>
      <c r="AZ202" s="54">
        <v>82</v>
      </c>
      <c r="BA202" s="55">
        <v>10.456585365853657</v>
      </c>
      <c r="BB202" s="55">
        <v>0.6101714381882597</v>
      </c>
      <c r="BC202" s="55">
        <v>11.49</v>
      </c>
      <c r="BD202" s="55">
        <v>9.35</v>
      </c>
      <c r="BE202" s="32">
        <f t="shared" si="68"/>
        <v>17.86333333333333</v>
      </c>
      <c r="BF202" s="56">
        <v>47</v>
      </c>
      <c r="BG202" s="57">
        <v>11.062553191489361</v>
      </c>
      <c r="BH202" s="57">
        <v>0.28444047352429086</v>
      </c>
      <c r="BI202" s="57">
        <v>11.66</v>
      </c>
      <c r="BJ202" s="57">
        <v>10.69</v>
      </c>
      <c r="BK202" s="35">
        <f t="shared" si="69"/>
        <v>10.832083333333332</v>
      </c>
      <c r="BL202" s="58">
        <v>55</v>
      </c>
      <c r="BM202" s="59">
        <v>10.569818181818185</v>
      </c>
      <c r="BN202" s="59">
        <v>0.11273520119831956</v>
      </c>
      <c r="BO202" s="59">
        <v>10.82</v>
      </c>
      <c r="BP202" s="59">
        <v>10.43</v>
      </c>
      <c r="BQ202" s="37">
        <f t="shared" si="70"/>
        <v>12.111250000000004</v>
      </c>
      <c r="BR202" s="48">
        <v>51</v>
      </c>
      <c r="BS202" s="49">
        <v>10.702941176470585</v>
      </c>
      <c r="BT202" s="49">
        <v>0.1430705297068128</v>
      </c>
      <c r="BU202" s="49">
        <v>10.98</v>
      </c>
      <c r="BV202" s="49">
        <v>10.53</v>
      </c>
      <c r="BW202" s="23">
        <f t="shared" si="71"/>
        <v>11.371874999999996</v>
      </c>
      <c r="BX202" s="38">
        <f t="shared" si="72"/>
        <v>11.66</v>
      </c>
      <c r="BY202" s="39">
        <v>5</v>
      </c>
      <c r="BZ202" s="38">
        <f t="shared" si="73"/>
        <v>11.062553191489361</v>
      </c>
      <c r="CA202" s="39">
        <v>5</v>
      </c>
      <c r="CB202" s="40">
        <f t="shared" si="74"/>
        <v>9</v>
      </c>
      <c r="CC202" s="41">
        <v>0</v>
      </c>
      <c r="CD202" s="40">
        <f t="shared" si="75"/>
        <v>9.7786288416075298</v>
      </c>
      <c r="CE202" s="41">
        <v>0</v>
      </c>
    </row>
    <row r="203" spans="1:83" x14ac:dyDescent="0.3">
      <c r="A203" s="8" t="s">
        <v>177</v>
      </c>
      <c r="B203" s="8">
        <v>2002</v>
      </c>
      <c r="C203" s="8" t="s">
        <v>334</v>
      </c>
      <c r="D203" s="8">
        <v>25</v>
      </c>
      <c r="E203" s="8">
        <v>343</v>
      </c>
      <c r="F203" s="10">
        <v>37364</v>
      </c>
      <c r="G203" s="11">
        <f t="shared" si="58"/>
        <v>108</v>
      </c>
      <c r="H203" s="11">
        <v>9.9</v>
      </c>
      <c r="I203" s="8" t="s">
        <v>145</v>
      </c>
      <c r="J203" s="45" t="s">
        <v>183</v>
      </c>
      <c r="K203" s="45" t="s">
        <v>260</v>
      </c>
      <c r="L203" s="45" t="s">
        <v>261</v>
      </c>
      <c r="M203" s="8">
        <v>8</v>
      </c>
      <c r="N203" s="8" t="s">
        <v>39</v>
      </c>
      <c r="O203" s="12">
        <f t="shared" si="59"/>
        <v>8</v>
      </c>
      <c r="P203" s="12">
        <v>0.64324280968961722</v>
      </c>
      <c r="Q203" s="13">
        <v>959</v>
      </c>
      <c r="R203" s="13">
        <f t="shared" si="60"/>
        <v>19.979166666666668</v>
      </c>
      <c r="S203" s="14">
        <v>10.26496350364966</v>
      </c>
      <c r="T203" s="14">
        <v>0.36723672449664119</v>
      </c>
      <c r="U203" s="14">
        <v>11.98</v>
      </c>
      <c r="V203" s="14">
        <v>9.44</v>
      </c>
      <c r="W203" s="14">
        <f t="shared" si="61"/>
        <v>2.5400000000000009</v>
      </c>
      <c r="X203" s="15">
        <f t="shared" si="62"/>
        <v>205.08541666666719</v>
      </c>
      <c r="Y203" s="15">
        <v>0</v>
      </c>
      <c r="Z203" s="16">
        <f t="shared" si="63"/>
        <v>0</v>
      </c>
      <c r="AA203" s="17">
        <f t="shared" si="64"/>
        <v>0</v>
      </c>
      <c r="AB203" s="46">
        <v>385</v>
      </c>
      <c r="AC203" s="47">
        <v>10.154857142857164</v>
      </c>
      <c r="AD203" s="47">
        <v>9.1024509389089403E-2</v>
      </c>
      <c r="AE203" s="47">
        <v>10.54</v>
      </c>
      <c r="AF203" s="47">
        <v>9.9499999999999993</v>
      </c>
      <c r="AG203" s="20">
        <f t="shared" si="57"/>
        <v>81.45041666666684</v>
      </c>
      <c r="AH203" s="48">
        <v>146</v>
      </c>
      <c r="AI203" s="49">
        <v>10.054452054794517</v>
      </c>
      <c r="AJ203" s="49">
        <v>0.13884265876271787</v>
      </c>
      <c r="AK203" s="49">
        <v>10.58</v>
      </c>
      <c r="AL203" s="49">
        <v>9.77</v>
      </c>
      <c r="AM203" s="23">
        <f t="shared" si="65"/>
        <v>30.582291666666652</v>
      </c>
      <c r="AN203" s="50">
        <v>47</v>
      </c>
      <c r="AO203" s="51">
        <v>10.32170212765957</v>
      </c>
      <c r="AP203" s="51">
        <v>0.45680515848823572</v>
      </c>
      <c r="AQ203" s="51">
        <v>11.75</v>
      </c>
      <c r="AR203" s="51">
        <v>9.9499999999999993</v>
      </c>
      <c r="AS203" s="26">
        <f t="shared" si="66"/>
        <v>10.106666666666662</v>
      </c>
      <c r="AT203" s="52">
        <v>100</v>
      </c>
      <c r="AU203" s="53">
        <v>10.058299999999999</v>
      </c>
      <c r="AV203" s="53">
        <v>0.43484365006286974</v>
      </c>
      <c r="AW203" s="53">
        <v>11.98</v>
      </c>
      <c r="AX203" s="53">
        <v>9.44</v>
      </c>
      <c r="AY203" s="29">
        <f t="shared" si="67"/>
        <v>20.954791666666665</v>
      </c>
      <c r="AZ203" s="54">
        <v>53</v>
      </c>
      <c r="BA203" s="55">
        <v>10.703018867924531</v>
      </c>
      <c r="BB203" s="55">
        <v>0.44353295301069273</v>
      </c>
      <c r="BC203" s="55">
        <v>11.34</v>
      </c>
      <c r="BD203" s="55">
        <v>9.85</v>
      </c>
      <c r="BE203" s="32">
        <f t="shared" si="68"/>
        <v>11.817916666666671</v>
      </c>
      <c r="BF203" s="56">
        <v>61</v>
      </c>
      <c r="BG203" s="57">
        <v>10.915081967213119</v>
      </c>
      <c r="BH203" s="57">
        <v>0.19060100516366507</v>
      </c>
      <c r="BI203" s="57">
        <v>11.34</v>
      </c>
      <c r="BJ203" s="57">
        <v>10.65</v>
      </c>
      <c r="BK203" s="35">
        <f t="shared" si="69"/>
        <v>13.871250000000005</v>
      </c>
      <c r="BL203" s="58">
        <v>111</v>
      </c>
      <c r="BM203" s="59">
        <v>10.636396396396398</v>
      </c>
      <c r="BN203" s="59">
        <v>7.9827003779111269E-2</v>
      </c>
      <c r="BO203" s="59">
        <v>10.97</v>
      </c>
      <c r="BP203" s="59">
        <v>10.5</v>
      </c>
      <c r="BQ203" s="37">
        <f t="shared" si="70"/>
        <v>24.596666666666671</v>
      </c>
      <c r="BR203" s="48">
        <v>56</v>
      </c>
      <c r="BS203" s="49">
        <v>10.03321428571428</v>
      </c>
      <c r="BT203" s="49">
        <v>0.46630893833812026</v>
      </c>
      <c r="BU203" s="49">
        <v>10.85</v>
      </c>
      <c r="BV203" s="49">
        <v>9.56</v>
      </c>
      <c r="BW203" s="23">
        <f t="shared" si="71"/>
        <v>11.705416666666661</v>
      </c>
      <c r="BX203" s="38">
        <f t="shared" si="72"/>
        <v>11.98</v>
      </c>
      <c r="BY203" s="39">
        <v>3</v>
      </c>
      <c r="BZ203" s="38">
        <f t="shared" si="73"/>
        <v>10.915081967213119</v>
      </c>
      <c r="CA203" s="39">
        <v>5</v>
      </c>
      <c r="CB203" s="40">
        <f t="shared" si="74"/>
        <v>9.44</v>
      </c>
      <c r="CC203" s="41">
        <v>3</v>
      </c>
      <c r="CD203" s="40">
        <f t="shared" si="75"/>
        <v>10.03321428571428</v>
      </c>
      <c r="CE203" s="41">
        <v>7</v>
      </c>
    </row>
    <row r="204" spans="1:83" x14ac:dyDescent="0.3">
      <c r="A204" s="8" t="s">
        <v>177</v>
      </c>
      <c r="B204" s="8">
        <v>2002</v>
      </c>
      <c r="C204" s="8" t="s">
        <v>335</v>
      </c>
      <c r="D204" s="8">
        <v>24</v>
      </c>
      <c r="E204" s="8">
        <v>426</v>
      </c>
      <c r="F204" s="10">
        <v>37372</v>
      </c>
      <c r="G204" s="11">
        <f t="shared" si="58"/>
        <v>116</v>
      </c>
      <c r="H204" s="11">
        <v>9.8000000000000007</v>
      </c>
      <c r="I204" s="8" t="s">
        <v>336</v>
      </c>
      <c r="J204" s="45" t="s">
        <v>179</v>
      </c>
      <c r="K204" s="45" t="s">
        <v>264</v>
      </c>
      <c r="L204" s="45" t="s">
        <v>265</v>
      </c>
      <c r="M204" s="8">
        <v>8</v>
      </c>
      <c r="N204" s="8" t="s">
        <v>39</v>
      </c>
      <c r="O204" s="12">
        <f t="shared" si="59"/>
        <v>8</v>
      </c>
      <c r="P204" s="12">
        <v>0.60643657142334573</v>
      </c>
      <c r="Q204" s="13">
        <v>712</v>
      </c>
      <c r="R204" s="13">
        <f t="shared" si="60"/>
        <v>14.833333333333334</v>
      </c>
      <c r="S204" s="14">
        <v>10.242668539325834</v>
      </c>
      <c r="T204" s="14">
        <v>0.45130055813921871</v>
      </c>
      <c r="U204" s="14">
        <v>12.78</v>
      </c>
      <c r="V204" s="14">
        <v>9.14</v>
      </c>
      <c r="W204" s="14">
        <f t="shared" si="61"/>
        <v>3.6399999999999988</v>
      </c>
      <c r="X204" s="15">
        <f t="shared" si="62"/>
        <v>151.93291666666653</v>
      </c>
      <c r="Y204" s="15">
        <v>0</v>
      </c>
      <c r="Z204" s="16">
        <f t="shared" si="63"/>
        <v>0</v>
      </c>
      <c r="AA204" s="17">
        <f t="shared" si="64"/>
        <v>0</v>
      </c>
      <c r="AB204" s="46">
        <v>66</v>
      </c>
      <c r="AC204" s="47">
        <v>9.9854545454545409</v>
      </c>
      <c r="AD204" s="47">
        <v>0.15362473577051197</v>
      </c>
      <c r="AE204" s="47">
        <v>10.37</v>
      </c>
      <c r="AF204" s="47">
        <v>9.8000000000000007</v>
      </c>
      <c r="AG204" s="20">
        <f t="shared" si="57"/>
        <v>13.729999999999993</v>
      </c>
      <c r="AH204" s="48">
        <v>85</v>
      </c>
      <c r="AI204" s="49">
        <v>10.09</v>
      </c>
      <c r="AJ204" s="49">
        <v>0.16372886995622665</v>
      </c>
      <c r="AK204" s="49">
        <v>10.61</v>
      </c>
      <c r="AL204" s="49">
        <v>9.86</v>
      </c>
      <c r="AM204" s="23">
        <f t="shared" si="65"/>
        <v>17.867708333333333</v>
      </c>
      <c r="AN204" s="50">
        <v>195</v>
      </c>
      <c r="AO204" s="51">
        <v>10.115846153846155</v>
      </c>
      <c r="AP204" s="51">
        <v>0.17931909277625666</v>
      </c>
      <c r="AQ204" s="51">
        <v>10.9</v>
      </c>
      <c r="AR204" s="51">
        <v>9.84</v>
      </c>
      <c r="AS204" s="26">
        <f t="shared" si="66"/>
        <v>41.095625000000005</v>
      </c>
      <c r="AT204" s="52">
        <v>96</v>
      </c>
      <c r="AU204" s="53">
        <v>10.395625000000001</v>
      </c>
      <c r="AV204" s="53">
        <v>0.3070464134296314</v>
      </c>
      <c r="AW204" s="53">
        <v>12.78</v>
      </c>
      <c r="AX204" s="53">
        <v>10.1</v>
      </c>
      <c r="AY204" s="29">
        <f t="shared" si="67"/>
        <v>20.791250000000002</v>
      </c>
      <c r="AZ204" s="54">
        <v>52</v>
      </c>
      <c r="BA204" s="55">
        <v>10.715769230769231</v>
      </c>
      <c r="BB204" s="55">
        <v>0.32855802695095926</v>
      </c>
      <c r="BC204" s="55">
        <v>11.46</v>
      </c>
      <c r="BD204" s="55">
        <v>10.16</v>
      </c>
      <c r="BE204" s="32">
        <f t="shared" si="68"/>
        <v>11.608749999999999</v>
      </c>
      <c r="BF204" s="56">
        <v>80</v>
      </c>
      <c r="BG204" s="57">
        <v>10.592874999999998</v>
      </c>
      <c r="BH204" s="57">
        <v>0.15592268247882571</v>
      </c>
      <c r="BI204" s="57">
        <v>10.98</v>
      </c>
      <c r="BJ204" s="57">
        <v>10.37</v>
      </c>
      <c r="BK204" s="35">
        <f t="shared" si="69"/>
        <v>17.654791666666664</v>
      </c>
      <c r="BL204" s="58">
        <v>51</v>
      </c>
      <c r="BM204" s="59">
        <v>10.820980392156862</v>
      </c>
      <c r="BN204" s="59">
        <v>0.18835344331294623</v>
      </c>
      <c r="BO204" s="59">
        <v>11.56</v>
      </c>
      <c r="BP204" s="59">
        <v>10.47</v>
      </c>
      <c r="BQ204" s="37">
        <f t="shared" si="70"/>
        <v>11.497291666666666</v>
      </c>
      <c r="BR204" s="48">
        <v>87</v>
      </c>
      <c r="BS204" s="49">
        <v>9.7586206896551744</v>
      </c>
      <c r="BT204" s="49">
        <v>0.73143085704441679</v>
      </c>
      <c r="BU204" s="49">
        <v>11.89</v>
      </c>
      <c r="BV204" s="49">
        <v>9.14</v>
      </c>
      <c r="BW204" s="23">
        <f t="shared" si="71"/>
        <v>17.687500000000004</v>
      </c>
      <c r="BX204" s="38">
        <f t="shared" si="72"/>
        <v>12.78</v>
      </c>
      <c r="BY204" s="39">
        <v>3</v>
      </c>
      <c r="BZ204" s="38">
        <f t="shared" si="73"/>
        <v>10.820980392156862</v>
      </c>
      <c r="CA204" s="39">
        <v>6</v>
      </c>
      <c r="CB204" s="40">
        <f t="shared" si="74"/>
        <v>9.14</v>
      </c>
      <c r="CC204" s="41">
        <v>7</v>
      </c>
      <c r="CD204" s="40">
        <f t="shared" si="75"/>
        <v>9.7586206896551744</v>
      </c>
      <c r="CE204" s="41">
        <v>7</v>
      </c>
    </row>
    <row r="205" spans="1:83" x14ac:dyDescent="0.3">
      <c r="A205" s="8" t="s">
        <v>177</v>
      </c>
      <c r="B205" s="8">
        <v>2002</v>
      </c>
      <c r="C205" s="8" t="s">
        <v>337</v>
      </c>
      <c r="D205" s="8">
        <v>24</v>
      </c>
      <c r="E205" s="8">
        <v>466</v>
      </c>
      <c r="F205" s="10">
        <v>37406</v>
      </c>
      <c r="G205" s="11">
        <f t="shared" si="58"/>
        <v>150</v>
      </c>
      <c r="H205" s="11">
        <v>14</v>
      </c>
      <c r="I205" s="8" t="s">
        <v>37</v>
      </c>
      <c r="J205" s="45" t="s">
        <v>308</v>
      </c>
      <c r="K205" s="45" t="s">
        <v>309</v>
      </c>
      <c r="L205" s="45" t="s">
        <v>310</v>
      </c>
      <c r="M205" s="8">
        <v>8</v>
      </c>
      <c r="N205" s="8" t="s">
        <v>39</v>
      </c>
      <c r="O205" s="12">
        <f t="shared" si="59"/>
        <v>8</v>
      </c>
      <c r="P205" s="12">
        <v>0.54059202255769523</v>
      </c>
      <c r="Q205" s="13">
        <v>942</v>
      </c>
      <c r="R205" s="13">
        <f t="shared" si="60"/>
        <v>19.625</v>
      </c>
      <c r="S205" s="14">
        <v>14.705000000000032</v>
      </c>
      <c r="T205" s="14">
        <v>0.38787816212101084</v>
      </c>
      <c r="U205" s="14">
        <v>17.54</v>
      </c>
      <c r="V205" s="14">
        <v>13.33</v>
      </c>
      <c r="W205" s="14">
        <f t="shared" si="61"/>
        <v>4.2099999999999991</v>
      </c>
      <c r="X205" s="15">
        <f t="shared" si="62"/>
        <v>288.58562500000062</v>
      </c>
      <c r="Y205" s="15">
        <v>0</v>
      </c>
      <c r="Z205" s="16">
        <f t="shared" si="63"/>
        <v>0</v>
      </c>
      <c r="AA205" s="17">
        <f t="shared" si="64"/>
        <v>0</v>
      </c>
      <c r="AB205" s="46">
        <v>286</v>
      </c>
      <c r="AC205" s="47">
        <v>14.753601398601411</v>
      </c>
      <c r="AD205" s="47">
        <v>0.29846502371970013</v>
      </c>
      <c r="AE205" s="47">
        <v>15.38</v>
      </c>
      <c r="AF205" s="47">
        <v>14.1</v>
      </c>
      <c r="AG205" s="20">
        <f t="shared" si="57"/>
        <v>87.90687500000007</v>
      </c>
      <c r="AH205" s="48">
        <v>87</v>
      </c>
      <c r="AI205" s="49">
        <v>14.699425287356307</v>
      </c>
      <c r="AJ205" s="49">
        <v>0.2034547908289524</v>
      </c>
      <c r="AK205" s="49">
        <v>15.3</v>
      </c>
      <c r="AL205" s="49">
        <v>14.29</v>
      </c>
      <c r="AM205" s="23">
        <f t="shared" si="65"/>
        <v>26.642708333333307</v>
      </c>
      <c r="AN205" s="50">
        <v>261</v>
      </c>
      <c r="AO205" s="51">
        <v>14.676858237547867</v>
      </c>
      <c r="AP205" s="51">
        <v>0.1803247471688107</v>
      </c>
      <c r="AQ205" s="51">
        <v>15.36</v>
      </c>
      <c r="AR205" s="51">
        <v>14.39</v>
      </c>
      <c r="AS205" s="26">
        <f t="shared" si="66"/>
        <v>79.805416666666531</v>
      </c>
      <c r="AT205" s="52">
        <v>94</v>
      </c>
      <c r="AU205" s="53">
        <v>14.708936170212763</v>
      </c>
      <c r="AV205" s="53">
        <v>0.41082782434773585</v>
      </c>
      <c r="AW205" s="53">
        <v>17.54</v>
      </c>
      <c r="AX205" s="53">
        <v>14.27</v>
      </c>
      <c r="AY205" s="29">
        <f t="shared" si="67"/>
        <v>28.804999999999993</v>
      </c>
      <c r="AZ205" s="54">
        <v>87</v>
      </c>
      <c r="BA205" s="55">
        <v>14.953333333333338</v>
      </c>
      <c r="BB205" s="55">
        <v>0.23991600597392529</v>
      </c>
      <c r="BC205" s="55">
        <v>15.53</v>
      </c>
      <c r="BD205" s="55">
        <v>14.37</v>
      </c>
      <c r="BE205" s="32">
        <f t="shared" si="68"/>
        <v>27.102916666666676</v>
      </c>
      <c r="BF205" s="56">
        <v>45</v>
      </c>
      <c r="BG205" s="57">
        <v>14.078666666666669</v>
      </c>
      <c r="BH205" s="57">
        <v>0.57761500232342733</v>
      </c>
      <c r="BI205" s="57">
        <v>15.34</v>
      </c>
      <c r="BJ205" s="57">
        <v>13.56</v>
      </c>
      <c r="BK205" s="35">
        <f t="shared" si="69"/>
        <v>13.198750000000002</v>
      </c>
      <c r="BL205" s="58">
        <v>40</v>
      </c>
      <c r="BM205" s="59">
        <v>14.03525</v>
      </c>
      <c r="BN205" s="59">
        <v>0.43253568105373219</v>
      </c>
      <c r="BO205" s="59">
        <v>14.66</v>
      </c>
      <c r="BP205" s="59">
        <v>13.33</v>
      </c>
      <c r="BQ205" s="37">
        <f t="shared" si="70"/>
        <v>11.696041666666666</v>
      </c>
      <c r="BR205" s="48">
        <v>42</v>
      </c>
      <c r="BS205" s="49">
        <v>15.346190476190475</v>
      </c>
      <c r="BT205" s="49">
        <v>0.24358053089078385</v>
      </c>
      <c r="BU205" s="49">
        <v>15.57</v>
      </c>
      <c r="BV205" s="49">
        <v>14.64</v>
      </c>
      <c r="BW205" s="23">
        <f t="shared" si="71"/>
        <v>13.427916666666667</v>
      </c>
      <c r="BX205" s="38">
        <f t="shared" si="72"/>
        <v>17.54</v>
      </c>
      <c r="BY205" s="39">
        <v>3</v>
      </c>
      <c r="BZ205" s="38">
        <f t="shared" si="73"/>
        <v>15.346190476190475</v>
      </c>
      <c r="CA205" s="39">
        <v>7</v>
      </c>
      <c r="CB205" s="40">
        <f t="shared" si="74"/>
        <v>13.33</v>
      </c>
      <c r="CC205" s="41">
        <v>6</v>
      </c>
      <c r="CD205" s="40">
        <f t="shared" si="75"/>
        <v>14.03525</v>
      </c>
      <c r="CE205" s="41">
        <v>6</v>
      </c>
    </row>
    <row r="206" spans="1:83" x14ac:dyDescent="0.3">
      <c r="A206" s="8" t="s">
        <v>177</v>
      </c>
      <c r="B206" s="8">
        <v>2002</v>
      </c>
      <c r="C206" s="8" t="s">
        <v>338</v>
      </c>
      <c r="D206" s="8">
        <v>25</v>
      </c>
      <c r="E206" s="8">
        <v>477</v>
      </c>
      <c r="F206" s="10">
        <v>37395</v>
      </c>
      <c r="G206" s="11">
        <f t="shared" si="58"/>
        <v>139</v>
      </c>
      <c r="H206" s="11">
        <v>12.6</v>
      </c>
      <c r="I206" s="8" t="s">
        <v>57</v>
      </c>
      <c r="J206" s="45" t="s">
        <v>179</v>
      </c>
      <c r="K206" s="45" t="s">
        <v>190</v>
      </c>
      <c r="L206" s="45" t="s">
        <v>186</v>
      </c>
      <c r="M206" s="8">
        <v>8</v>
      </c>
      <c r="N206" s="8" t="s">
        <v>39</v>
      </c>
      <c r="O206" s="12">
        <f t="shared" si="59"/>
        <v>8</v>
      </c>
      <c r="P206" s="12">
        <v>0.3733342923323677</v>
      </c>
      <c r="Q206" s="13">
        <v>563</v>
      </c>
      <c r="R206" s="13">
        <f t="shared" si="60"/>
        <v>11.729166666666666</v>
      </c>
      <c r="S206" s="14">
        <v>12.868206039076368</v>
      </c>
      <c r="T206" s="14">
        <v>0.63225615346420971</v>
      </c>
      <c r="U206" s="14">
        <v>14.92</v>
      </c>
      <c r="V206" s="14">
        <v>11.18</v>
      </c>
      <c r="W206" s="14">
        <f t="shared" si="61"/>
        <v>3.74</v>
      </c>
      <c r="X206" s="15">
        <f t="shared" si="62"/>
        <v>150.93333333333322</v>
      </c>
      <c r="Y206" s="15">
        <v>0</v>
      </c>
      <c r="Z206" s="16">
        <f t="shared" si="63"/>
        <v>0</v>
      </c>
      <c r="AA206" s="17">
        <f t="shared" si="64"/>
        <v>0</v>
      </c>
      <c r="AB206" s="62">
        <v>75</v>
      </c>
      <c r="AC206" s="63">
        <v>12.833733333333329</v>
      </c>
      <c r="AD206" s="63">
        <v>0.16649627325862101</v>
      </c>
      <c r="AE206" s="63">
        <v>13.27</v>
      </c>
      <c r="AF206" s="63">
        <v>12.58</v>
      </c>
      <c r="AG206" s="20">
        <f t="shared" si="57"/>
        <v>20.052708333333328</v>
      </c>
      <c r="AH206" s="64">
        <v>99</v>
      </c>
      <c r="AI206" s="65">
        <v>13.038181818181808</v>
      </c>
      <c r="AJ206" s="65">
        <v>0.15176084593835823</v>
      </c>
      <c r="AK206" s="65">
        <v>13.43</v>
      </c>
      <c r="AL206" s="65">
        <v>12.79</v>
      </c>
      <c r="AM206" s="23">
        <f t="shared" si="65"/>
        <v>26.891249999999978</v>
      </c>
      <c r="AN206" s="66">
        <v>67</v>
      </c>
      <c r="AO206" s="67">
        <v>13.381044776119403</v>
      </c>
      <c r="AP206" s="67">
        <v>0.28632009174072837</v>
      </c>
      <c r="AQ206" s="67">
        <v>14.75</v>
      </c>
      <c r="AR206" s="67">
        <v>12.98</v>
      </c>
      <c r="AS206" s="26">
        <f t="shared" si="66"/>
        <v>18.677708333333332</v>
      </c>
      <c r="AT206" s="52">
        <v>91</v>
      </c>
      <c r="AU206" s="53">
        <v>13.341318681318681</v>
      </c>
      <c r="AV206" s="53">
        <v>0.33932026429059936</v>
      </c>
      <c r="AW206" s="53">
        <v>14.92</v>
      </c>
      <c r="AX206" s="53">
        <v>13.02</v>
      </c>
      <c r="AY206" s="29">
        <f t="shared" si="67"/>
        <v>25.292916666666663</v>
      </c>
      <c r="AZ206" s="54">
        <v>57</v>
      </c>
      <c r="BA206" s="55">
        <v>13.173157894736843</v>
      </c>
      <c r="BB206" s="55">
        <v>0.22315239743548057</v>
      </c>
      <c r="BC206" s="55">
        <v>13.74</v>
      </c>
      <c r="BD206" s="55">
        <v>12.69</v>
      </c>
      <c r="BE206" s="32">
        <f t="shared" si="68"/>
        <v>15.643125000000001</v>
      </c>
      <c r="BF206" s="56">
        <v>79</v>
      </c>
      <c r="BG206" s="57">
        <v>11.929999999999994</v>
      </c>
      <c r="BH206" s="57">
        <v>0.72095022766431438</v>
      </c>
      <c r="BI206" s="57">
        <v>13.52</v>
      </c>
      <c r="BJ206" s="57">
        <v>11.18</v>
      </c>
      <c r="BK206" s="35">
        <f t="shared" si="69"/>
        <v>19.634791666666658</v>
      </c>
      <c r="BL206" s="58">
        <v>43</v>
      </c>
      <c r="BM206" s="59">
        <v>11.981627906976742</v>
      </c>
      <c r="BN206" s="59">
        <v>0.33683350580254073</v>
      </c>
      <c r="BO206" s="59">
        <v>12.5</v>
      </c>
      <c r="BP206" s="59">
        <v>11.29</v>
      </c>
      <c r="BQ206" s="37">
        <f t="shared" si="70"/>
        <v>10.733541666666666</v>
      </c>
      <c r="BR206" s="48">
        <v>52</v>
      </c>
      <c r="BS206" s="49">
        <v>12.929807692307691</v>
      </c>
      <c r="BT206" s="49">
        <v>0.36261842087151958</v>
      </c>
      <c r="BU206" s="49">
        <v>13.79</v>
      </c>
      <c r="BV206" s="49">
        <v>12.33</v>
      </c>
      <c r="BW206" s="23">
        <f t="shared" si="71"/>
        <v>14.007291666666664</v>
      </c>
      <c r="BX206" s="38">
        <f t="shared" si="72"/>
        <v>14.92</v>
      </c>
      <c r="BY206" s="39">
        <v>3</v>
      </c>
      <c r="BZ206" s="38">
        <f t="shared" si="73"/>
        <v>13.381044776119403</v>
      </c>
      <c r="CA206" s="39">
        <v>2</v>
      </c>
      <c r="CB206" s="40">
        <f t="shared" si="74"/>
        <v>11.18</v>
      </c>
      <c r="CC206" s="41">
        <v>5</v>
      </c>
      <c r="CD206" s="40">
        <f t="shared" si="75"/>
        <v>11.929999999999994</v>
      </c>
      <c r="CE206" s="41">
        <v>5</v>
      </c>
    </row>
    <row r="207" spans="1:83" x14ac:dyDescent="0.3">
      <c r="A207" s="8" t="s">
        <v>177</v>
      </c>
      <c r="B207" s="8">
        <v>2002</v>
      </c>
      <c r="C207" s="8" t="s">
        <v>339</v>
      </c>
      <c r="D207" s="8">
        <v>25</v>
      </c>
      <c r="E207" s="8">
        <v>501</v>
      </c>
      <c r="F207" s="10">
        <v>37392</v>
      </c>
      <c r="G207" s="11">
        <f t="shared" si="58"/>
        <v>136</v>
      </c>
      <c r="H207" s="11">
        <v>11.9</v>
      </c>
      <c r="I207" s="8" t="s">
        <v>57</v>
      </c>
      <c r="J207" s="45" t="s">
        <v>179</v>
      </c>
      <c r="K207" s="45" t="s">
        <v>190</v>
      </c>
      <c r="L207" s="45" t="s">
        <v>186</v>
      </c>
      <c r="M207" s="8">
        <v>8</v>
      </c>
      <c r="N207" s="8" t="s">
        <v>39</v>
      </c>
      <c r="O207" s="12">
        <f t="shared" si="59"/>
        <v>8</v>
      </c>
      <c r="P207" s="12">
        <v>0.60036252905225485</v>
      </c>
      <c r="Q207" s="13">
        <v>949</v>
      </c>
      <c r="R207" s="13">
        <f t="shared" si="60"/>
        <v>19.770833333333332</v>
      </c>
      <c r="S207" s="14">
        <v>12.698429926238164</v>
      </c>
      <c r="T207" s="14">
        <v>0.56906259489566879</v>
      </c>
      <c r="U207" s="14">
        <v>14.6</v>
      </c>
      <c r="V207" s="14">
        <v>11.23</v>
      </c>
      <c r="W207" s="14">
        <f t="shared" si="61"/>
        <v>3.3699999999999992</v>
      </c>
      <c r="X207" s="15">
        <f t="shared" si="62"/>
        <v>251.05854166666703</v>
      </c>
      <c r="Y207" s="15">
        <v>0</v>
      </c>
      <c r="Z207" s="16">
        <f t="shared" si="63"/>
        <v>0</v>
      </c>
      <c r="AA207" s="17">
        <f t="shared" si="64"/>
        <v>0</v>
      </c>
      <c r="AB207" s="46">
        <v>221</v>
      </c>
      <c r="AC207" s="47">
        <v>12.558190045248869</v>
      </c>
      <c r="AD207" s="47">
        <v>0.27231061824604053</v>
      </c>
      <c r="AE207" s="47">
        <v>13.18</v>
      </c>
      <c r="AF207" s="47">
        <v>11.91</v>
      </c>
      <c r="AG207" s="20">
        <f t="shared" si="57"/>
        <v>57.820000000000007</v>
      </c>
      <c r="AH207" s="48">
        <v>109</v>
      </c>
      <c r="AI207" s="49">
        <v>13.060275229357794</v>
      </c>
      <c r="AJ207" s="49">
        <v>0.162830624995083</v>
      </c>
      <c r="AK207" s="49">
        <v>13.54</v>
      </c>
      <c r="AL207" s="49">
        <v>12.59</v>
      </c>
      <c r="AM207" s="23">
        <f t="shared" si="65"/>
        <v>29.657708333333325</v>
      </c>
      <c r="AN207" s="50">
        <v>46</v>
      </c>
      <c r="AO207" s="51">
        <v>13.429565217391307</v>
      </c>
      <c r="AP207" s="51">
        <v>0.23889520270276646</v>
      </c>
      <c r="AQ207" s="51">
        <v>14.29</v>
      </c>
      <c r="AR207" s="51">
        <v>13.14</v>
      </c>
      <c r="AS207" s="26">
        <f t="shared" si="66"/>
        <v>12.870000000000003</v>
      </c>
      <c r="AT207" s="52">
        <v>95</v>
      </c>
      <c r="AU207" s="53">
        <v>13.314210526315787</v>
      </c>
      <c r="AV207" s="53">
        <v>0.38363207924839132</v>
      </c>
      <c r="AW207" s="53">
        <v>14.6</v>
      </c>
      <c r="AX207" s="53">
        <v>12.94</v>
      </c>
      <c r="AY207" s="29">
        <f t="shared" si="67"/>
        <v>26.351041666666664</v>
      </c>
      <c r="AZ207" s="54">
        <v>78</v>
      </c>
      <c r="BA207" s="55">
        <v>13.222948717948713</v>
      </c>
      <c r="BB207" s="55">
        <v>0.18964840314781584</v>
      </c>
      <c r="BC207" s="55">
        <v>14.02</v>
      </c>
      <c r="BD207" s="55">
        <v>12.92</v>
      </c>
      <c r="BE207" s="32">
        <f t="shared" si="68"/>
        <v>21.487291666666657</v>
      </c>
      <c r="BF207" s="56">
        <v>84</v>
      </c>
      <c r="BG207" s="57">
        <v>12.051071428571426</v>
      </c>
      <c r="BH207" s="57">
        <v>0.82561991000722723</v>
      </c>
      <c r="BI207" s="57">
        <v>13.43</v>
      </c>
      <c r="BJ207" s="57">
        <v>11.23</v>
      </c>
      <c r="BK207" s="35">
        <f t="shared" si="69"/>
        <v>21.089374999999997</v>
      </c>
      <c r="BL207" s="58">
        <v>50</v>
      </c>
      <c r="BM207" s="59">
        <v>12.2018</v>
      </c>
      <c r="BN207" s="59">
        <v>0.46476981355487884</v>
      </c>
      <c r="BO207" s="59">
        <v>12.89</v>
      </c>
      <c r="BP207" s="59">
        <v>11.37</v>
      </c>
      <c r="BQ207" s="37">
        <f t="shared" si="70"/>
        <v>12.710208333333334</v>
      </c>
      <c r="BR207" s="48">
        <v>266</v>
      </c>
      <c r="BS207" s="49">
        <v>12.464285714285744</v>
      </c>
      <c r="BT207" s="49">
        <v>0.38202792689439075</v>
      </c>
      <c r="BU207" s="49">
        <v>13.66</v>
      </c>
      <c r="BV207" s="49">
        <v>11.82</v>
      </c>
      <c r="BW207" s="23">
        <f t="shared" si="71"/>
        <v>69.072916666666828</v>
      </c>
      <c r="BX207" s="38">
        <f t="shared" si="72"/>
        <v>14.6</v>
      </c>
      <c r="BY207" s="39">
        <v>3</v>
      </c>
      <c r="BZ207" s="38">
        <f t="shared" si="73"/>
        <v>13.429565217391307</v>
      </c>
      <c r="CA207" s="39">
        <v>2</v>
      </c>
      <c r="CB207" s="40">
        <f t="shared" si="74"/>
        <v>11.23</v>
      </c>
      <c r="CC207" s="41">
        <v>5</v>
      </c>
      <c r="CD207" s="40">
        <f t="shared" si="75"/>
        <v>12.051071428571426</v>
      </c>
      <c r="CE207" s="41">
        <v>5</v>
      </c>
    </row>
    <row r="208" spans="1:83" x14ac:dyDescent="0.3">
      <c r="A208" s="8" t="s">
        <v>177</v>
      </c>
      <c r="B208" s="8">
        <v>2002</v>
      </c>
      <c r="C208" s="8" t="s">
        <v>340</v>
      </c>
      <c r="D208" s="8">
        <v>24</v>
      </c>
      <c r="E208" s="8">
        <v>506</v>
      </c>
      <c r="F208" s="10">
        <v>37389</v>
      </c>
      <c r="G208" s="11">
        <f t="shared" si="58"/>
        <v>133</v>
      </c>
      <c r="H208" s="11">
        <v>11.5</v>
      </c>
      <c r="I208" s="8" t="s">
        <v>37</v>
      </c>
      <c r="J208" s="45" t="s">
        <v>183</v>
      </c>
      <c r="K208" s="45" t="s">
        <v>341</v>
      </c>
      <c r="L208" s="45" t="s">
        <v>342</v>
      </c>
      <c r="M208" s="8">
        <v>8</v>
      </c>
      <c r="N208" s="8" t="s">
        <v>39</v>
      </c>
      <c r="O208" s="12">
        <f t="shared" si="59"/>
        <v>8</v>
      </c>
      <c r="P208" s="12">
        <v>0.54489247831188137</v>
      </c>
      <c r="Q208" s="13">
        <v>1919</v>
      </c>
      <c r="R208" s="13">
        <f t="shared" si="60"/>
        <v>39.979166666666664</v>
      </c>
      <c r="S208" s="14">
        <v>13.33644606565916</v>
      </c>
      <c r="T208" s="14">
        <v>1.1269135648173321</v>
      </c>
      <c r="U208" s="14">
        <v>16.3</v>
      </c>
      <c r="V208" s="14">
        <v>11.16</v>
      </c>
      <c r="W208" s="14">
        <f t="shared" si="61"/>
        <v>5.1400000000000006</v>
      </c>
      <c r="X208" s="15">
        <f t="shared" si="62"/>
        <v>533.17999999999847</v>
      </c>
      <c r="Y208" s="15">
        <v>0</v>
      </c>
      <c r="Z208" s="16">
        <f t="shared" si="63"/>
        <v>0</v>
      </c>
      <c r="AA208" s="17">
        <f t="shared" si="64"/>
        <v>0</v>
      </c>
      <c r="AB208" s="46">
        <v>334</v>
      </c>
      <c r="AC208" s="47">
        <v>12.155299401197571</v>
      </c>
      <c r="AD208" s="47">
        <v>0.4127666853274039</v>
      </c>
      <c r="AE208" s="47">
        <v>12.89</v>
      </c>
      <c r="AF208" s="47">
        <v>11.43</v>
      </c>
      <c r="AG208" s="20">
        <f t="shared" si="57"/>
        <v>84.580624999999756</v>
      </c>
      <c r="AH208" s="48">
        <v>104</v>
      </c>
      <c r="AI208" s="49">
        <v>12.989134615384616</v>
      </c>
      <c r="AJ208" s="49">
        <v>0.17563814620347171</v>
      </c>
      <c r="AK208" s="49">
        <v>13.49</v>
      </c>
      <c r="AL208" s="49">
        <v>12.47</v>
      </c>
      <c r="AM208" s="23">
        <f t="shared" si="65"/>
        <v>28.143125000000001</v>
      </c>
      <c r="AN208" s="50">
        <v>50</v>
      </c>
      <c r="AO208" s="51">
        <v>13.259399999999998</v>
      </c>
      <c r="AP208" s="51">
        <v>0.39955286232977866</v>
      </c>
      <c r="AQ208" s="51">
        <v>14.95</v>
      </c>
      <c r="AR208" s="51">
        <v>12.95</v>
      </c>
      <c r="AS208" s="26">
        <f t="shared" si="66"/>
        <v>13.811874999999999</v>
      </c>
      <c r="AT208" s="52">
        <v>258</v>
      </c>
      <c r="AU208" s="53">
        <v>14.526744186046498</v>
      </c>
      <c r="AV208" s="53">
        <v>1.2108029704032253</v>
      </c>
      <c r="AW208" s="53">
        <v>16.3</v>
      </c>
      <c r="AX208" s="53">
        <v>12.62</v>
      </c>
      <c r="AY208" s="29">
        <f t="shared" si="67"/>
        <v>78.081249999999926</v>
      </c>
      <c r="AZ208" s="54">
        <v>260</v>
      </c>
      <c r="BA208" s="55">
        <v>14.3575</v>
      </c>
      <c r="BB208" s="55">
        <v>1.0034124690333397</v>
      </c>
      <c r="BC208" s="55">
        <v>16.07</v>
      </c>
      <c r="BD208" s="55">
        <v>12.66</v>
      </c>
      <c r="BE208" s="32">
        <f t="shared" si="68"/>
        <v>77.769791666666677</v>
      </c>
      <c r="BF208" s="56">
        <v>152</v>
      </c>
      <c r="BG208" s="57">
        <v>13.408289473684206</v>
      </c>
      <c r="BH208" s="57">
        <v>1.5472465508638211</v>
      </c>
      <c r="BI208" s="57">
        <v>15.92</v>
      </c>
      <c r="BJ208" s="57">
        <v>11.16</v>
      </c>
      <c r="BK208" s="35">
        <f t="shared" si="69"/>
        <v>42.45958333333332</v>
      </c>
      <c r="BL208" s="58">
        <v>636</v>
      </c>
      <c r="BM208" s="59">
        <v>13.139874213836462</v>
      </c>
      <c r="BN208" s="59">
        <v>0.5831756531446104</v>
      </c>
      <c r="BO208" s="59">
        <v>15.43</v>
      </c>
      <c r="BP208" s="59">
        <v>11.22</v>
      </c>
      <c r="BQ208" s="37">
        <f t="shared" si="70"/>
        <v>174.10333333333313</v>
      </c>
      <c r="BR208" s="48">
        <v>125</v>
      </c>
      <c r="BS208" s="49">
        <v>13.144479999999998</v>
      </c>
      <c r="BT208" s="49">
        <v>0.24807470258878986</v>
      </c>
      <c r="BU208" s="49">
        <v>14.17</v>
      </c>
      <c r="BV208" s="49">
        <v>12.64</v>
      </c>
      <c r="BW208" s="23">
        <f t="shared" si="71"/>
        <v>34.230416666666656</v>
      </c>
      <c r="BX208" s="38">
        <f t="shared" si="72"/>
        <v>16.3</v>
      </c>
      <c r="BY208" s="39">
        <v>3</v>
      </c>
      <c r="BZ208" s="38">
        <f t="shared" si="73"/>
        <v>14.526744186046498</v>
      </c>
      <c r="CA208" s="39">
        <v>3</v>
      </c>
      <c r="CB208" s="40">
        <f t="shared" si="74"/>
        <v>11.16</v>
      </c>
      <c r="CC208" s="41">
        <v>5</v>
      </c>
      <c r="CD208" s="40">
        <f t="shared" si="75"/>
        <v>12.155299401197571</v>
      </c>
      <c r="CE208" s="41">
        <v>0</v>
      </c>
    </row>
    <row r="209" spans="1:83" x14ac:dyDescent="0.3">
      <c r="A209" s="8" t="s">
        <v>177</v>
      </c>
      <c r="B209" s="8">
        <v>2002</v>
      </c>
      <c r="C209" s="8" t="s">
        <v>343</v>
      </c>
      <c r="D209" s="8">
        <v>25</v>
      </c>
      <c r="E209" s="8">
        <v>503</v>
      </c>
      <c r="F209" s="10">
        <v>37396</v>
      </c>
      <c r="G209" s="11">
        <f t="shared" si="58"/>
        <v>140</v>
      </c>
      <c r="H209" s="11">
        <v>12.7</v>
      </c>
      <c r="I209" s="8" t="s">
        <v>37</v>
      </c>
      <c r="J209" s="45" t="s">
        <v>179</v>
      </c>
      <c r="K209" s="45" t="s">
        <v>344</v>
      </c>
      <c r="L209" s="45" t="s">
        <v>186</v>
      </c>
      <c r="M209" s="8">
        <v>8</v>
      </c>
      <c r="N209" s="8" t="s">
        <v>39</v>
      </c>
      <c r="O209" s="12">
        <f t="shared" si="59"/>
        <v>8</v>
      </c>
      <c r="P209" s="12">
        <v>0.6039822715135883</v>
      </c>
      <c r="Q209" s="13">
        <v>906</v>
      </c>
      <c r="R209" s="13">
        <f t="shared" si="60"/>
        <v>18.875</v>
      </c>
      <c r="S209" s="14">
        <v>13.5710706401766</v>
      </c>
      <c r="T209" s="14">
        <v>0.54648051375188444</v>
      </c>
      <c r="U209" s="14">
        <v>15.62</v>
      </c>
      <c r="V209" s="14">
        <v>12.57</v>
      </c>
      <c r="W209" s="14">
        <f t="shared" si="61"/>
        <v>3.0499999999999989</v>
      </c>
      <c r="X209" s="15">
        <f t="shared" si="62"/>
        <v>256.15395833333332</v>
      </c>
      <c r="Y209" s="15">
        <v>0</v>
      </c>
      <c r="Z209" s="16">
        <f t="shared" si="63"/>
        <v>0</v>
      </c>
      <c r="AA209" s="17">
        <f t="shared" si="64"/>
        <v>0</v>
      </c>
      <c r="AB209" s="46">
        <v>423</v>
      </c>
      <c r="AC209" s="47">
        <v>13.499976359338088</v>
      </c>
      <c r="AD209" s="47">
        <v>0.37412298635403424</v>
      </c>
      <c r="AE209" s="47">
        <v>14.15</v>
      </c>
      <c r="AF209" s="47">
        <v>12.59</v>
      </c>
      <c r="AG209" s="20">
        <f t="shared" si="57"/>
        <v>118.96854166666691</v>
      </c>
      <c r="AH209" s="48">
        <v>63</v>
      </c>
      <c r="AI209" s="49">
        <v>14.133809523809521</v>
      </c>
      <c r="AJ209" s="49">
        <v>0.18058532583749543</v>
      </c>
      <c r="AK209" s="49">
        <v>14.67</v>
      </c>
      <c r="AL209" s="49">
        <v>13.79</v>
      </c>
      <c r="AM209" s="23">
        <f t="shared" si="65"/>
        <v>18.550624999999997</v>
      </c>
      <c r="AN209" s="50">
        <v>47</v>
      </c>
      <c r="AO209" s="51">
        <v>14.506382978723401</v>
      </c>
      <c r="AP209" s="51">
        <v>0.29152094064477246</v>
      </c>
      <c r="AQ209" s="51">
        <v>15.56</v>
      </c>
      <c r="AR209" s="51">
        <v>14.29</v>
      </c>
      <c r="AS209" s="26">
        <f t="shared" si="66"/>
        <v>14.204166666666664</v>
      </c>
      <c r="AT209" s="52">
        <v>131</v>
      </c>
      <c r="AU209" s="53">
        <v>13.678244274809151</v>
      </c>
      <c r="AV209" s="53">
        <v>0.61562036368081841</v>
      </c>
      <c r="AW209" s="53">
        <v>15.62</v>
      </c>
      <c r="AX209" s="53">
        <v>13</v>
      </c>
      <c r="AY209" s="29">
        <f t="shared" si="67"/>
        <v>37.330208333333303</v>
      </c>
      <c r="AZ209" s="54">
        <v>55</v>
      </c>
      <c r="BA209" s="55">
        <v>14.090909090909086</v>
      </c>
      <c r="BB209" s="55">
        <v>0.26038627095338696</v>
      </c>
      <c r="BC209" s="55">
        <v>14.84</v>
      </c>
      <c r="BD209" s="55">
        <v>13.46</v>
      </c>
      <c r="BE209" s="32">
        <f t="shared" si="68"/>
        <v>16.145833333333329</v>
      </c>
      <c r="BF209" s="56">
        <v>55</v>
      </c>
      <c r="BG209" s="57">
        <v>13.543818181818182</v>
      </c>
      <c r="BH209" s="57">
        <v>0.33334717142993164</v>
      </c>
      <c r="BI209" s="57">
        <v>14.27</v>
      </c>
      <c r="BJ209" s="57">
        <v>13.15</v>
      </c>
      <c r="BK209" s="35">
        <f t="shared" si="69"/>
        <v>15.518958333333332</v>
      </c>
      <c r="BL209" s="58">
        <v>47</v>
      </c>
      <c r="BM209" s="59">
        <v>12.907234042553194</v>
      </c>
      <c r="BN209" s="59">
        <v>0.23807837700748893</v>
      </c>
      <c r="BO209" s="59">
        <v>13.5</v>
      </c>
      <c r="BP209" s="59">
        <v>12.57</v>
      </c>
      <c r="BQ209" s="37">
        <f t="shared" si="70"/>
        <v>12.638333333333335</v>
      </c>
      <c r="BR209" s="48">
        <v>85</v>
      </c>
      <c r="BS209" s="49">
        <v>12.873764705882358</v>
      </c>
      <c r="BT209" s="49">
        <v>0.15735898048569141</v>
      </c>
      <c r="BU209" s="49">
        <v>13.23</v>
      </c>
      <c r="BV209" s="49">
        <v>12.63</v>
      </c>
      <c r="BW209" s="23">
        <f t="shared" si="71"/>
        <v>22.797291666666677</v>
      </c>
      <c r="BX209" s="38">
        <f t="shared" si="72"/>
        <v>15.62</v>
      </c>
      <c r="BY209" s="39">
        <v>3</v>
      </c>
      <c r="BZ209" s="38">
        <f t="shared" si="73"/>
        <v>14.506382978723401</v>
      </c>
      <c r="CA209" s="39">
        <v>2</v>
      </c>
      <c r="CB209" s="40">
        <f t="shared" si="74"/>
        <v>12.57</v>
      </c>
      <c r="CC209" s="41">
        <v>6</v>
      </c>
      <c r="CD209" s="40">
        <f t="shared" si="75"/>
        <v>12.873764705882358</v>
      </c>
      <c r="CE209" s="41">
        <v>7</v>
      </c>
    </row>
    <row r="210" spans="1:83" x14ac:dyDescent="0.3">
      <c r="A210" s="8" t="s">
        <v>177</v>
      </c>
      <c r="B210" s="8">
        <v>2002</v>
      </c>
      <c r="C210" s="8" t="s">
        <v>345</v>
      </c>
      <c r="D210" s="8">
        <v>24</v>
      </c>
      <c r="E210" s="8">
        <v>473</v>
      </c>
      <c r="F210" s="10">
        <v>37405</v>
      </c>
      <c r="G210" s="11">
        <f t="shared" si="58"/>
        <v>149</v>
      </c>
      <c r="H210" s="11">
        <v>13.7</v>
      </c>
      <c r="I210" s="8" t="s">
        <v>57</v>
      </c>
      <c r="J210" s="45" t="s">
        <v>179</v>
      </c>
      <c r="K210" s="45" t="s">
        <v>190</v>
      </c>
      <c r="L210" s="45" t="s">
        <v>186</v>
      </c>
      <c r="M210" s="8">
        <v>8</v>
      </c>
      <c r="N210" s="8" t="s">
        <v>39</v>
      </c>
      <c r="O210" s="12">
        <f t="shared" si="59"/>
        <v>8</v>
      </c>
      <c r="P210" s="12">
        <v>0.28965117919633188</v>
      </c>
      <c r="Q210" s="13">
        <v>614</v>
      </c>
      <c r="R210" s="13">
        <f t="shared" si="60"/>
        <v>12.791666666666666</v>
      </c>
      <c r="S210" s="14">
        <v>13.702003257329004</v>
      </c>
      <c r="T210" s="14">
        <v>0.85281573353007367</v>
      </c>
      <c r="U210" s="14">
        <v>15.53</v>
      </c>
      <c r="V210" s="14">
        <v>11.31</v>
      </c>
      <c r="W210" s="14">
        <f t="shared" si="61"/>
        <v>4.2199999999999989</v>
      </c>
      <c r="X210" s="15">
        <f t="shared" si="62"/>
        <v>175.2714583333335</v>
      </c>
      <c r="Y210" s="15">
        <v>0</v>
      </c>
      <c r="Z210" s="16">
        <f t="shared" si="63"/>
        <v>0</v>
      </c>
      <c r="AA210" s="17">
        <f t="shared" si="64"/>
        <v>0</v>
      </c>
      <c r="AB210" s="46">
        <v>45</v>
      </c>
      <c r="AC210" s="47">
        <v>14.021555555555556</v>
      </c>
      <c r="AD210" s="47">
        <v>0.11102734215980649</v>
      </c>
      <c r="AE210" s="47">
        <v>14.48</v>
      </c>
      <c r="AF210" s="47">
        <v>13.77</v>
      </c>
      <c r="AG210" s="20">
        <f t="shared" si="57"/>
        <v>13.145208333333334</v>
      </c>
      <c r="AH210" s="48">
        <v>57</v>
      </c>
      <c r="AI210" s="49">
        <v>14.402456140350878</v>
      </c>
      <c r="AJ210" s="49">
        <v>0.14001633452864362</v>
      </c>
      <c r="AK210" s="49">
        <v>14.79</v>
      </c>
      <c r="AL210" s="49">
        <v>14.16</v>
      </c>
      <c r="AM210" s="23">
        <f t="shared" si="65"/>
        <v>17.102916666666669</v>
      </c>
      <c r="AN210" s="50">
        <v>82</v>
      </c>
      <c r="AO210" s="51">
        <v>14.595487804878054</v>
      </c>
      <c r="AP210" s="51">
        <v>0.11336766842669349</v>
      </c>
      <c r="AQ210" s="51">
        <v>14.88</v>
      </c>
      <c r="AR210" s="51">
        <v>14.37</v>
      </c>
      <c r="AS210" s="26">
        <f t="shared" si="66"/>
        <v>24.93395833333334</v>
      </c>
      <c r="AT210" s="52">
        <v>116</v>
      </c>
      <c r="AU210" s="53">
        <v>14.086379310344819</v>
      </c>
      <c r="AV210" s="53">
        <v>0.44430971679424375</v>
      </c>
      <c r="AW210" s="53">
        <v>15.53</v>
      </c>
      <c r="AX210" s="53">
        <v>13.52</v>
      </c>
      <c r="AY210" s="29">
        <f t="shared" si="67"/>
        <v>34.042083333333309</v>
      </c>
      <c r="AZ210" s="54">
        <v>85</v>
      </c>
      <c r="BA210" s="55">
        <v>14.213999999999995</v>
      </c>
      <c r="BB210" s="55">
        <v>0.34396912929034917</v>
      </c>
      <c r="BC210" s="55">
        <v>15.24</v>
      </c>
      <c r="BD210" s="55">
        <v>13.77</v>
      </c>
      <c r="BE210" s="32">
        <f t="shared" si="68"/>
        <v>25.17062499999999</v>
      </c>
      <c r="BF210" s="56">
        <v>101</v>
      </c>
      <c r="BG210" s="57">
        <v>13.115346534653467</v>
      </c>
      <c r="BH210" s="57">
        <v>0.35297751870745581</v>
      </c>
      <c r="BI210" s="57">
        <v>14.39</v>
      </c>
      <c r="BJ210" s="57">
        <v>12.77</v>
      </c>
      <c r="BK210" s="35">
        <f t="shared" si="69"/>
        <v>27.596875000000001</v>
      </c>
      <c r="BL210" s="58">
        <v>51</v>
      </c>
      <c r="BM210" s="59">
        <v>12.911764705882353</v>
      </c>
      <c r="BN210" s="59">
        <v>0.15338456092257666</v>
      </c>
      <c r="BO210" s="59">
        <v>13.52</v>
      </c>
      <c r="BP210" s="59">
        <v>12.73</v>
      </c>
      <c r="BQ210" s="37">
        <f t="shared" si="70"/>
        <v>13.71875</v>
      </c>
      <c r="BR210" s="48">
        <v>77</v>
      </c>
      <c r="BS210" s="49">
        <v>12.193896103896101</v>
      </c>
      <c r="BT210" s="49">
        <v>0.48250485638176355</v>
      </c>
      <c r="BU210" s="49">
        <v>13.19</v>
      </c>
      <c r="BV210" s="49">
        <v>11.31</v>
      </c>
      <c r="BW210" s="23">
        <f t="shared" si="71"/>
        <v>19.561041666666664</v>
      </c>
      <c r="BX210" s="38">
        <f t="shared" si="72"/>
        <v>15.53</v>
      </c>
      <c r="BY210" s="39">
        <v>3</v>
      </c>
      <c r="BZ210" s="38">
        <f t="shared" si="73"/>
        <v>14.595487804878054</v>
      </c>
      <c r="CA210" s="39">
        <v>2</v>
      </c>
      <c r="CB210" s="40">
        <f t="shared" si="74"/>
        <v>11.31</v>
      </c>
      <c r="CC210" s="41">
        <v>7</v>
      </c>
      <c r="CD210" s="40">
        <f t="shared" si="75"/>
        <v>12.193896103896101</v>
      </c>
      <c r="CE210" s="41">
        <v>7</v>
      </c>
    </row>
    <row r="211" spans="1:83" x14ac:dyDescent="0.3">
      <c r="A211" s="8" t="s">
        <v>177</v>
      </c>
      <c r="B211" s="8">
        <v>2002</v>
      </c>
      <c r="C211" s="8" t="s">
        <v>346</v>
      </c>
      <c r="D211" s="8">
        <v>24</v>
      </c>
      <c r="E211" s="8">
        <v>480</v>
      </c>
      <c r="F211" s="10">
        <v>37381</v>
      </c>
      <c r="G211" s="11">
        <f t="shared" si="58"/>
        <v>125</v>
      </c>
      <c r="H211" s="11">
        <v>10.4</v>
      </c>
      <c r="I211" s="8" t="s">
        <v>347</v>
      </c>
      <c r="J211" s="45" t="s">
        <v>179</v>
      </c>
      <c r="K211" s="45" t="s">
        <v>348</v>
      </c>
      <c r="L211" s="45" t="s">
        <v>349</v>
      </c>
      <c r="M211" s="8">
        <v>8</v>
      </c>
      <c r="N211" s="8" t="s">
        <v>39</v>
      </c>
      <c r="O211" s="12">
        <f t="shared" si="59"/>
        <v>8</v>
      </c>
      <c r="P211" s="12">
        <v>0.96965963099441199</v>
      </c>
      <c r="Q211" s="13">
        <v>801</v>
      </c>
      <c r="R211" s="13">
        <f t="shared" si="60"/>
        <v>16.6875</v>
      </c>
      <c r="S211" s="14">
        <v>11.351285892634197</v>
      </c>
      <c r="T211" s="14">
        <v>0.61230974139992667</v>
      </c>
      <c r="U211" s="14">
        <v>13.01</v>
      </c>
      <c r="V211" s="14">
        <v>10.27</v>
      </c>
      <c r="W211" s="14">
        <f t="shared" si="61"/>
        <v>2.74</v>
      </c>
      <c r="X211" s="15">
        <f t="shared" si="62"/>
        <v>189.42458333333315</v>
      </c>
      <c r="Y211" s="15">
        <v>0</v>
      </c>
      <c r="Z211" s="16">
        <f t="shared" si="63"/>
        <v>0</v>
      </c>
      <c r="AA211" s="17">
        <f t="shared" si="64"/>
        <v>0</v>
      </c>
      <c r="AB211" s="46">
        <v>250</v>
      </c>
      <c r="AC211" s="47">
        <v>10.622320000000007</v>
      </c>
      <c r="AD211" s="47">
        <v>0.22742008967712943</v>
      </c>
      <c r="AE211" s="47">
        <v>11.35</v>
      </c>
      <c r="AF211" s="47">
        <v>10.27</v>
      </c>
      <c r="AG211" s="20">
        <f t="shared" si="57"/>
        <v>55.324583333333365</v>
      </c>
      <c r="AH211" s="48">
        <v>95</v>
      </c>
      <c r="AI211" s="49">
        <v>11.224210526315785</v>
      </c>
      <c r="AJ211" s="49">
        <v>0.10596646345603848</v>
      </c>
      <c r="AK211" s="49">
        <v>11.57</v>
      </c>
      <c r="AL211" s="49">
        <v>11.02</v>
      </c>
      <c r="AM211" s="23">
        <f t="shared" si="65"/>
        <v>22.214583333333326</v>
      </c>
      <c r="AN211" s="50">
        <v>40</v>
      </c>
      <c r="AO211" s="51">
        <v>11.53875</v>
      </c>
      <c r="AP211" s="51">
        <v>0.12523183628979009</v>
      </c>
      <c r="AQ211" s="51">
        <v>11.82</v>
      </c>
      <c r="AR211" s="51">
        <v>11.33</v>
      </c>
      <c r="AS211" s="26">
        <f t="shared" si="66"/>
        <v>9.6156250000000014</v>
      </c>
      <c r="AT211" s="52">
        <v>94</v>
      </c>
      <c r="AU211" s="53">
        <v>11.725212765957441</v>
      </c>
      <c r="AV211" s="53">
        <v>0.21624721378479639</v>
      </c>
      <c r="AW211" s="53">
        <v>12.31</v>
      </c>
      <c r="AX211" s="53">
        <v>11.37</v>
      </c>
      <c r="AY211" s="29">
        <f t="shared" si="67"/>
        <v>22.961874999999988</v>
      </c>
      <c r="AZ211" s="54">
        <v>54</v>
      </c>
      <c r="BA211" s="55">
        <v>11.989444444444446</v>
      </c>
      <c r="BB211" s="55">
        <v>0.3873247219731431</v>
      </c>
      <c r="BC211" s="55">
        <v>13.01</v>
      </c>
      <c r="BD211" s="55">
        <v>11.24</v>
      </c>
      <c r="BE211" s="32">
        <f t="shared" si="68"/>
        <v>13.488125000000002</v>
      </c>
      <c r="BF211" s="56">
        <v>74</v>
      </c>
      <c r="BG211" s="57">
        <v>11.514189189189192</v>
      </c>
      <c r="BH211" s="57">
        <v>0.41200481030825647</v>
      </c>
      <c r="BI211" s="57">
        <v>12.87</v>
      </c>
      <c r="BJ211" s="57">
        <v>11.08</v>
      </c>
      <c r="BK211" s="35">
        <f t="shared" si="69"/>
        <v>17.751041666666673</v>
      </c>
      <c r="BL211" s="58">
        <v>61</v>
      </c>
      <c r="BM211" s="59">
        <v>11.444754098360656</v>
      </c>
      <c r="BN211" s="59">
        <v>0.3315398747128156</v>
      </c>
      <c r="BO211" s="59">
        <v>12.78</v>
      </c>
      <c r="BP211" s="59">
        <v>11.12</v>
      </c>
      <c r="BQ211" s="37">
        <f t="shared" si="70"/>
        <v>14.544375</v>
      </c>
      <c r="BR211" s="48">
        <v>133</v>
      </c>
      <c r="BS211" s="49">
        <v>12.099022556390981</v>
      </c>
      <c r="BT211" s="49">
        <v>0.21891559415935391</v>
      </c>
      <c r="BU211" s="49">
        <v>12.97</v>
      </c>
      <c r="BV211" s="49">
        <v>11.65</v>
      </c>
      <c r="BW211" s="23">
        <f t="shared" si="71"/>
        <v>33.524375000000013</v>
      </c>
      <c r="BX211" s="38">
        <f t="shared" si="72"/>
        <v>13.01</v>
      </c>
      <c r="BY211" s="39">
        <v>4</v>
      </c>
      <c r="BZ211" s="38">
        <f t="shared" si="73"/>
        <v>12.099022556390981</v>
      </c>
      <c r="CA211" s="39">
        <v>7</v>
      </c>
      <c r="CB211" s="40">
        <f t="shared" si="74"/>
        <v>10.27</v>
      </c>
      <c r="CC211" s="41">
        <v>0</v>
      </c>
      <c r="CD211" s="40">
        <f t="shared" si="75"/>
        <v>10.622320000000007</v>
      </c>
      <c r="CE211" s="41">
        <v>0</v>
      </c>
    </row>
    <row r="212" spans="1:83" x14ac:dyDescent="0.3">
      <c r="A212" s="8" t="s">
        <v>177</v>
      </c>
      <c r="B212" s="8">
        <v>2002</v>
      </c>
      <c r="C212" s="8" t="s">
        <v>350</v>
      </c>
      <c r="D212" s="8">
        <v>25</v>
      </c>
      <c r="E212" s="8">
        <v>511</v>
      </c>
      <c r="F212" s="10">
        <v>37397</v>
      </c>
      <c r="G212" s="11">
        <f t="shared" si="58"/>
        <v>141</v>
      </c>
      <c r="H212" s="11">
        <v>12.8</v>
      </c>
      <c r="I212" s="8" t="s">
        <v>351</v>
      </c>
      <c r="J212" s="45" t="s">
        <v>232</v>
      </c>
      <c r="K212" s="45" t="s">
        <v>352</v>
      </c>
      <c r="L212" s="45" t="s">
        <v>353</v>
      </c>
      <c r="M212" s="8">
        <v>8</v>
      </c>
      <c r="N212" s="8" t="s">
        <v>39</v>
      </c>
      <c r="O212" s="12">
        <f t="shared" si="59"/>
        <v>8</v>
      </c>
      <c r="P212" s="12">
        <v>0.17957120980665353</v>
      </c>
      <c r="Q212" s="13">
        <v>753</v>
      </c>
      <c r="R212" s="13">
        <f t="shared" si="60"/>
        <v>15.6875</v>
      </c>
      <c r="S212" s="14">
        <v>13.037729083665351</v>
      </c>
      <c r="T212" s="14">
        <v>0.53330390413563677</v>
      </c>
      <c r="U212" s="14">
        <v>14.1</v>
      </c>
      <c r="V212" s="14">
        <v>11.29</v>
      </c>
      <c r="W212" s="14">
        <f t="shared" si="61"/>
        <v>2.8100000000000005</v>
      </c>
      <c r="X212" s="15">
        <f t="shared" si="62"/>
        <v>204.52937500000019</v>
      </c>
      <c r="Y212" s="15">
        <v>0</v>
      </c>
      <c r="Z212" s="16">
        <f t="shared" si="63"/>
        <v>0</v>
      </c>
      <c r="AA212" s="17">
        <f t="shared" si="64"/>
        <v>0</v>
      </c>
      <c r="AB212" s="46">
        <v>93</v>
      </c>
      <c r="AC212" s="47">
        <v>12.921935483870961</v>
      </c>
      <c r="AD212" s="47">
        <v>0.61643832877566174</v>
      </c>
      <c r="AE212" s="47">
        <v>13.52</v>
      </c>
      <c r="AF212" s="47">
        <v>11.29</v>
      </c>
      <c r="AG212" s="20">
        <f t="shared" si="57"/>
        <v>25.036249999999985</v>
      </c>
      <c r="AH212" s="48">
        <v>86</v>
      </c>
      <c r="AI212" s="49">
        <v>13.481860465116274</v>
      </c>
      <c r="AJ212" s="49">
        <v>0.23290751321656197</v>
      </c>
      <c r="AK212" s="49">
        <v>13.91</v>
      </c>
      <c r="AL212" s="49">
        <v>12.91</v>
      </c>
      <c r="AM212" s="23">
        <f t="shared" si="65"/>
        <v>24.15499999999999</v>
      </c>
      <c r="AN212" s="50">
        <v>70</v>
      </c>
      <c r="AO212" s="51">
        <v>13.437285714285707</v>
      </c>
      <c r="AP212" s="51">
        <v>0.13847954307742399</v>
      </c>
      <c r="AQ212" s="51">
        <v>13.75</v>
      </c>
      <c r="AR212" s="51">
        <v>13.23</v>
      </c>
      <c r="AS212" s="26">
        <f t="shared" si="66"/>
        <v>19.596041666666654</v>
      </c>
      <c r="AT212" s="52">
        <v>91</v>
      </c>
      <c r="AU212" s="53">
        <v>13.545934065934057</v>
      </c>
      <c r="AV212" s="53">
        <v>0.25757405848492315</v>
      </c>
      <c r="AW212" s="53">
        <v>14.1</v>
      </c>
      <c r="AX212" s="53">
        <v>13.1</v>
      </c>
      <c r="AY212" s="29">
        <f t="shared" si="67"/>
        <v>25.680833333333315</v>
      </c>
      <c r="AZ212" s="54">
        <v>81</v>
      </c>
      <c r="BA212" s="55">
        <v>12.713456790123463</v>
      </c>
      <c r="BB212" s="55">
        <v>0.60175194327444714</v>
      </c>
      <c r="BC212" s="55">
        <v>13.62</v>
      </c>
      <c r="BD212" s="55">
        <v>11.88</v>
      </c>
      <c r="BE212" s="32">
        <f t="shared" si="68"/>
        <v>21.453958333333343</v>
      </c>
      <c r="BF212" s="56">
        <v>55</v>
      </c>
      <c r="BG212" s="57">
        <v>12.139272727272729</v>
      </c>
      <c r="BH212" s="57">
        <v>0.36479245517627595</v>
      </c>
      <c r="BI212" s="57">
        <v>13.04</v>
      </c>
      <c r="BJ212" s="57">
        <v>11.66</v>
      </c>
      <c r="BK212" s="35">
        <f t="shared" si="69"/>
        <v>13.909583333333334</v>
      </c>
      <c r="BL212" s="58">
        <v>192</v>
      </c>
      <c r="BM212" s="59">
        <v>13.06343749999999</v>
      </c>
      <c r="BN212" s="59">
        <v>0.22811693577512776</v>
      </c>
      <c r="BO212" s="59">
        <v>13.58</v>
      </c>
      <c r="BP212" s="59">
        <v>12.6</v>
      </c>
      <c r="BQ212" s="37">
        <f t="shared" si="70"/>
        <v>52.253749999999961</v>
      </c>
      <c r="BR212" s="48">
        <v>85</v>
      </c>
      <c r="BS212" s="49">
        <v>12.674235294117643</v>
      </c>
      <c r="BT212" s="49">
        <v>0.21154970411448182</v>
      </c>
      <c r="BU212" s="49">
        <v>13.37</v>
      </c>
      <c r="BV212" s="49">
        <v>12.34</v>
      </c>
      <c r="BW212" s="23">
        <f t="shared" si="71"/>
        <v>22.443958333333327</v>
      </c>
      <c r="BX212" s="38">
        <f t="shared" si="72"/>
        <v>14.1</v>
      </c>
      <c r="BY212" s="39">
        <v>3</v>
      </c>
      <c r="BZ212" s="38">
        <f t="shared" si="73"/>
        <v>13.545934065934057</v>
      </c>
      <c r="CA212" s="39">
        <v>3</v>
      </c>
      <c r="CB212" s="40">
        <f t="shared" si="74"/>
        <v>11.29</v>
      </c>
      <c r="CC212" s="41">
        <v>0</v>
      </c>
      <c r="CD212" s="40">
        <f t="shared" si="75"/>
        <v>12.139272727272729</v>
      </c>
      <c r="CE212" s="41">
        <v>5</v>
      </c>
    </row>
    <row r="213" spans="1:83" x14ac:dyDescent="0.3">
      <c r="A213" s="8" t="s">
        <v>177</v>
      </c>
      <c r="B213" s="8">
        <v>2002</v>
      </c>
      <c r="C213" s="8" t="s">
        <v>354</v>
      </c>
      <c r="D213" s="8">
        <v>25</v>
      </c>
      <c r="E213" s="8">
        <v>479</v>
      </c>
      <c r="F213" s="10">
        <v>37391</v>
      </c>
      <c r="G213" s="11">
        <f t="shared" si="58"/>
        <v>135</v>
      </c>
      <c r="H213" s="11">
        <v>11.2</v>
      </c>
      <c r="I213" s="8" t="s">
        <v>57</v>
      </c>
      <c r="J213" s="45" t="s">
        <v>179</v>
      </c>
      <c r="K213" s="45" t="s">
        <v>355</v>
      </c>
      <c r="L213" s="45" t="s">
        <v>279</v>
      </c>
      <c r="M213" s="8">
        <v>8</v>
      </c>
      <c r="N213" s="8" t="s">
        <v>39</v>
      </c>
      <c r="O213" s="12">
        <f t="shared" si="59"/>
        <v>8</v>
      </c>
      <c r="P213" s="12">
        <v>0.51092917066964849</v>
      </c>
      <c r="Q213" s="13">
        <v>1045</v>
      </c>
      <c r="R213" s="13">
        <f t="shared" si="60"/>
        <v>21.770833333333332</v>
      </c>
      <c r="S213" s="14">
        <v>12.855425837320588</v>
      </c>
      <c r="T213" s="14">
        <v>0.50475965934256795</v>
      </c>
      <c r="U213" s="14">
        <v>14.79</v>
      </c>
      <c r="V213" s="14">
        <v>11.67</v>
      </c>
      <c r="W213" s="14">
        <f t="shared" si="61"/>
        <v>3.1199999999999992</v>
      </c>
      <c r="X213" s="15">
        <f t="shared" si="62"/>
        <v>279.87333333333362</v>
      </c>
      <c r="Y213" s="15">
        <v>0</v>
      </c>
      <c r="Z213" s="16">
        <f t="shared" si="63"/>
        <v>0</v>
      </c>
      <c r="AA213" s="17">
        <f t="shared" si="64"/>
        <v>0</v>
      </c>
      <c r="AB213" s="62">
        <v>287</v>
      </c>
      <c r="AC213" s="63">
        <v>12.46912891986058</v>
      </c>
      <c r="AD213" s="63">
        <v>0.35328073896600598</v>
      </c>
      <c r="AE213" s="63">
        <v>13.24</v>
      </c>
      <c r="AF213" s="63">
        <v>11.83</v>
      </c>
      <c r="AG213" s="20">
        <f t="shared" si="57"/>
        <v>74.554999999999723</v>
      </c>
      <c r="AH213" s="64">
        <v>88</v>
      </c>
      <c r="AI213" s="65">
        <v>13.126818181818175</v>
      </c>
      <c r="AJ213" s="65">
        <v>8.7395855323298161E-2</v>
      </c>
      <c r="AK213" s="65">
        <v>13.37</v>
      </c>
      <c r="AL213" s="65">
        <v>12.95</v>
      </c>
      <c r="AM213" s="23">
        <f t="shared" si="65"/>
        <v>24.06583333333332</v>
      </c>
      <c r="AN213" s="66">
        <v>47</v>
      </c>
      <c r="AO213" s="67">
        <v>13.405106382978722</v>
      </c>
      <c r="AP213" s="67">
        <v>0.10912442719458292</v>
      </c>
      <c r="AQ213" s="67">
        <v>13.66</v>
      </c>
      <c r="AR213" s="67">
        <v>13.22</v>
      </c>
      <c r="AS213" s="26">
        <f t="shared" si="66"/>
        <v>13.125833333333333</v>
      </c>
      <c r="AT213" s="52">
        <v>100</v>
      </c>
      <c r="AU213" s="53">
        <v>13.425799999999999</v>
      </c>
      <c r="AV213" s="53">
        <v>0.32065646049403995</v>
      </c>
      <c r="AW213" s="53">
        <v>14.79</v>
      </c>
      <c r="AX213" s="53">
        <v>13.03</v>
      </c>
      <c r="AY213" s="29">
        <f t="shared" si="67"/>
        <v>27.970416666666665</v>
      </c>
      <c r="AZ213" s="54">
        <v>95</v>
      </c>
      <c r="BA213" s="55">
        <v>13.328105263157889</v>
      </c>
      <c r="BB213" s="55">
        <v>0.1488987570989824</v>
      </c>
      <c r="BC213" s="55">
        <v>13.76</v>
      </c>
      <c r="BD213" s="55">
        <v>12.93</v>
      </c>
      <c r="BE213" s="32">
        <f t="shared" si="68"/>
        <v>26.378541666666656</v>
      </c>
      <c r="BF213" s="56">
        <v>103</v>
      </c>
      <c r="BG213" s="57">
        <v>12.433203883495135</v>
      </c>
      <c r="BH213" s="57">
        <v>0.60121154410829736</v>
      </c>
      <c r="BI213" s="57">
        <v>13.89</v>
      </c>
      <c r="BJ213" s="57">
        <v>11.67</v>
      </c>
      <c r="BK213" s="35">
        <f t="shared" si="69"/>
        <v>26.679583333333312</v>
      </c>
      <c r="BL213" s="58">
        <v>50</v>
      </c>
      <c r="BM213" s="59">
        <v>13.205599999999995</v>
      </c>
      <c r="BN213" s="59">
        <v>0.26955110075525318</v>
      </c>
      <c r="BO213" s="59">
        <v>13.66</v>
      </c>
      <c r="BP213" s="59">
        <v>12.62</v>
      </c>
      <c r="BQ213" s="37">
        <f t="shared" si="70"/>
        <v>13.75583333333333</v>
      </c>
      <c r="BR213" s="48">
        <v>275</v>
      </c>
      <c r="BS213" s="49">
        <v>12.801563636363598</v>
      </c>
      <c r="BT213" s="49">
        <v>0.35140192449882496</v>
      </c>
      <c r="BU213" s="49">
        <v>13.99</v>
      </c>
      <c r="BV213" s="49">
        <v>12.25</v>
      </c>
      <c r="BW213" s="23">
        <f t="shared" si="71"/>
        <v>73.342291666666455</v>
      </c>
      <c r="BX213" s="38">
        <f t="shared" si="72"/>
        <v>14.79</v>
      </c>
      <c r="BY213" s="39">
        <v>3</v>
      </c>
      <c r="BZ213" s="38">
        <f t="shared" si="73"/>
        <v>13.425799999999999</v>
      </c>
      <c r="CA213" s="39">
        <v>3</v>
      </c>
      <c r="CB213" s="40">
        <f t="shared" si="74"/>
        <v>11.67</v>
      </c>
      <c r="CC213" s="41">
        <v>5</v>
      </c>
      <c r="CD213" s="40">
        <f t="shared" si="75"/>
        <v>12.433203883495135</v>
      </c>
      <c r="CE213" s="41">
        <v>5</v>
      </c>
    </row>
    <row r="214" spans="1:83" x14ac:dyDescent="0.3">
      <c r="A214" s="8" t="s">
        <v>177</v>
      </c>
      <c r="B214" s="8">
        <v>2002</v>
      </c>
      <c r="C214" s="8" t="s">
        <v>356</v>
      </c>
      <c r="D214" s="8">
        <v>24</v>
      </c>
      <c r="E214" s="8">
        <v>475</v>
      </c>
      <c r="F214" s="10">
        <v>37405</v>
      </c>
      <c r="G214" s="11">
        <f t="shared" si="58"/>
        <v>149</v>
      </c>
      <c r="H214" s="11">
        <v>13.7</v>
      </c>
      <c r="I214" s="8" t="s">
        <v>37</v>
      </c>
      <c r="J214" s="45" t="s">
        <v>179</v>
      </c>
      <c r="K214" s="45" t="s">
        <v>67</v>
      </c>
      <c r="L214" s="45" t="s">
        <v>186</v>
      </c>
      <c r="M214" s="8">
        <v>8</v>
      </c>
      <c r="N214" s="8" t="s">
        <v>39</v>
      </c>
      <c r="O214" s="12">
        <f t="shared" si="59"/>
        <v>8</v>
      </c>
      <c r="P214" s="12">
        <v>0.10628528484631083</v>
      </c>
      <c r="Q214" s="13">
        <v>1141</v>
      </c>
      <c r="R214" s="13">
        <f t="shared" si="60"/>
        <v>23.770833333333332</v>
      </c>
      <c r="S214" s="14">
        <v>14.49641542506569</v>
      </c>
      <c r="T214" s="14">
        <v>0.43857388411991477</v>
      </c>
      <c r="U214" s="14">
        <v>15.87</v>
      </c>
      <c r="V214" s="14">
        <v>13.11</v>
      </c>
      <c r="W214" s="14">
        <f t="shared" si="61"/>
        <v>2.76</v>
      </c>
      <c r="X214" s="15">
        <f t="shared" si="62"/>
        <v>344.59187499999899</v>
      </c>
      <c r="Y214" s="15">
        <v>0</v>
      </c>
      <c r="Z214" s="16">
        <f t="shared" si="63"/>
        <v>0</v>
      </c>
      <c r="AA214" s="17">
        <f t="shared" si="64"/>
        <v>0</v>
      </c>
      <c r="AB214" s="46">
        <v>154</v>
      </c>
      <c r="AC214" s="47">
        <v>14.344220779220789</v>
      </c>
      <c r="AD214" s="47">
        <v>0.26308074872501769</v>
      </c>
      <c r="AE214" s="47">
        <v>14.88</v>
      </c>
      <c r="AF214" s="47">
        <v>13.88</v>
      </c>
      <c r="AG214" s="20">
        <f t="shared" si="57"/>
        <v>46.021041666666697</v>
      </c>
      <c r="AH214" s="48">
        <v>185</v>
      </c>
      <c r="AI214" s="49">
        <v>14.803027027027056</v>
      </c>
      <c r="AJ214" s="49">
        <v>0.16291677097699536</v>
      </c>
      <c r="AK214" s="49">
        <v>15.13</v>
      </c>
      <c r="AL214" s="49">
        <v>14.36</v>
      </c>
      <c r="AM214" s="23">
        <f t="shared" si="65"/>
        <v>57.053333333333441</v>
      </c>
      <c r="AN214" s="50">
        <v>239</v>
      </c>
      <c r="AO214" s="51">
        <v>14.633849372384965</v>
      </c>
      <c r="AP214" s="51">
        <v>0.17406241729664948</v>
      </c>
      <c r="AQ214" s="51">
        <v>15.03</v>
      </c>
      <c r="AR214" s="51">
        <v>14.27</v>
      </c>
      <c r="AS214" s="26">
        <f t="shared" si="66"/>
        <v>72.864375000000138</v>
      </c>
      <c r="AT214" s="52">
        <v>136</v>
      </c>
      <c r="AU214" s="53">
        <v>14.032867647058833</v>
      </c>
      <c r="AV214" s="53">
        <v>0.29510301550534418</v>
      </c>
      <c r="AW214" s="53">
        <v>14.94</v>
      </c>
      <c r="AX214" s="53">
        <v>13.46</v>
      </c>
      <c r="AY214" s="29">
        <f t="shared" si="67"/>
        <v>39.759791666666693</v>
      </c>
      <c r="AZ214" s="54">
        <v>142</v>
      </c>
      <c r="BA214" s="55">
        <v>14.492464788732397</v>
      </c>
      <c r="BB214" s="55">
        <v>0.22083717765598512</v>
      </c>
      <c r="BC214" s="55">
        <v>14.86</v>
      </c>
      <c r="BD214" s="55">
        <v>13.94</v>
      </c>
      <c r="BE214" s="32">
        <f t="shared" si="68"/>
        <v>42.873541666666675</v>
      </c>
      <c r="BF214" s="56">
        <v>46</v>
      </c>
      <c r="BG214" s="57">
        <v>14.08217391304348</v>
      </c>
      <c r="BH214" s="57">
        <v>0.61131520526913041</v>
      </c>
      <c r="BI214" s="57">
        <v>15.2</v>
      </c>
      <c r="BJ214" s="57">
        <v>13.4</v>
      </c>
      <c r="BK214" s="35">
        <f t="shared" si="69"/>
        <v>13.495416666666669</v>
      </c>
      <c r="BL214" s="58">
        <v>156</v>
      </c>
      <c r="BM214" s="59">
        <v>14.594102564102574</v>
      </c>
      <c r="BN214" s="59">
        <v>0.63771858673269644</v>
      </c>
      <c r="BO214" s="59">
        <v>15.81</v>
      </c>
      <c r="BP214" s="59">
        <v>13.11</v>
      </c>
      <c r="BQ214" s="37">
        <f t="shared" si="70"/>
        <v>47.430833333333368</v>
      </c>
      <c r="BR214" s="48">
        <v>83</v>
      </c>
      <c r="BS214" s="49">
        <v>14.511927710843377</v>
      </c>
      <c r="BT214" s="49">
        <v>0.64396723487192953</v>
      </c>
      <c r="BU214" s="49">
        <v>15.87</v>
      </c>
      <c r="BV214" s="49">
        <v>13.77</v>
      </c>
      <c r="BW214" s="23">
        <f t="shared" si="71"/>
        <v>25.093541666666674</v>
      </c>
      <c r="BX214" s="38">
        <f t="shared" si="72"/>
        <v>15.87</v>
      </c>
      <c r="BY214" s="39">
        <v>7</v>
      </c>
      <c r="BZ214" s="38">
        <f t="shared" si="73"/>
        <v>14.803027027027056</v>
      </c>
      <c r="CA214" s="39">
        <v>1</v>
      </c>
      <c r="CB214" s="40">
        <f t="shared" si="74"/>
        <v>13.11</v>
      </c>
      <c r="CC214" s="41">
        <v>6</v>
      </c>
      <c r="CD214" s="40">
        <f t="shared" si="75"/>
        <v>14.032867647058833</v>
      </c>
      <c r="CE214" s="41">
        <v>3</v>
      </c>
    </row>
    <row r="215" spans="1:83" x14ac:dyDescent="0.3">
      <c r="A215" s="8" t="s">
        <v>177</v>
      </c>
      <c r="B215" s="8">
        <v>2002</v>
      </c>
      <c r="C215" s="8" t="s">
        <v>357</v>
      </c>
      <c r="D215" s="8">
        <v>24</v>
      </c>
      <c r="E215" s="8">
        <v>508</v>
      </c>
      <c r="F215" s="10">
        <v>37384</v>
      </c>
      <c r="G215" s="11">
        <f t="shared" si="58"/>
        <v>128</v>
      </c>
      <c r="H215" s="11">
        <v>10.5</v>
      </c>
      <c r="I215" s="8" t="s">
        <v>358</v>
      </c>
      <c r="J215" s="45" t="s">
        <v>183</v>
      </c>
      <c r="K215" s="45" t="s">
        <v>41</v>
      </c>
      <c r="L215" s="45" t="s">
        <v>229</v>
      </c>
      <c r="M215" s="8">
        <v>8</v>
      </c>
      <c r="N215" s="8" t="s">
        <v>39</v>
      </c>
      <c r="O215" s="12">
        <f t="shared" si="59"/>
        <v>8</v>
      </c>
      <c r="P215" s="12">
        <v>0.33994833061169949</v>
      </c>
      <c r="Q215" s="13">
        <v>759</v>
      </c>
      <c r="R215" s="13">
        <f t="shared" si="60"/>
        <v>15.8125</v>
      </c>
      <c r="S215" s="14">
        <v>11.558339920948576</v>
      </c>
      <c r="T215" s="14">
        <v>0.73403366402459747</v>
      </c>
      <c r="U215" s="14">
        <v>13.39</v>
      </c>
      <c r="V215" s="14">
        <v>9.42</v>
      </c>
      <c r="W215" s="14">
        <f t="shared" si="61"/>
        <v>3.9700000000000006</v>
      </c>
      <c r="X215" s="15">
        <f t="shared" si="62"/>
        <v>182.76624999999936</v>
      </c>
      <c r="Y215" s="15">
        <v>0</v>
      </c>
      <c r="Z215" s="16">
        <f t="shared" si="63"/>
        <v>0</v>
      </c>
      <c r="AA215" s="17">
        <f t="shared" si="64"/>
        <v>0</v>
      </c>
      <c r="AB215" s="46">
        <v>237</v>
      </c>
      <c r="AC215" s="47">
        <v>11.131434599156098</v>
      </c>
      <c r="AD215" s="47">
        <v>0.33695365217353301</v>
      </c>
      <c r="AE215" s="47">
        <v>11.8</v>
      </c>
      <c r="AF215" s="47">
        <v>10.64</v>
      </c>
      <c r="AG215" s="20">
        <f t="shared" si="57"/>
        <v>54.961458333333233</v>
      </c>
      <c r="AH215" s="48">
        <v>56</v>
      </c>
      <c r="AI215" s="49">
        <v>11.555892857142855</v>
      </c>
      <c r="AJ215" s="49">
        <v>0.13600503714888773</v>
      </c>
      <c r="AK215" s="49">
        <v>11.95</v>
      </c>
      <c r="AL215" s="49">
        <v>11.23</v>
      </c>
      <c r="AM215" s="23">
        <f t="shared" si="65"/>
        <v>13.481874999999997</v>
      </c>
      <c r="AN215" s="50">
        <v>93</v>
      </c>
      <c r="AO215" s="51">
        <v>11.724946236559143</v>
      </c>
      <c r="AP215" s="51">
        <v>0.2665709125653048</v>
      </c>
      <c r="AQ215" s="51">
        <v>13.29</v>
      </c>
      <c r="AR215" s="51">
        <v>11.43</v>
      </c>
      <c r="AS215" s="26">
        <f t="shared" si="66"/>
        <v>22.717083333333338</v>
      </c>
      <c r="AT215" s="52">
        <v>91</v>
      </c>
      <c r="AU215" s="53">
        <v>12.456593406593406</v>
      </c>
      <c r="AV215" s="53">
        <v>0.34936520140970545</v>
      </c>
      <c r="AW215" s="53">
        <v>13.39</v>
      </c>
      <c r="AX215" s="53">
        <v>11.78</v>
      </c>
      <c r="AY215" s="29">
        <f t="shared" si="67"/>
        <v>23.615624999999998</v>
      </c>
      <c r="AZ215" s="54">
        <v>102</v>
      </c>
      <c r="BA215" s="55">
        <v>12.086176470588224</v>
      </c>
      <c r="BB215" s="55">
        <v>0.34079128689428245</v>
      </c>
      <c r="BC215" s="55">
        <v>13.18</v>
      </c>
      <c r="BD215" s="55">
        <v>11.78</v>
      </c>
      <c r="BE215" s="32">
        <f t="shared" si="68"/>
        <v>25.683124999999976</v>
      </c>
      <c r="BF215" s="56">
        <v>43</v>
      </c>
      <c r="BG215" s="57">
        <v>11.936046511627907</v>
      </c>
      <c r="BH215" s="57">
        <v>0.15161259425767259</v>
      </c>
      <c r="BI215" s="57">
        <v>12.32</v>
      </c>
      <c r="BJ215" s="57">
        <v>11.68</v>
      </c>
      <c r="BK215" s="35">
        <f t="shared" si="69"/>
        <v>10.692708333333334</v>
      </c>
      <c r="BL215" s="58">
        <v>44</v>
      </c>
      <c r="BM215" s="59">
        <v>12.240227272727276</v>
      </c>
      <c r="BN215" s="59">
        <v>0.12861495873728651</v>
      </c>
      <c r="BO215" s="59">
        <v>12.62</v>
      </c>
      <c r="BP215" s="59">
        <v>12.05</v>
      </c>
      <c r="BQ215" s="37">
        <f t="shared" si="70"/>
        <v>11.220208333333336</v>
      </c>
      <c r="BR215" s="48">
        <v>93</v>
      </c>
      <c r="BS215" s="49">
        <v>10.526021505376342</v>
      </c>
      <c r="BT215" s="49">
        <v>0.91100892443601023</v>
      </c>
      <c r="BU215" s="49">
        <v>12.07</v>
      </c>
      <c r="BV215" s="49">
        <v>9.42</v>
      </c>
      <c r="BW215" s="23">
        <f t="shared" si="71"/>
        <v>20.394166666666663</v>
      </c>
      <c r="BX215" s="38">
        <f t="shared" si="72"/>
        <v>13.39</v>
      </c>
      <c r="BY215" s="39">
        <v>3</v>
      </c>
      <c r="BZ215" s="38">
        <f t="shared" si="73"/>
        <v>12.456593406593406</v>
      </c>
      <c r="CA215" s="39">
        <v>3</v>
      </c>
      <c r="CB215" s="40">
        <f t="shared" si="74"/>
        <v>9.42</v>
      </c>
      <c r="CC215" s="41">
        <v>7</v>
      </c>
      <c r="CD215" s="40">
        <f t="shared" si="75"/>
        <v>10.526021505376342</v>
      </c>
      <c r="CE215" s="41">
        <v>7</v>
      </c>
    </row>
    <row r="216" spans="1:83" x14ac:dyDescent="0.3">
      <c r="A216" s="8" t="s">
        <v>177</v>
      </c>
      <c r="B216" s="8">
        <v>2002</v>
      </c>
      <c r="C216" s="8" t="s">
        <v>359</v>
      </c>
      <c r="D216" s="8">
        <v>25</v>
      </c>
      <c r="E216" s="8">
        <v>480</v>
      </c>
      <c r="F216" s="10">
        <v>37390</v>
      </c>
      <c r="G216" s="11">
        <f t="shared" si="58"/>
        <v>134</v>
      </c>
      <c r="H216" s="11">
        <v>11.4</v>
      </c>
      <c r="I216" s="8" t="s">
        <v>37</v>
      </c>
      <c r="J216" s="45" t="s">
        <v>179</v>
      </c>
      <c r="K216" s="45" t="s">
        <v>190</v>
      </c>
      <c r="L216" s="45" t="s">
        <v>186</v>
      </c>
      <c r="M216" s="8">
        <v>8</v>
      </c>
      <c r="N216" s="8" t="s">
        <v>39</v>
      </c>
      <c r="O216" s="12">
        <f t="shared" si="59"/>
        <v>8</v>
      </c>
      <c r="P216" s="12">
        <v>0.34221748079151659</v>
      </c>
      <c r="Q216" s="13">
        <v>797</v>
      </c>
      <c r="R216" s="13">
        <f t="shared" si="60"/>
        <v>16.604166666666668</v>
      </c>
      <c r="S216" s="14">
        <v>12.53326223337516</v>
      </c>
      <c r="T216" s="14">
        <v>0.57944319811413136</v>
      </c>
      <c r="U216" s="14">
        <v>13.68</v>
      </c>
      <c r="V216" s="14">
        <v>10.76</v>
      </c>
      <c r="W216" s="14">
        <f t="shared" si="61"/>
        <v>2.92</v>
      </c>
      <c r="X216" s="15">
        <f t="shared" si="62"/>
        <v>208.10437500000006</v>
      </c>
      <c r="Y216" s="15">
        <v>0</v>
      </c>
      <c r="Z216" s="16">
        <f t="shared" si="63"/>
        <v>0</v>
      </c>
      <c r="AA216" s="17">
        <f t="shared" si="64"/>
        <v>0</v>
      </c>
      <c r="AB216" s="46">
        <v>171</v>
      </c>
      <c r="AC216" s="47">
        <v>12.052923976608186</v>
      </c>
      <c r="AD216" s="47">
        <v>0.26128120991957066</v>
      </c>
      <c r="AE216" s="47">
        <v>12.7</v>
      </c>
      <c r="AF216" s="47">
        <v>11.67</v>
      </c>
      <c r="AG216" s="20">
        <f t="shared" si="57"/>
        <v>42.938541666666666</v>
      </c>
      <c r="AH216" s="48">
        <v>114</v>
      </c>
      <c r="AI216" s="49">
        <v>12.767807017543859</v>
      </c>
      <c r="AJ216" s="49">
        <v>0.26086567516883458</v>
      </c>
      <c r="AK216" s="49">
        <v>13.53</v>
      </c>
      <c r="AL216" s="49">
        <v>12.28</v>
      </c>
      <c r="AM216" s="23">
        <f t="shared" si="65"/>
        <v>30.323541666666664</v>
      </c>
      <c r="AN216" s="50">
        <v>52</v>
      </c>
      <c r="AO216" s="51">
        <v>13.079999999999995</v>
      </c>
      <c r="AP216" s="51">
        <v>0.13682678329716921</v>
      </c>
      <c r="AQ216" s="51">
        <v>13.36</v>
      </c>
      <c r="AR216" s="51">
        <v>12.86</v>
      </c>
      <c r="AS216" s="26">
        <f t="shared" si="66"/>
        <v>14.169999999999993</v>
      </c>
      <c r="AT216" s="52">
        <v>83</v>
      </c>
      <c r="AU216" s="53">
        <v>12.775783132530123</v>
      </c>
      <c r="AV216" s="53">
        <v>0.26313365092402174</v>
      </c>
      <c r="AW216" s="53">
        <v>13.22</v>
      </c>
      <c r="AX216" s="53">
        <v>12.33</v>
      </c>
      <c r="AY216" s="29">
        <f t="shared" si="67"/>
        <v>22.091458333333339</v>
      </c>
      <c r="AZ216" s="54">
        <v>95</v>
      </c>
      <c r="BA216" s="55">
        <v>12.846947368421057</v>
      </c>
      <c r="BB216" s="55">
        <v>0.21542671007378505</v>
      </c>
      <c r="BC216" s="55">
        <v>13.38</v>
      </c>
      <c r="BD216" s="55">
        <v>12.3</v>
      </c>
      <c r="BE216" s="32">
        <f t="shared" si="68"/>
        <v>25.42625000000001</v>
      </c>
      <c r="BF216" s="56">
        <v>101</v>
      </c>
      <c r="BG216" s="57">
        <v>12.495445544554457</v>
      </c>
      <c r="BH216" s="57">
        <v>0.32024841842693108</v>
      </c>
      <c r="BI216" s="57">
        <v>13.09</v>
      </c>
      <c r="BJ216" s="57">
        <v>11.95</v>
      </c>
      <c r="BK216" s="35">
        <f t="shared" si="69"/>
        <v>26.2925</v>
      </c>
      <c r="BL216" s="58">
        <v>49</v>
      </c>
      <c r="BM216" s="59">
        <v>11.149387755102042</v>
      </c>
      <c r="BN216" s="59">
        <v>0.37272313318816908</v>
      </c>
      <c r="BO216" s="59">
        <v>12.22</v>
      </c>
      <c r="BP216" s="59">
        <v>10.76</v>
      </c>
      <c r="BQ216" s="37">
        <f t="shared" si="70"/>
        <v>11.381666666666668</v>
      </c>
      <c r="BR216" s="48">
        <v>132</v>
      </c>
      <c r="BS216" s="49">
        <v>12.901969696969688</v>
      </c>
      <c r="BT216" s="49">
        <v>0.49899049141752155</v>
      </c>
      <c r="BU216" s="49">
        <v>13.68</v>
      </c>
      <c r="BV216" s="49">
        <v>11.11</v>
      </c>
      <c r="BW216" s="23">
        <f t="shared" si="71"/>
        <v>35.480416666666642</v>
      </c>
      <c r="BX216" s="38">
        <f t="shared" si="72"/>
        <v>13.68</v>
      </c>
      <c r="BY216" s="39">
        <v>7</v>
      </c>
      <c r="BZ216" s="38">
        <f t="shared" si="73"/>
        <v>13.079999999999995</v>
      </c>
      <c r="CA216" s="39">
        <v>2</v>
      </c>
      <c r="CB216" s="40">
        <f t="shared" si="74"/>
        <v>10.76</v>
      </c>
      <c r="CC216" s="41">
        <v>6</v>
      </c>
      <c r="CD216" s="40">
        <f t="shared" si="75"/>
        <v>11.149387755102042</v>
      </c>
      <c r="CE216" s="41">
        <v>6</v>
      </c>
    </row>
    <row r="217" spans="1:83" x14ac:dyDescent="0.3">
      <c r="A217" s="8" t="s">
        <v>177</v>
      </c>
      <c r="B217" s="8">
        <v>2002</v>
      </c>
      <c r="C217" s="8" t="s">
        <v>360</v>
      </c>
      <c r="D217" s="8">
        <v>25</v>
      </c>
      <c r="E217" s="8">
        <v>475</v>
      </c>
      <c r="F217" s="10">
        <v>37395</v>
      </c>
      <c r="G217" s="11">
        <f t="shared" si="58"/>
        <v>139</v>
      </c>
      <c r="H217" s="11">
        <v>12.6</v>
      </c>
      <c r="I217" s="8" t="s">
        <v>361</v>
      </c>
      <c r="J217" s="45" t="s">
        <v>179</v>
      </c>
      <c r="K217" s="45" t="s">
        <v>362</v>
      </c>
      <c r="L217" s="45" t="s">
        <v>237</v>
      </c>
      <c r="M217" s="8">
        <v>8</v>
      </c>
      <c r="N217" s="8" t="s">
        <v>39</v>
      </c>
      <c r="O217" s="12">
        <f t="shared" si="59"/>
        <v>8</v>
      </c>
      <c r="P217" s="12">
        <v>0.1589878740859364</v>
      </c>
      <c r="Q217" s="13">
        <v>960</v>
      </c>
      <c r="R217" s="13">
        <f t="shared" si="60"/>
        <v>20</v>
      </c>
      <c r="S217" s="14">
        <v>13.341437499999987</v>
      </c>
      <c r="T217" s="14">
        <v>1.3917319598323419</v>
      </c>
      <c r="U217" s="14">
        <v>17.75</v>
      </c>
      <c r="V217" s="14">
        <v>11.3</v>
      </c>
      <c r="W217" s="14">
        <f t="shared" si="61"/>
        <v>6.4499999999999993</v>
      </c>
      <c r="X217" s="15">
        <f t="shared" si="62"/>
        <v>266.82874999999973</v>
      </c>
      <c r="Y217" s="15">
        <v>0</v>
      </c>
      <c r="Z217" s="16">
        <f t="shared" si="63"/>
        <v>0</v>
      </c>
      <c r="AA217" s="17">
        <f t="shared" si="64"/>
        <v>0</v>
      </c>
      <c r="AB217" s="46">
        <v>49</v>
      </c>
      <c r="AC217" s="47">
        <v>12.750612244897956</v>
      </c>
      <c r="AD217" s="47">
        <v>0.13692163457104062</v>
      </c>
      <c r="AE217" s="47">
        <v>13.11</v>
      </c>
      <c r="AF217" s="47">
        <v>12.57</v>
      </c>
      <c r="AG217" s="20">
        <f t="shared" si="57"/>
        <v>13.016249999999996</v>
      </c>
      <c r="AH217" s="48">
        <v>87</v>
      </c>
      <c r="AI217" s="49">
        <v>12.959425287356325</v>
      </c>
      <c r="AJ217" s="49">
        <v>0.17990537772537318</v>
      </c>
      <c r="AK217" s="49">
        <v>13.5</v>
      </c>
      <c r="AL217" s="49">
        <v>12.72</v>
      </c>
      <c r="AM217" s="23">
        <f t="shared" si="65"/>
        <v>23.48895833333334</v>
      </c>
      <c r="AN217" s="50">
        <v>60</v>
      </c>
      <c r="AO217" s="51">
        <v>13.151666666666674</v>
      </c>
      <c r="AP217" s="51">
        <v>0.20293746775597643</v>
      </c>
      <c r="AQ217" s="51">
        <v>13.61</v>
      </c>
      <c r="AR217" s="51">
        <v>12.88</v>
      </c>
      <c r="AS217" s="26">
        <f t="shared" si="66"/>
        <v>16.439583333333342</v>
      </c>
      <c r="AT217" s="52">
        <v>125</v>
      </c>
      <c r="AU217" s="53">
        <v>13.24832000000001</v>
      </c>
      <c r="AV217" s="53">
        <v>0.19410562472114856</v>
      </c>
      <c r="AW217" s="53">
        <v>13.98</v>
      </c>
      <c r="AX217" s="53">
        <v>12.88</v>
      </c>
      <c r="AY217" s="29">
        <f t="shared" si="67"/>
        <v>34.500833333333361</v>
      </c>
      <c r="AZ217" s="54">
        <v>118</v>
      </c>
      <c r="BA217" s="55">
        <v>13.188389830508475</v>
      </c>
      <c r="BB217" s="55">
        <v>0.2524579015052803</v>
      </c>
      <c r="BC217" s="55">
        <v>14.21</v>
      </c>
      <c r="BD217" s="55">
        <v>12.82</v>
      </c>
      <c r="BE217" s="32">
        <f t="shared" si="68"/>
        <v>32.421458333333334</v>
      </c>
      <c r="BF217" s="56">
        <v>95</v>
      </c>
      <c r="BG217" s="57">
        <v>11.892315789473686</v>
      </c>
      <c r="BH217" s="57">
        <v>0.52659171602517652</v>
      </c>
      <c r="BI217" s="57">
        <v>12.84</v>
      </c>
      <c r="BJ217" s="57">
        <v>11.3</v>
      </c>
      <c r="BK217" s="35">
        <f t="shared" si="69"/>
        <v>23.536875000000006</v>
      </c>
      <c r="BL217" s="58">
        <v>93</v>
      </c>
      <c r="BM217" s="59">
        <v>13.029032258064515</v>
      </c>
      <c r="BN217" s="59">
        <v>0.42102376395836916</v>
      </c>
      <c r="BO217" s="59">
        <v>13.77</v>
      </c>
      <c r="BP217" s="59">
        <v>12.2</v>
      </c>
      <c r="BQ217" s="37">
        <f t="shared" si="70"/>
        <v>25.243749999999999</v>
      </c>
      <c r="BR217" s="48">
        <v>144</v>
      </c>
      <c r="BS217" s="49">
        <v>12.232777777777775</v>
      </c>
      <c r="BT217" s="49">
        <v>0.35100942239149968</v>
      </c>
      <c r="BU217" s="49">
        <v>13.52</v>
      </c>
      <c r="BV217" s="49">
        <v>11.77</v>
      </c>
      <c r="BW217" s="23">
        <f t="shared" si="71"/>
        <v>36.698333333333323</v>
      </c>
      <c r="BX217" s="38">
        <f t="shared" si="72"/>
        <v>14.21</v>
      </c>
      <c r="BY217" s="39">
        <v>4</v>
      </c>
      <c r="BZ217" s="38">
        <f t="shared" si="73"/>
        <v>13.24832000000001</v>
      </c>
      <c r="CA217" s="39">
        <v>3</v>
      </c>
      <c r="CB217" s="40">
        <f t="shared" si="74"/>
        <v>11.3</v>
      </c>
      <c r="CC217" s="41">
        <v>5</v>
      </c>
      <c r="CD217" s="40">
        <f t="shared" si="75"/>
        <v>11.892315789473686</v>
      </c>
      <c r="CE217" s="41">
        <v>5</v>
      </c>
    </row>
    <row r="218" spans="1:83" x14ac:dyDescent="0.3">
      <c r="A218" s="8" t="s">
        <v>177</v>
      </c>
      <c r="B218" s="8">
        <v>2002</v>
      </c>
      <c r="C218" s="8" t="s">
        <v>363</v>
      </c>
      <c r="D218" s="8">
        <v>24</v>
      </c>
      <c r="E218" s="8">
        <v>509</v>
      </c>
      <c r="F218" s="10">
        <v>37389</v>
      </c>
      <c r="G218" s="11">
        <f t="shared" si="58"/>
        <v>133</v>
      </c>
      <c r="H218" s="11">
        <v>11.5</v>
      </c>
      <c r="I218" s="8" t="s">
        <v>37</v>
      </c>
      <c r="J218" s="45" t="s">
        <v>179</v>
      </c>
      <c r="K218" s="45" t="s">
        <v>67</v>
      </c>
      <c r="L218" s="45" t="s">
        <v>186</v>
      </c>
      <c r="M218" s="8">
        <v>8</v>
      </c>
      <c r="N218" s="8" t="s">
        <v>39</v>
      </c>
      <c r="O218" s="12">
        <f t="shared" si="59"/>
        <v>8</v>
      </c>
      <c r="P218" s="12">
        <v>0.27739620141162891</v>
      </c>
      <c r="Q218" s="13">
        <v>1103</v>
      </c>
      <c r="R218" s="13">
        <f t="shared" si="60"/>
        <v>22.979166666666668</v>
      </c>
      <c r="S218" s="14">
        <v>12.327334542157772</v>
      </c>
      <c r="T218" s="14">
        <v>0.88300107163990027</v>
      </c>
      <c r="U218" s="14">
        <v>17.78</v>
      </c>
      <c r="V218" s="14">
        <v>10.49</v>
      </c>
      <c r="W218" s="14">
        <f t="shared" si="61"/>
        <v>7.2900000000000009</v>
      </c>
      <c r="X218" s="15">
        <f t="shared" si="62"/>
        <v>283.27187500000048</v>
      </c>
      <c r="Y218" s="15">
        <v>0</v>
      </c>
      <c r="Z218" s="16">
        <f t="shared" si="63"/>
        <v>0</v>
      </c>
      <c r="AA218" s="17">
        <f t="shared" si="64"/>
        <v>0</v>
      </c>
      <c r="AB218" s="46">
        <v>142</v>
      </c>
      <c r="AC218" s="47">
        <v>11.752183098591548</v>
      </c>
      <c r="AD218" s="47">
        <v>0.17080583392790363</v>
      </c>
      <c r="AE218" s="47">
        <v>12.1</v>
      </c>
      <c r="AF218" s="47">
        <v>11.47</v>
      </c>
      <c r="AG218" s="20">
        <f t="shared" si="57"/>
        <v>34.766874999999999</v>
      </c>
      <c r="AH218" s="48">
        <v>73</v>
      </c>
      <c r="AI218" s="49">
        <v>12.176164383561638</v>
      </c>
      <c r="AJ218" s="49">
        <v>0.23202987198123812</v>
      </c>
      <c r="AK218" s="49">
        <v>12.72</v>
      </c>
      <c r="AL218" s="49">
        <v>11.82</v>
      </c>
      <c r="AM218" s="23">
        <f t="shared" si="65"/>
        <v>18.517916666666657</v>
      </c>
      <c r="AN218" s="50">
        <v>131</v>
      </c>
      <c r="AO218" s="51">
        <v>12.763358778625953</v>
      </c>
      <c r="AP218" s="51">
        <v>0.35649924088175439</v>
      </c>
      <c r="AQ218" s="51">
        <v>14.53</v>
      </c>
      <c r="AR218" s="51">
        <v>12.31</v>
      </c>
      <c r="AS218" s="26">
        <f t="shared" si="66"/>
        <v>34.833333333333329</v>
      </c>
      <c r="AT218" s="52">
        <v>136</v>
      </c>
      <c r="AU218" s="53">
        <v>13.366838235294106</v>
      </c>
      <c r="AV218" s="53">
        <v>1.6250778680857212</v>
      </c>
      <c r="AW218" s="53">
        <v>17.78</v>
      </c>
      <c r="AX218" s="53">
        <v>12.23</v>
      </c>
      <c r="AY218" s="29">
        <f t="shared" si="67"/>
        <v>37.8727083333333</v>
      </c>
      <c r="AZ218" s="54">
        <v>58</v>
      </c>
      <c r="BA218" s="55">
        <v>12.681379310344829</v>
      </c>
      <c r="BB218" s="55">
        <v>0.26831147307182363</v>
      </c>
      <c r="BC218" s="55">
        <v>13.65</v>
      </c>
      <c r="BD218" s="55">
        <v>12.29</v>
      </c>
      <c r="BE218" s="32">
        <f t="shared" si="68"/>
        <v>15.323333333333334</v>
      </c>
      <c r="BF218" s="56">
        <v>101</v>
      </c>
      <c r="BG218" s="57">
        <v>12.519603960396044</v>
      </c>
      <c r="BH218" s="57">
        <v>0.22797333524813554</v>
      </c>
      <c r="BI218" s="57">
        <v>13.43</v>
      </c>
      <c r="BJ218" s="57">
        <v>12.17</v>
      </c>
      <c r="BK218" s="35">
        <f t="shared" si="69"/>
        <v>26.343333333333341</v>
      </c>
      <c r="BL218" s="58">
        <v>92</v>
      </c>
      <c r="BM218" s="59">
        <v>11.107500000000002</v>
      </c>
      <c r="BN218" s="59">
        <v>0.67335085477511425</v>
      </c>
      <c r="BO218" s="59">
        <v>12.6</v>
      </c>
      <c r="BP218" s="59">
        <v>10.49</v>
      </c>
      <c r="BQ218" s="37">
        <f t="shared" si="70"/>
        <v>21.289375000000003</v>
      </c>
      <c r="BR218" s="48">
        <v>370</v>
      </c>
      <c r="BS218" s="49">
        <v>12.236756756756773</v>
      </c>
      <c r="BT218" s="49">
        <v>0.39022371496162372</v>
      </c>
      <c r="BU218" s="49">
        <v>13.16</v>
      </c>
      <c r="BV218" s="49">
        <v>11.14</v>
      </c>
      <c r="BW218" s="23">
        <f t="shared" si="71"/>
        <v>94.325000000000117</v>
      </c>
      <c r="BX218" s="38">
        <f t="shared" si="72"/>
        <v>17.78</v>
      </c>
      <c r="BY218" s="39">
        <v>3</v>
      </c>
      <c r="BZ218" s="38">
        <f t="shared" si="73"/>
        <v>13.366838235294106</v>
      </c>
      <c r="CA218" s="39">
        <v>3</v>
      </c>
      <c r="CB218" s="40">
        <f t="shared" si="74"/>
        <v>10.49</v>
      </c>
      <c r="CC218" s="41">
        <v>6</v>
      </c>
      <c r="CD218" s="40">
        <f t="shared" si="75"/>
        <v>11.107500000000002</v>
      </c>
      <c r="CE218" s="41">
        <v>6</v>
      </c>
    </row>
    <row r="219" spans="1:83" x14ac:dyDescent="0.3">
      <c r="A219" s="8" t="s">
        <v>177</v>
      </c>
      <c r="B219" s="8">
        <v>2002</v>
      </c>
      <c r="C219" s="8" t="s">
        <v>364</v>
      </c>
      <c r="D219" s="8">
        <v>25</v>
      </c>
      <c r="E219" s="8">
        <v>466</v>
      </c>
      <c r="F219" s="10">
        <v>37382</v>
      </c>
      <c r="G219" s="11">
        <f t="shared" si="58"/>
        <v>126</v>
      </c>
      <c r="H219" s="11">
        <v>10.3</v>
      </c>
      <c r="I219" s="8" t="s">
        <v>336</v>
      </c>
      <c r="J219" s="45" t="s">
        <v>179</v>
      </c>
      <c r="K219" s="45" t="s">
        <v>264</v>
      </c>
      <c r="L219" s="45" t="s">
        <v>265</v>
      </c>
      <c r="M219" s="8">
        <v>8</v>
      </c>
      <c r="N219" s="8" t="s">
        <v>39</v>
      </c>
      <c r="O219" s="12">
        <f t="shared" si="59"/>
        <v>8</v>
      </c>
      <c r="P219" s="12">
        <v>0.70601934485689233</v>
      </c>
      <c r="Q219" s="13">
        <v>859</v>
      </c>
      <c r="R219" s="13">
        <f t="shared" si="60"/>
        <v>17.895833333333332</v>
      </c>
      <c r="S219" s="14">
        <v>11.342374854481955</v>
      </c>
      <c r="T219" s="14">
        <v>0.74112382006180921</v>
      </c>
      <c r="U219" s="14">
        <v>14.58</v>
      </c>
      <c r="V219" s="14">
        <v>9.42</v>
      </c>
      <c r="W219" s="14">
        <f t="shared" si="61"/>
        <v>5.16</v>
      </c>
      <c r="X219" s="15">
        <f t="shared" si="62"/>
        <v>202.98124999999996</v>
      </c>
      <c r="Y219" s="15">
        <v>0</v>
      </c>
      <c r="Z219" s="16">
        <f t="shared" si="63"/>
        <v>0</v>
      </c>
      <c r="AA219" s="17">
        <f t="shared" si="64"/>
        <v>0</v>
      </c>
      <c r="AB219" s="46">
        <v>243</v>
      </c>
      <c r="AC219" s="47">
        <v>10.771522633744874</v>
      </c>
      <c r="AD219" s="47">
        <v>0.33893694180282563</v>
      </c>
      <c r="AE219" s="47">
        <v>11.82</v>
      </c>
      <c r="AF219" s="47">
        <v>10.25</v>
      </c>
      <c r="AG219" s="20">
        <f t="shared" si="57"/>
        <v>54.530833333333426</v>
      </c>
      <c r="AH219" s="48">
        <v>86</v>
      </c>
      <c r="AI219" s="49">
        <v>11.490581395348835</v>
      </c>
      <c r="AJ219" s="49">
        <v>0.16890202277312705</v>
      </c>
      <c r="AK219" s="49">
        <v>11.9</v>
      </c>
      <c r="AL219" s="49">
        <v>11.19</v>
      </c>
      <c r="AM219" s="23">
        <f t="shared" si="65"/>
        <v>20.587291666666665</v>
      </c>
      <c r="AN219" s="50">
        <v>50</v>
      </c>
      <c r="AO219" s="51">
        <v>11.463799999999999</v>
      </c>
      <c r="AP219" s="51">
        <v>0.14015865645614678</v>
      </c>
      <c r="AQ219" s="51">
        <v>11.72</v>
      </c>
      <c r="AR219" s="51">
        <v>11.27</v>
      </c>
      <c r="AS219" s="26">
        <f t="shared" si="66"/>
        <v>11.941458333333333</v>
      </c>
      <c r="AT219" s="52">
        <v>105</v>
      </c>
      <c r="AU219" s="53">
        <v>11.88114285714285</v>
      </c>
      <c r="AV219" s="53">
        <v>0.53281421622455782</v>
      </c>
      <c r="AW219" s="53">
        <v>14.58</v>
      </c>
      <c r="AX219" s="53">
        <v>11.17</v>
      </c>
      <c r="AY219" s="29">
        <f t="shared" si="67"/>
        <v>25.989999999999984</v>
      </c>
      <c r="AZ219" s="54">
        <v>72</v>
      </c>
      <c r="BA219" s="55">
        <v>12.177222222222225</v>
      </c>
      <c r="BB219" s="55">
        <v>0.35425471150851096</v>
      </c>
      <c r="BC219" s="55">
        <v>13.47</v>
      </c>
      <c r="BD219" s="55">
        <v>11.7</v>
      </c>
      <c r="BE219" s="32">
        <f t="shared" si="68"/>
        <v>18.265833333333337</v>
      </c>
      <c r="BF219" s="56">
        <v>54</v>
      </c>
      <c r="BG219" s="57">
        <v>11.576851851851851</v>
      </c>
      <c r="BH219" s="57">
        <v>0.22992061036796721</v>
      </c>
      <c r="BI219" s="57">
        <v>12.09</v>
      </c>
      <c r="BJ219" s="57">
        <v>11.27</v>
      </c>
      <c r="BK219" s="35">
        <f t="shared" si="69"/>
        <v>13.023958333333333</v>
      </c>
      <c r="BL219" s="58">
        <v>64</v>
      </c>
      <c r="BM219" s="59">
        <v>11.985156250000003</v>
      </c>
      <c r="BN219" s="59">
        <v>0.18675161491832665</v>
      </c>
      <c r="BO219" s="59">
        <v>12.32</v>
      </c>
      <c r="BP219" s="59">
        <v>11.47</v>
      </c>
      <c r="BQ219" s="37">
        <f t="shared" si="70"/>
        <v>15.980208333333337</v>
      </c>
      <c r="BR219" s="48">
        <v>185</v>
      </c>
      <c r="BS219" s="49">
        <v>11.06897297297297</v>
      </c>
      <c r="BT219" s="49">
        <v>1.0186668207303442</v>
      </c>
      <c r="BU219" s="49">
        <v>12.27</v>
      </c>
      <c r="BV219" s="49">
        <v>9.42</v>
      </c>
      <c r="BW219" s="23">
        <f t="shared" si="71"/>
        <v>42.661666666666655</v>
      </c>
      <c r="BX219" s="38">
        <f t="shared" si="72"/>
        <v>14.58</v>
      </c>
      <c r="BY219" s="39">
        <v>3</v>
      </c>
      <c r="BZ219" s="38">
        <f t="shared" si="73"/>
        <v>12.177222222222225</v>
      </c>
      <c r="CA219" s="39">
        <v>4</v>
      </c>
      <c r="CB219" s="40">
        <f t="shared" si="74"/>
        <v>9.42</v>
      </c>
      <c r="CC219" s="41">
        <v>7</v>
      </c>
      <c r="CD219" s="40">
        <f t="shared" si="75"/>
        <v>10.771522633744874</v>
      </c>
      <c r="CE219" s="41">
        <v>0</v>
      </c>
    </row>
    <row r="220" spans="1:83" x14ac:dyDescent="0.3">
      <c r="A220" s="8" t="s">
        <v>177</v>
      </c>
      <c r="B220" s="8">
        <v>2002</v>
      </c>
      <c r="C220" s="8" t="s">
        <v>365</v>
      </c>
      <c r="D220" s="8">
        <v>25</v>
      </c>
      <c r="E220" s="8">
        <v>462</v>
      </c>
      <c r="F220" s="10">
        <v>37389</v>
      </c>
      <c r="G220" s="11">
        <f t="shared" si="58"/>
        <v>133</v>
      </c>
      <c r="H220" s="11">
        <v>11.5</v>
      </c>
      <c r="I220" s="8" t="s">
        <v>57</v>
      </c>
      <c r="J220" s="45" t="s">
        <v>308</v>
      </c>
      <c r="K220" s="45" t="s">
        <v>309</v>
      </c>
      <c r="L220" s="45" t="s">
        <v>310</v>
      </c>
      <c r="M220" s="8">
        <v>8</v>
      </c>
      <c r="N220" s="8" t="s">
        <v>39</v>
      </c>
      <c r="O220" s="12">
        <f t="shared" si="59"/>
        <v>8</v>
      </c>
      <c r="P220" s="12">
        <v>0.19252884762150446</v>
      </c>
      <c r="Q220" s="13">
        <v>894</v>
      </c>
      <c r="R220" s="13">
        <f t="shared" si="60"/>
        <v>18.625</v>
      </c>
      <c r="S220" s="14">
        <v>12.04810961968681</v>
      </c>
      <c r="T220" s="14">
        <v>0.77858523405821567</v>
      </c>
      <c r="U220" s="14">
        <v>14.55</v>
      </c>
      <c r="V220" s="14">
        <v>10.35</v>
      </c>
      <c r="W220" s="14">
        <f t="shared" si="61"/>
        <v>4.2000000000000011</v>
      </c>
      <c r="X220" s="15">
        <f t="shared" si="62"/>
        <v>224.39604166666683</v>
      </c>
      <c r="Y220" s="15">
        <v>0</v>
      </c>
      <c r="Z220" s="16">
        <f t="shared" si="63"/>
        <v>0</v>
      </c>
      <c r="AA220" s="17">
        <f t="shared" si="64"/>
        <v>0</v>
      </c>
      <c r="AB220" s="46">
        <v>149</v>
      </c>
      <c r="AC220" s="47">
        <v>11.754832214765102</v>
      </c>
      <c r="AD220" s="47">
        <v>0.19969775820191879</v>
      </c>
      <c r="AE220" s="47">
        <v>12.35</v>
      </c>
      <c r="AF220" s="47">
        <v>11.33</v>
      </c>
      <c r="AG220" s="20">
        <f t="shared" si="57"/>
        <v>36.488958333333336</v>
      </c>
      <c r="AH220" s="48">
        <v>87</v>
      </c>
      <c r="AI220" s="49">
        <v>12.363448275862073</v>
      </c>
      <c r="AJ220" s="49">
        <v>0.25010150305103518</v>
      </c>
      <c r="AK220" s="49">
        <v>12.74</v>
      </c>
      <c r="AL220" s="49">
        <v>11.82</v>
      </c>
      <c r="AM220" s="23">
        <f t="shared" si="65"/>
        <v>22.408750000000008</v>
      </c>
      <c r="AN220" s="50">
        <v>44</v>
      </c>
      <c r="AO220" s="51">
        <v>12.694772727272731</v>
      </c>
      <c r="AP220" s="51">
        <v>0.26943945806893493</v>
      </c>
      <c r="AQ220" s="51">
        <v>13.73</v>
      </c>
      <c r="AR220" s="51">
        <v>12.47</v>
      </c>
      <c r="AS220" s="26">
        <f t="shared" si="66"/>
        <v>11.636875000000003</v>
      </c>
      <c r="AT220" s="52">
        <v>102</v>
      </c>
      <c r="AU220" s="53">
        <v>12.809313725490194</v>
      </c>
      <c r="AV220" s="53">
        <v>0.37614843237222495</v>
      </c>
      <c r="AW220" s="53">
        <v>14.55</v>
      </c>
      <c r="AX220" s="53">
        <v>12.31</v>
      </c>
      <c r="AY220" s="29">
        <f t="shared" si="67"/>
        <v>27.219791666666662</v>
      </c>
      <c r="AZ220" s="54">
        <v>83</v>
      </c>
      <c r="BA220" s="55">
        <v>12.274457831325295</v>
      </c>
      <c r="BB220" s="55">
        <v>0.24834207825953358</v>
      </c>
      <c r="BC220" s="55">
        <v>12.7</v>
      </c>
      <c r="BD220" s="55">
        <v>11.51</v>
      </c>
      <c r="BE220" s="32">
        <f t="shared" si="68"/>
        <v>21.224583333333324</v>
      </c>
      <c r="BF220" s="56">
        <v>56</v>
      </c>
      <c r="BG220" s="57">
        <v>12.485535714285708</v>
      </c>
      <c r="BH220" s="57">
        <v>0.23952923255159042</v>
      </c>
      <c r="BI220" s="57">
        <v>13.34</v>
      </c>
      <c r="BJ220" s="57">
        <v>12.25</v>
      </c>
      <c r="BK220" s="35">
        <f t="shared" si="69"/>
        <v>14.566458333333328</v>
      </c>
      <c r="BL220" s="58">
        <v>205</v>
      </c>
      <c r="BM220" s="59">
        <v>10.980926829268308</v>
      </c>
      <c r="BN220" s="59">
        <v>0.66368077868230257</v>
      </c>
      <c r="BO220" s="59">
        <v>13.07</v>
      </c>
      <c r="BP220" s="59">
        <v>10.35</v>
      </c>
      <c r="BQ220" s="37">
        <f t="shared" si="70"/>
        <v>46.897708333333391</v>
      </c>
      <c r="BR220" s="48">
        <v>168</v>
      </c>
      <c r="BS220" s="49">
        <v>12.557976190476184</v>
      </c>
      <c r="BT220" s="49">
        <v>0.3750394143339652</v>
      </c>
      <c r="BU220" s="49">
        <v>13.17</v>
      </c>
      <c r="BV220" s="49">
        <v>11.45</v>
      </c>
      <c r="BW220" s="23">
        <f t="shared" si="71"/>
        <v>43.952916666666646</v>
      </c>
      <c r="BX220" s="38">
        <f t="shared" si="72"/>
        <v>14.55</v>
      </c>
      <c r="BY220" s="39">
        <v>3</v>
      </c>
      <c r="BZ220" s="38">
        <f t="shared" si="73"/>
        <v>12.809313725490194</v>
      </c>
      <c r="CA220" s="39">
        <v>3</v>
      </c>
      <c r="CB220" s="40">
        <f t="shared" si="74"/>
        <v>10.35</v>
      </c>
      <c r="CC220" s="41">
        <v>6</v>
      </c>
      <c r="CD220" s="40">
        <f t="shared" si="75"/>
        <v>10.980926829268308</v>
      </c>
      <c r="CE220" s="41">
        <v>6</v>
      </c>
    </row>
    <row r="221" spans="1:83" x14ac:dyDescent="0.3">
      <c r="A221" s="8" t="s">
        <v>177</v>
      </c>
      <c r="B221" s="8">
        <v>2002</v>
      </c>
      <c r="C221" s="8" t="s">
        <v>366</v>
      </c>
      <c r="D221" s="8">
        <v>25</v>
      </c>
      <c r="E221" s="8">
        <v>506</v>
      </c>
      <c r="F221" s="10">
        <v>37404</v>
      </c>
      <c r="G221" s="11">
        <f t="shared" si="58"/>
        <v>148</v>
      </c>
      <c r="H221" s="11">
        <v>13.7</v>
      </c>
      <c r="I221" s="8" t="s">
        <v>37</v>
      </c>
      <c r="J221" s="45" t="s">
        <v>179</v>
      </c>
      <c r="K221" s="45" t="s">
        <v>67</v>
      </c>
      <c r="L221" s="45" t="s">
        <v>186</v>
      </c>
      <c r="M221" s="8">
        <v>8</v>
      </c>
      <c r="N221" s="8" t="s">
        <v>39</v>
      </c>
      <c r="O221" s="12">
        <f t="shared" si="59"/>
        <v>8</v>
      </c>
      <c r="P221" s="12">
        <v>0.66890838084463788</v>
      </c>
      <c r="Q221" s="13">
        <v>954</v>
      </c>
      <c r="R221" s="13">
        <f t="shared" si="60"/>
        <v>19.875</v>
      </c>
      <c r="S221" s="14">
        <v>14.164454926624774</v>
      </c>
      <c r="T221" s="14">
        <v>0.60700611052781794</v>
      </c>
      <c r="U221" s="14">
        <v>15.83</v>
      </c>
      <c r="V221" s="14">
        <v>12.57</v>
      </c>
      <c r="W221" s="14">
        <f t="shared" si="61"/>
        <v>3.26</v>
      </c>
      <c r="X221" s="15">
        <f t="shared" si="62"/>
        <v>281.51854166666737</v>
      </c>
      <c r="Y221" s="15">
        <v>0</v>
      </c>
      <c r="Z221" s="16">
        <f t="shared" si="63"/>
        <v>0</v>
      </c>
      <c r="AA221" s="17">
        <f t="shared" si="64"/>
        <v>0</v>
      </c>
      <c r="AB221" s="62">
        <v>135</v>
      </c>
      <c r="AC221" s="63">
        <v>14.05503703703703</v>
      </c>
      <c r="AD221" s="63">
        <v>0.19138097534106885</v>
      </c>
      <c r="AE221" s="63">
        <v>14.56</v>
      </c>
      <c r="AF221" s="63">
        <v>13.83</v>
      </c>
      <c r="AG221" s="20">
        <f t="shared" si="57"/>
        <v>39.529791666666647</v>
      </c>
      <c r="AH221" s="64">
        <v>110</v>
      </c>
      <c r="AI221" s="65">
        <v>14.61</v>
      </c>
      <c r="AJ221" s="65">
        <v>0.1635949349836166</v>
      </c>
      <c r="AK221" s="65">
        <v>14.85</v>
      </c>
      <c r="AL221" s="65">
        <v>14.25</v>
      </c>
      <c r="AM221" s="23">
        <f t="shared" si="65"/>
        <v>33.481249999999996</v>
      </c>
      <c r="AN221" s="66">
        <v>253</v>
      </c>
      <c r="AO221" s="67">
        <v>14.616640316205515</v>
      </c>
      <c r="AP221" s="67">
        <v>0.20237914548412564</v>
      </c>
      <c r="AQ221" s="67">
        <v>15.04</v>
      </c>
      <c r="AR221" s="67">
        <v>14.27</v>
      </c>
      <c r="AS221" s="26">
        <f t="shared" si="66"/>
        <v>77.041874999999905</v>
      </c>
      <c r="AT221" s="52">
        <v>186</v>
      </c>
      <c r="AU221" s="53">
        <v>13.570645161290315</v>
      </c>
      <c r="AV221" s="53">
        <v>0.56754722427941384</v>
      </c>
      <c r="AW221" s="53">
        <v>14.87</v>
      </c>
      <c r="AX221" s="53">
        <v>12.9</v>
      </c>
      <c r="AY221" s="29">
        <f t="shared" si="67"/>
        <v>52.586249999999971</v>
      </c>
      <c r="AZ221" s="54">
        <v>80</v>
      </c>
      <c r="BA221" s="55">
        <v>14.020875</v>
      </c>
      <c r="BB221" s="55">
        <v>0.34663369842828973</v>
      </c>
      <c r="BC221" s="55">
        <v>15</v>
      </c>
      <c r="BD221" s="55">
        <v>13.41</v>
      </c>
      <c r="BE221" s="32">
        <f t="shared" si="68"/>
        <v>23.368125000000003</v>
      </c>
      <c r="BF221" s="56">
        <v>52</v>
      </c>
      <c r="BG221" s="57">
        <v>14.021346153846155</v>
      </c>
      <c r="BH221" s="57">
        <v>0.23908345286928173</v>
      </c>
      <c r="BI221" s="57">
        <v>14.5</v>
      </c>
      <c r="BJ221" s="57">
        <v>13.68</v>
      </c>
      <c r="BK221" s="35">
        <f t="shared" si="69"/>
        <v>15.189791666666666</v>
      </c>
      <c r="BL221" s="58">
        <v>52</v>
      </c>
      <c r="BM221" s="59">
        <v>13.261730769230773</v>
      </c>
      <c r="BN221" s="59">
        <v>0.56310665292119022</v>
      </c>
      <c r="BO221" s="59">
        <v>14.33</v>
      </c>
      <c r="BP221" s="59">
        <v>12.57</v>
      </c>
      <c r="BQ221" s="37">
        <f t="shared" si="70"/>
        <v>14.366875000000004</v>
      </c>
      <c r="BR221" s="48">
        <v>86</v>
      </c>
      <c r="BS221" s="49">
        <v>14.486279069767447</v>
      </c>
      <c r="BT221" s="49">
        <v>0.76740517177982293</v>
      </c>
      <c r="BU221" s="49">
        <v>15.83</v>
      </c>
      <c r="BV221" s="49">
        <v>12.94</v>
      </c>
      <c r="BW221" s="23">
        <f t="shared" si="71"/>
        <v>25.954583333333343</v>
      </c>
      <c r="BX221" s="38">
        <f t="shared" si="72"/>
        <v>15.83</v>
      </c>
      <c r="BY221" s="39">
        <v>7</v>
      </c>
      <c r="BZ221" s="38">
        <f t="shared" si="73"/>
        <v>14.616640316205515</v>
      </c>
      <c r="CA221" s="39">
        <v>2</v>
      </c>
      <c r="CB221" s="40">
        <f t="shared" si="74"/>
        <v>12.57</v>
      </c>
      <c r="CC221" s="41">
        <v>6</v>
      </c>
      <c r="CD221" s="40">
        <f t="shared" si="75"/>
        <v>13.261730769230773</v>
      </c>
      <c r="CE221" s="41">
        <v>6</v>
      </c>
    </row>
    <row r="222" spans="1:83" x14ac:dyDescent="0.3">
      <c r="A222" s="8" t="s">
        <v>177</v>
      </c>
      <c r="B222" s="8">
        <v>2002</v>
      </c>
      <c r="C222" s="8" t="s">
        <v>367</v>
      </c>
      <c r="D222" s="8">
        <v>24</v>
      </c>
      <c r="E222" s="8">
        <v>501</v>
      </c>
      <c r="F222" s="10">
        <v>37384</v>
      </c>
      <c r="G222" s="11">
        <f t="shared" si="58"/>
        <v>128</v>
      </c>
      <c r="H222" s="11">
        <v>10.5</v>
      </c>
      <c r="I222" s="8" t="s">
        <v>368</v>
      </c>
      <c r="J222" s="45" t="s">
        <v>232</v>
      </c>
      <c r="K222" s="45" t="s">
        <v>369</v>
      </c>
      <c r="L222" s="45" t="s">
        <v>301</v>
      </c>
      <c r="M222" s="8">
        <v>8</v>
      </c>
      <c r="N222" s="8" t="s">
        <v>39</v>
      </c>
      <c r="O222" s="12">
        <f t="shared" si="59"/>
        <v>8</v>
      </c>
      <c r="P222" s="12">
        <v>0.22311228211416256</v>
      </c>
      <c r="Q222" s="13">
        <v>758</v>
      </c>
      <c r="R222" s="13">
        <f t="shared" si="60"/>
        <v>15.791666666666666</v>
      </c>
      <c r="S222" s="14">
        <v>11.394749340369406</v>
      </c>
      <c r="T222" s="14">
        <v>0.66185331077691367</v>
      </c>
      <c r="U222" s="14">
        <v>13.4</v>
      </c>
      <c r="V222" s="14">
        <v>9.42</v>
      </c>
      <c r="W222" s="14">
        <f t="shared" si="61"/>
        <v>3.9800000000000004</v>
      </c>
      <c r="X222" s="15">
        <f t="shared" si="62"/>
        <v>179.94208333333353</v>
      </c>
      <c r="Y222" s="15">
        <v>0</v>
      </c>
      <c r="Z222" s="16">
        <f t="shared" si="63"/>
        <v>0</v>
      </c>
      <c r="AA222" s="17">
        <f t="shared" si="64"/>
        <v>0</v>
      </c>
      <c r="AB222" s="46">
        <v>84</v>
      </c>
      <c r="AC222" s="47">
        <v>10.811666666666671</v>
      </c>
      <c r="AD222" s="47">
        <v>6.2340559682489777E-2</v>
      </c>
      <c r="AE222" s="47">
        <v>10.96</v>
      </c>
      <c r="AF222" s="47">
        <v>10.68</v>
      </c>
      <c r="AG222" s="20">
        <f t="shared" si="57"/>
        <v>18.920416666666675</v>
      </c>
      <c r="AH222" s="48">
        <v>109</v>
      </c>
      <c r="AI222" s="49">
        <v>11.090733944954131</v>
      </c>
      <c r="AJ222" s="49">
        <v>0.16162202374457804</v>
      </c>
      <c r="AK222" s="49">
        <v>11.45</v>
      </c>
      <c r="AL222" s="49">
        <v>10.61</v>
      </c>
      <c r="AM222" s="23">
        <f t="shared" si="65"/>
        <v>25.185208333333343</v>
      </c>
      <c r="AN222" s="50">
        <v>92</v>
      </c>
      <c r="AO222" s="51">
        <v>11.42163043478261</v>
      </c>
      <c r="AP222" s="51">
        <v>0.13371510779472931</v>
      </c>
      <c r="AQ222" s="51">
        <v>11.86</v>
      </c>
      <c r="AR222" s="51">
        <v>11.16</v>
      </c>
      <c r="AS222" s="26">
        <f t="shared" si="66"/>
        <v>21.891458333333336</v>
      </c>
      <c r="AT222" s="52">
        <v>106</v>
      </c>
      <c r="AU222" s="53">
        <v>11.714433962264149</v>
      </c>
      <c r="AV222" s="53">
        <v>0.43130164052701386</v>
      </c>
      <c r="AW222" s="53">
        <v>12.59</v>
      </c>
      <c r="AX222" s="53">
        <v>10.94</v>
      </c>
      <c r="AY222" s="29">
        <f t="shared" si="67"/>
        <v>25.869374999999998</v>
      </c>
      <c r="AZ222" s="54">
        <v>53</v>
      </c>
      <c r="BA222" s="55">
        <v>12.13735849056604</v>
      </c>
      <c r="BB222" s="55">
        <v>0.31989271605069952</v>
      </c>
      <c r="BC222" s="55">
        <v>13.3</v>
      </c>
      <c r="BD222" s="55">
        <v>11.65</v>
      </c>
      <c r="BE222" s="32">
        <f t="shared" si="68"/>
        <v>13.401666666666671</v>
      </c>
      <c r="BF222" s="56">
        <v>121</v>
      </c>
      <c r="BG222" s="57">
        <v>11.725041322314054</v>
      </c>
      <c r="BH222" s="57">
        <v>0.36085344201153413</v>
      </c>
      <c r="BI222" s="57">
        <v>13.4</v>
      </c>
      <c r="BJ222" s="57">
        <v>11.35</v>
      </c>
      <c r="BK222" s="35">
        <f t="shared" si="69"/>
        <v>29.556875000000012</v>
      </c>
      <c r="BL222" s="58">
        <v>63</v>
      </c>
      <c r="BM222" s="59">
        <v>12.112698412698414</v>
      </c>
      <c r="BN222" s="59">
        <v>0.20676624131087182</v>
      </c>
      <c r="BO222" s="59">
        <v>12.39</v>
      </c>
      <c r="BP222" s="59">
        <v>11.53</v>
      </c>
      <c r="BQ222" s="37">
        <f t="shared" si="70"/>
        <v>15.897916666666669</v>
      </c>
      <c r="BR222" s="48">
        <v>130</v>
      </c>
      <c r="BS222" s="49">
        <v>10.788615384615387</v>
      </c>
      <c r="BT222" s="49">
        <v>0.92972927112732051</v>
      </c>
      <c r="BU222" s="49">
        <v>12.29</v>
      </c>
      <c r="BV222" s="49">
        <v>9.42</v>
      </c>
      <c r="BW222" s="23">
        <f t="shared" si="71"/>
        <v>29.219166666666673</v>
      </c>
      <c r="BX222" s="38">
        <f t="shared" si="72"/>
        <v>13.4</v>
      </c>
      <c r="BY222" s="39">
        <v>5</v>
      </c>
      <c r="BZ222" s="38">
        <f t="shared" si="73"/>
        <v>12.13735849056604</v>
      </c>
      <c r="CA222" s="39">
        <v>4</v>
      </c>
      <c r="CB222" s="40">
        <f t="shared" si="74"/>
        <v>9.42</v>
      </c>
      <c r="CC222" s="41">
        <v>7</v>
      </c>
      <c r="CD222" s="40">
        <f t="shared" si="75"/>
        <v>10.788615384615387</v>
      </c>
      <c r="CE222" s="41">
        <v>7</v>
      </c>
    </row>
    <row r="223" spans="1:83" x14ac:dyDescent="0.3">
      <c r="A223" s="8" t="s">
        <v>177</v>
      </c>
      <c r="B223" s="8">
        <v>2002</v>
      </c>
      <c r="C223" s="8" t="s">
        <v>370</v>
      </c>
      <c r="D223" s="8">
        <v>24</v>
      </c>
      <c r="E223" s="8">
        <v>505</v>
      </c>
      <c r="F223" s="10">
        <v>37385</v>
      </c>
      <c r="G223" s="11">
        <f t="shared" si="58"/>
        <v>129</v>
      </c>
      <c r="H223" s="11">
        <v>10.7</v>
      </c>
      <c r="I223" s="8" t="s">
        <v>37</v>
      </c>
      <c r="J223" s="45" t="s">
        <v>179</v>
      </c>
      <c r="K223" s="45" t="s">
        <v>371</v>
      </c>
      <c r="L223" s="45" t="s">
        <v>279</v>
      </c>
      <c r="M223" s="8">
        <v>8</v>
      </c>
      <c r="N223" s="8" t="s">
        <v>39</v>
      </c>
      <c r="O223" s="12">
        <f t="shared" si="59"/>
        <v>8</v>
      </c>
      <c r="P223" s="12">
        <v>0.51909703310522026</v>
      </c>
      <c r="Q223" s="13">
        <v>605</v>
      </c>
      <c r="R223" s="13">
        <f t="shared" si="60"/>
        <v>12.604166666666666</v>
      </c>
      <c r="S223" s="14">
        <v>11.627685950413239</v>
      </c>
      <c r="T223" s="14">
        <v>0.50890149245618344</v>
      </c>
      <c r="U223" s="14">
        <v>13.76</v>
      </c>
      <c r="V223" s="14">
        <v>10.66</v>
      </c>
      <c r="W223" s="14">
        <f t="shared" si="61"/>
        <v>3.0999999999999996</v>
      </c>
      <c r="X223" s="15">
        <f t="shared" si="62"/>
        <v>146.55729166666686</v>
      </c>
      <c r="Y223" s="15">
        <v>0</v>
      </c>
      <c r="Z223" s="16">
        <f t="shared" si="63"/>
        <v>0</v>
      </c>
      <c r="AA223" s="17">
        <f t="shared" si="64"/>
        <v>0</v>
      </c>
      <c r="AB223" s="46">
        <v>76</v>
      </c>
      <c r="AC223" s="47">
        <v>10.954999999999997</v>
      </c>
      <c r="AD223" s="47">
        <v>0.21020941938933374</v>
      </c>
      <c r="AE223" s="47">
        <v>11.35</v>
      </c>
      <c r="AF223" s="47">
        <v>10.66</v>
      </c>
      <c r="AG223" s="20">
        <f t="shared" si="57"/>
        <v>17.345416666666662</v>
      </c>
      <c r="AH223" s="48">
        <v>69</v>
      </c>
      <c r="AI223" s="49">
        <v>11.25014492753623</v>
      </c>
      <c r="AJ223" s="49">
        <v>0.15562485770012935</v>
      </c>
      <c r="AK223" s="49">
        <v>11.53</v>
      </c>
      <c r="AL223" s="49">
        <v>10.9</v>
      </c>
      <c r="AM223" s="23">
        <f t="shared" si="65"/>
        <v>16.17208333333333</v>
      </c>
      <c r="AN223" s="50">
        <v>39</v>
      </c>
      <c r="AO223" s="51">
        <v>11.624358974358975</v>
      </c>
      <c r="AP223" s="51">
        <v>0.39675522662159357</v>
      </c>
      <c r="AQ223" s="51">
        <v>12.8</v>
      </c>
      <c r="AR223" s="51">
        <v>11.25</v>
      </c>
      <c r="AS223" s="26">
        <f t="shared" si="66"/>
        <v>9.4447916666666671</v>
      </c>
      <c r="AT223" s="52">
        <v>97</v>
      </c>
      <c r="AU223" s="53">
        <v>11.77237113402062</v>
      </c>
      <c r="AV223" s="53">
        <v>0.330056097491637</v>
      </c>
      <c r="AW223" s="53">
        <v>13.34</v>
      </c>
      <c r="AX223" s="53">
        <v>11.29</v>
      </c>
      <c r="AY223" s="29">
        <f t="shared" si="67"/>
        <v>23.790000000000006</v>
      </c>
      <c r="AZ223" s="54">
        <v>52</v>
      </c>
      <c r="BA223" s="55">
        <v>11.95942307692307</v>
      </c>
      <c r="BB223" s="55">
        <v>0.41747332173322743</v>
      </c>
      <c r="BC223" s="55">
        <v>13.76</v>
      </c>
      <c r="BD223" s="55">
        <v>11.39</v>
      </c>
      <c r="BE223" s="32">
        <f t="shared" si="68"/>
        <v>12.956041666666659</v>
      </c>
      <c r="BF223" s="56">
        <v>59</v>
      </c>
      <c r="BG223" s="57">
        <v>11.437796610169492</v>
      </c>
      <c r="BH223" s="57">
        <v>0.47850005511695826</v>
      </c>
      <c r="BI223" s="57">
        <v>13.18</v>
      </c>
      <c r="BJ223" s="57">
        <v>10.94</v>
      </c>
      <c r="BK223" s="35">
        <f t="shared" si="69"/>
        <v>14.058958333333335</v>
      </c>
      <c r="BL223" s="58">
        <v>75</v>
      </c>
      <c r="BM223" s="59">
        <v>11.427733333333332</v>
      </c>
      <c r="BN223" s="59">
        <v>0.33916261480192578</v>
      </c>
      <c r="BO223" s="59">
        <v>12.78</v>
      </c>
      <c r="BP223" s="59">
        <v>10.96</v>
      </c>
      <c r="BQ223" s="37">
        <f t="shared" si="70"/>
        <v>17.855833333333333</v>
      </c>
      <c r="BR223" s="48">
        <v>138</v>
      </c>
      <c r="BS223" s="49">
        <v>12.151014492753626</v>
      </c>
      <c r="BT223" s="49">
        <v>0.26254590104092268</v>
      </c>
      <c r="BU223" s="49">
        <v>13.3</v>
      </c>
      <c r="BV223" s="49">
        <v>11.64</v>
      </c>
      <c r="BW223" s="23">
        <f t="shared" si="71"/>
        <v>34.934166666666677</v>
      </c>
      <c r="BX223" s="38">
        <f t="shared" si="72"/>
        <v>13.76</v>
      </c>
      <c r="BY223" s="39">
        <v>4</v>
      </c>
      <c r="BZ223" s="38">
        <f t="shared" si="73"/>
        <v>12.151014492753626</v>
      </c>
      <c r="CA223" s="39">
        <v>7</v>
      </c>
      <c r="CB223" s="40">
        <f t="shared" si="74"/>
        <v>10.66</v>
      </c>
      <c r="CC223" s="41">
        <v>0</v>
      </c>
      <c r="CD223" s="40">
        <f t="shared" si="75"/>
        <v>10.954999999999997</v>
      </c>
      <c r="CE223" s="41">
        <v>0</v>
      </c>
    </row>
    <row r="224" spans="1:83" x14ac:dyDescent="0.3">
      <c r="A224" s="8" t="s">
        <v>177</v>
      </c>
      <c r="B224" s="8">
        <v>2002</v>
      </c>
      <c r="C224" s="8" t="s">
        <v>372</v>
      </c>
      <c r="D224" s="8">
        <v>24</v>
      </c>
      <c r="E224" s="8">
        <v>503</v>
      </c>
      <c r="F224" s="10">
        <v>37388</v>
      </c>
      <c r="G224" s="11">
        <f t="shared" si="58"/>
        <v>132</v>
      </c>
      <c r="H224" s="11">
        <v>11.4</v>
      </c>
      <c r="I224" s="8" t="s">
        <v>57</v>
      </c>
      <c r="J224" s="45" t="s">
        <v>179</v>
      </c>
      <c r="K224" s="45" t="s">
        <v>373</v>
      </c>
      <c r="L224" s="45" t="s">
        <v>279</v>
      </c>
      <c r="M224" s="8">
        <v>8</v>
      </c>
      <c r="N224" s="8" t="s">
        <v>39</v>
      </c>
      <c r="O224" s="12">
        <f t="shared" si="59"/>
        <v>8</v>
      </c>
      <c r="P224" s="12">
        <v>0.71758943250183105</v>
      </c>
      <c r="Q224" s="13">
        <v>810</v>
      </c>
      <c r="R224" s="13">
        <f t="shared" si="60"/>
        <v>16.875</v>
      </c>
      <c r="S224" s="14">
        <v>12.309493827160487</v>
      </c>
      <c r="T224" s="14">
        <v>0.7078855616845493</v>
      </c>
      <c r="U224" s="14">
        <v>14.41</v>
      </c>
      <c r="V224" s="14">
        <v>10.3</v>
      </c>
      <c r="W224" s="14">
        <f t="shared" si="61"/>
        <v>4.1099999999999994</v>
      </c>
      <c r="X224" s="15">
        <f t="shared" si="62"/>
        <v>207.72270833333323</v>
      </c>
      <c r="Y224" s="15">
        <v>0</v>
      </c>
      <c r="Z224" s="16">
        <f t="shared" si="63"/>
        <v>0</v>
      </c>
      <c r="AA224" s="17">
        <f t="shared" si="64"/>
        <v>0</v>
      </c>
      <c r="AB224" s="62">
        <v>299</v>
      </c>
      <c r="AC224" s="63">
        <v>11.992240802675592</v>
      </c>
      <c r="AD224" s="63">
        <v>0.33355215857588316</v>
      </c>
      <c r="AE224" s="63">
        <v>12.83</v>
      </c>
      <c r="AF224" s="63">
        <v>11.48</v>
      </c>
      <c r="AG224" s="20">
        <f t="shared" si="57"/>
        <v>74.701666666666711</v>
      </c>
      <c r="AH224" s="64">
        <v>70</v>
      </c>
      <c r="AI224" s="65">
        <v>12.834571428571431</v>
      </c>
      <c r="AJ224" s="65">
        <v>0.17801388737786256</v>
      </c>
      <c r="AK224" s="65">
        <v>13.18</v>
      </c>
      <c r="AL224" s="65">
        <v>12.55</v>
      </c>
      <c r="AM224" s="23">
        <f t="shared" si="65"/>
        <v>18.717083333333335</v>
      </c>
      <c r="AN224" s="66">
        <v>59</v>
      </c>
      <c r="AO224" s="67">
        <v>13.118305084745769</v>
      </c>
      <c r="AP224" s="67">
        <v>0.1385286294619156</v>
      </c>
      <c r="AQ224" s="67">
        <v>13.54</v>
      </c>
      <c r="AR224" s="67">
        <v>12.85</v>
      </c>
      <c r="AS224" s="26">
        <f t="shared" si="66"/>
        <v>16.124583333333341</v>
      </c>
      <c r="AT224" s="52">
        <v>127</v>
      </c>
      <c r="AU224" s="53">
        <v>12.882283464566925</v>
      </c>
      <c r="AV224" s="53">
        <v>0.45022955163877659</v>
      </c>
      <c r="AW224" s="53">
        <v>14.41</v>
      </c>
      <c r="AX224" s="53">
        <v>12.32</v>
      </c>
      <c r="AY224" s="29">
        <f t="shared" si="67"/>
        <v>34.084374999999987</v>
      </c>
      <c r="AZ224" s="54">
        <v>61</v>
      </c>
      <c r="BA224" s="55">
        <v>12.944918032786877</v>
      </c>
      <c r="BB224" s="55">
        <v>0.21319492607173399</v>
      </c>
      <c r="BC224" s="55">
        <v>13.6</v>
      </c>
      <c r="BD224" s="55">
        <v>12.52</v>
      </c>
      <c r="BE224" s="32">
        <f t="shared" si="68"/>
        <v>16.450833333333321</v>
      </c>
      <c r="BF224" s="56">
        <v>53</v>
      </c>
      <c r="BG224" s="57">
        <v>12.625849056603771</v>
      </c>
      <c r="BH224" s="57">
        <v>0.2421413601935867</v>
      </c>
      <c r="BI224" s="57">
        <v>13.14</v>
      </c>
      <c r="BJ224" s="57">
        <v>12.26</v>
      </c>
      <c r="BK224" s="35">
        <f t="shared" si="69"/>
        <v>13.941041666666665</v>
      </c>
      <c r="BL224" s="58">
        <v>57</v>
      </c>
      <c r="BM224" s="59">
        <v>10.971052631578951</v>
      </c>
      <c r="BN224" s="59">
        <v>0.75303358920181307</v>
      </c>
      <c r="BO224" s="59">
        <v>13.16</v>
      </c>
      <c r="BP224" s="59">
        <v>10.3</v>
      </c>
      <c r="BQ224" s="37">
        <f t="shared" si="70"/>
        <v>13.028125000000005</v>
      </c>
      <c r="BR224" s="48">
        <v>84</v>
      </c>
      <c r="BS224" s="49">
        <v>11.814285714285713</v>
      </c>
      <c r="BT224" s="49">
        <v>0.53281766522120322</v>
      </c>
      <c r="BU224" s="49">
        <v>12.81</v>
      </c>
      <c r="BV224" s="49">
        <v>10.81</v>
      </c>
      <c r="BW224" s="23">
        <f t="shared" si="71"/>
        <v>20.674999999999997</v>
      </c>
      <c r="BX224" s="38">
        <f t="shared" si="72"/>
        <v>14.41</v>
      </c>
      <c r="BY224" s="39">
        <v>3</v>
      </c>
      <c r="BZ224" s="38">
        <f t="shared" si="73"/>
        <v>13.118305084745769</v>
      </c>
      <c r="CA224" s="39">
        <v>2</v>
      </c>
      <c r="CB224" s="40">
        <f t="shared" si="74"/>
        <v>10.3</v>
      </c>
      <c r="CC224" s="41">
        <v>6</v>
      </c>
      <c r="CD224" s="40">
        <f t="shared" si="75"/>
        <v>10.971052631578951</v>
      </c>
      <c r="CE224" s="41">
        <v>6</v>
      </c>
    </row>
    <row r="225" spans="1:83" x14ac:dyDescent="0.3">
      <c r="A225" s="8" t="s">
        <v>177</v>
      </c>
      <c r="B225" s="8">
        <v>2002</v>
      </c>
      <c r="C225" s="8" t="s">
        <v>374</v>
      </c>
      <c r="D225" s="8">
        <v>25</v>
      </c>
      <c r="E225" s="8">
        <v>509</v>
      </c>
      <c r="F225" s="10">
        <v>37404</v>
      </c>
      <c r="G225" s="11">
        <f t="shared" si="58"/>
        <v>148</v>
      </c>
      <c r="H225" s="11">
        <v>13.7</v>
      </c>
      <c r="I225" s="8" t="s">
        <v>57</v>
      </c>
      <c r="J225" s="45" t="s">
        <v>308</v>
      </c>
      <c r="K225" s="45" t="s">
        <v>309</v>
      </c>
      <c r="L225" s="45" t="s">
        <v>310</v>
      </c>
      <c r="M225" s="8">
        <v>8</v>
      </c>
      <c r="N225" s="8" t="s">
        <v>39</v>
      </c>
      <c r="O225" s="12">
        <f t="shared" si="59"/>
        <v>8</v>
      </c>
      <c r="P225" s="12">
        <v>0.82305780147045915</v>
      </c>
      <c r="Q225" s="13">
        <v>752</v>
      </c>
      <c r="R225" s="13">
        <f t="shared" si="60"/>
        <v>15.666666666666666</v>
      </c>
      <c r="S225" s="14">
        <v>13.931409574468086</v>
      </c>
      <c r="T225" s="14">
        <v>0.82996470963675739</v>
      </c>
      <c r="U225" s="14">
        <v>16.29</v>
      </c>
      <c r="V225" s="14">
        <v>11.62</v>
      </c>
      <c r="W225" s="14">
        <f t="shared" si="61"/>
        <v>4.67</v>
      </c>
      <c r="X225" s="15">
        <f t="shared" si="62"/>
        <v>218.25874999999999</v>
      </c>
      <c r="Y225" s="15">
        <v>0</v>
      </c>
      <c r="Z225" s="16">
        <f t="shared" si="63"/>
        <v>0</v>
      </c>
      <c r="AA225" s="17">
        <f t="shared" si="64"/>
        <v>0</v>
      </c>
      <c r="AB225" s="46">
        <v>139</v>
      </c>
      <c r="AC225" s="47">
        <v>14.071510791366901</v>
      </c>
      <c r="AD225" s="47">
        <v>0.31077022983591768</v>
      </c>
      <c r="AE225" s="47">
        <v>15.16</v>
      </c>
      <c r="AF225" s="47">
        <v>13.19</v>
      </c>
      <c r="AG225" s="20">
        <f t="shared" ref="AG225:AG288" si="76">(AB225/48)*AC225</f>
        <v>40.748749999999987</v>
      </c>
      <c r="AH225" s="48">
        <v>83</v>
      </c>
      <c r="AI225" s="49">
        <v>14.660602409638551</v>
      </c>
      <c r="AJ225" s="49">
        <v>0.12426711392753556</v>
      </c>
      <c r="AK225" s="49">
        <v>14.86</v>
      </c>
      <c r="AL225" s="49">
        <v>14.25</v>
      </c>
      <c r="AM225" s="23">
        <f t="shared" si="65"/>
        <v>25.350624999999997</v>
      </c>
      <c r="AN225" s="50">
        <v>57</v>
      </c>
      <c r="AO225" s="51">
        <v>14.853157894736841</v>
      </c>
      <c r="AP225" s="51">
        <v>0.29099679609635964</v>
      </c>
      <c r="AQ225" s="51">
        <v>15.65</v>
      </c>
      <c r="AR225" s="51">
        <v>14.4</v>
      </c>
      <c r="AS225" s="26">
        <f t="shared" si="66"/>
        <v>17.638124999999999</v>
      </c>
      <c r="AT225" s="52">
        <v>208</v>
      </c>
      <c r="AU225" s="53">
        <v>14.397403846153868</v>
      </c>
      <c r="AV225" s="53">
        <v>0.37663779597528152</v>
      </c>
      <c r="AW225" s="53">
        <v>16.29</v>
      </c>
      <c r="AX225" s="53">
        <v>13.94</v>
      </c>
      <c r="AY225" s="29">
        <f t="shared" si="67"/>
        <v>62.388750000000087</v>
      </c>
      <c r="AZ225" s="54">
        <v>89</v>
      </c>
      <c r="BA225" s="55">
        <v>13.457191011235956</v>
      </c>
      <c r="BB225" s="55">
        <v>0.3001438623395481</v>
      </c>
      <c r="BC225" s="55">
        <v>14.44</v>
      </c>
      <c r="BD225" s="55">
        <v>13.09</v>
      </c>
      <c r="BE225" s="32">
        <f t="shared" si="68"/>
        <v>24.951875000000001</v>
      </c>
      <c r="BF225" s="56">
        <v>52</v>
      </c>
      <c r="BG225" s="57">
        <v>13.236923076923071</v>
      </c>
      <c r="BH225" s="57">
        <v>0.16583169428539066</v>
      </c>
      <c r="BI225" s="57">
        <v>13.79</v>
      </c>
      <c r="BJ225" s="57">
        <v>13.02</v>
      </c>
      <c r="BK225" s="35">
        <f t="shared" si="69"/>
        <v>14.339999999999993</v>
      </c>
      <c r="BL225" s="58">
        <v>45</v>
      </c>
      <c r="BM225" s="59">
        <v>13.391777777777776</v>
      </c>
      <c r="BN225" s="59">
        <v>0.23545206893904486</v>
      </c>
      <c r="BO225" s="59">
        <v>14.36</v>
      </c>
      <c r="BP225" s="59">
        <v>13.17</v>
      </c>
      <c r="BQ225" s="37">
        <f t="shared" si="70"/>
        <v>12.554791666666665</v>
      </c>
      <c r="BR225" s="48">
        <v>79</v>
      </c>
      <c r="BS225" s="49">
        <v>12.325569620253164</v>
      </c>
      <c r="BT225" s="49">
        <v>0.83570444234949193</v>
      </c>
      <c r="BU225" s="49">
        <v>14.4</v>
      </c>
      <c r="BV225" s="49">
        <v>11.62</v>
      </c>
      <c r="BW225" s="23">
        <f t="shared" si="71"/>
        <v>20.285833333333333</v>
      </c>
      <c r="BX225" s="38">
        <f t="shared" si="72"/>
        <v>16.29</v>
      </c>
      <c r="BY225" s="39">
        <v>3</v>
      </c>
      <c r="BZ225" s="38">
        <f t="shared" si="73"/>
        <v>14.853157894736841</v>
      </c>
      <c r="CA225" s="39">
        <v>2</v>
      </c>
      <c r="CB225" s="40">
        <f t="shared" si="74"/>
        <v>11.62</v>
      </c>
      <c r="CC225" s="41">
        <v>7</v>
      </c>
      <c r="CD225" s="40">
        <f t="shared" si="75"/>
        <v>12.325569620253164</v>
      </c>
      <c r="CE225" s="41">
        <v>7</v>
      </c>
    </row>
    <row r="226" spans="1:83" x14ac:dyDescent="0.3">
      <c r="A226" s="8" t="s">
        <v>177</v>
      </c>
      <c r="B226" s="8">
        <v>2002</v>
      </c>
      <c r="C226" s="8" t="s">
        <v>375</v>
      </c>
      <c r="D226" s="8">
        <v>25</v>
      </c>
      <c r="E226" s="8">
        <v>465</v>
      </c>
      <c r="F226" s="10">
        <v>37383</v>
      </c>
      <c r="G226" s="11">
        <f t="shared" si="58"/>
        <v>127</v>
      </c>
      <c r="H226" s="11">
        <v>10.3</v>
      </c>
      <c r="I226" s="8" t="s">
        <v>37</v>
      </c>
      <c r="J226" s="45" t="s">
        <v>179</v>
      </c>
      <c r="K226" s="45" t="s">
        <v>67</v>
      </c>
      <c r="L226" s="45" t="s">
        <v>186</v>
      </c>
      <c r="M226" s="8">
        <v>8</v>
      </c>
      <c r="N226" s="8" t="s">
        <v>39</v>
      </c>
      <c r="O226" s="12">
        <f t="shared" si="59"/>
        <v>8</v>
      </c>
      <c r="P226" s="42">
        <v>4.7908957043845124E-3</v>
      </c>
      <c r="Q226" s="13">
        <v>858</v>
      </c>
      <c r="R226" s="13">
        <f t="shared" si="60"/>
        <v>17.875</v>
      </c>
      <c r="S226" s="14">
        <v>11.582797202797229</v>
      </c>
      <c r="T226" s="14">
        <v>0.82595772825266978</v>
      </c>
      <c r="U226" s="14">
        <v>14.53</v>
      </c>
      <c r="V226" s="14">
        <v>9.39</v>
      </c>
      <c r="W226" s="14">
        <f t="shared" si="61"/>
        <v>5.1399999999999988</v>
      </c>
      <c r="X226" s="15">
        <f t="shared" si="62"/>
        <v>207.04250000000047</v>
      </c>
      <c r="Y226" s="15">
        <v>0</v>
      </c>
      <c r="Z226" s="16">
        <f t="shared" si="63"/>
        <v>0</v>
      </c>
      <c r="AA226" s="17">
        <f t="shared" si="64"/>
        <v>0</v>
      </c>
      <c r="AB226" s="46">
        <v>242</v>
      </c>
      <c r="AC226" s="47">
        <v>10.943966942148755</v>
      </c>
      <c r="AD226" s="47">
        <v>0.3518333237476588</v>
      </c>
      <c r="AE226" s="47">
        <v>11.75</v>
      </c>
      <c r="AF226" s="47">
        <v>10.06</v>
      </c>
      <c r="AG226" s="20">
        <f t="shared" si="76"/>
        <v>55.175833333333308</v>
      </c>
      <c r="AH226" s="48">
        <v>142</v>
      </c>
      <c r="AI226" s="49">
        <v>11.668521126760563</v>
      </c>
      <c r="AJ226" s="49">
        <v>0.16787764534271185</v>
      </c>
      <c r="AK226" s="49">
        <v>12.08</v>
      </c>
      <c r="AL226" s="49">
        <v>11.16</v>
      </c>
      <c r="AM226" s="23">
        <f t="shared" si="65"/>
        <v>34.519375000000004</v>
      </c>
      <c r="AN226" s="50">
        <v>87</v>
      </c>
      <c r="AO226" s="51">
        <v>11.991149425287357</v>
      </c>
      <c r="AP226" s="51">
        <v>0.3503633505554708</v>
      </c>
      <c r="AQ226" s="51">
        <v>12.86</v>
      </c>
      <c r="AR226" s="51">
        <v>11.45</v>
      </c>
      <c r="AS226" s="26">
        <f t="shared" si="66"/>
        <v>21.733958333333334</v>
      </c>
      <c r="AT226" s="52">
        <v>101</v>
      </c>
      <c r="AU226" s="53">
        <v>12.600198019801983</v>
      </c>
      <c r="AV226" s="53">
        <v>0.36085171524608201</v>
      </c>
      <c r="AW226" s="53">
        <v>14.53</v>
      </c>
      <c r="AX226" s="53">
        <v>12.14</v>
      </c>
      <c r="AY226" s="29">
        <f t="shared" si="67"/>
        <v>26.512916666666669</v>
      </c>
      <c r="AZ226" s="54">
        <v>52</v>
      </c>
      <c r="BA226" s="55">
        <v>12.37365384615385</v>
      </c>
      <c r="BB226" s="55">
        <v>0.55891712124096793</v>
      </c>
      <c r="BC226" s="55">
        <v>13.88</v>
      </c>
      <c r="BD226" s="55">
        <v>11.87</v>
      </c>
      <c r="BE226" s="32">
        <f t="shared" si="68"/>
        <v>13.40479166666667</v>
      </c>
      <c r="BF226" s="56">
        <v>81</v>
      </c>
      <c r="BG226" s="57">
        <v>12.000740740740742</v>
      </c>
      <c r="BH226" s="57">
        <v>0.20633575658243086</v>
      </c>
      <c r="BI226" s="57">
        <v>12.37</v>
      </c>
      <c r="BJ226" s="57">
        <v>11.69</v>
      </c>
      <c r="BK226" s="35">
        <f t="shared" si="69"/>
        <v>20.251250000000002</v>
      </c>
      <c r="BL226" s="58">
        <v>59</v>
      </c>
      <c r="BM226" s="59">
        <v>12.145423728813554</v>
      </c>
      <c r="BN226" s="59">
        <v>0.20408181281973134</v>
      </c>
      <c r="BO226" s="59">
        <v>13.21</v>
      </c>
      <c r="BP226" s="59">
        <v>11.98</v>
      </c>
      <c r="BQ226" s="37">
        <f t="shared" si="70"/>
        <v>14.928749999999996</v>
      </c>
      <c r="BR226" s="48">
        <v>94</v>
      </c>
      <c r="BS226" s="49">
        <v>10.476063829787234</v>
      </c>
      <c r="BT226" s="49">
        <v>1.0684600697326654</v>
      </c>
      <c r="BU226" s="49">
        <v>13.01</v>
      </c>
      <c r="BV226" s="49">
        <v>9.39</v>
      </c>
      <c r="BW226" s="23">
        <f t="shared" si="71"/>
        <v>20.515625</v>
      </c>
      <c r="BX226" s="38">
        <f t="shared" si="72"/>
        <v>14.53</v>
      </c>
      <c r="BY226" s="39">
        <v>3</v>
      </c>
      <c r="BZ226" s="38">
        <f t="shared" si="73"/>
        <v>12.600198019801983</v>
      </c>
      <c r="CA226" s="39">
        <v>3</v>
      </c>
      <c r="CB226" s="40">
        <f t="shared" si="74"/>
        <v>9.39</v>
      </c>
      <c r="CC226" s="41">
        <v>7</v>
      </c>
      <c r="CD226" s="40">
        <f t="shared" si="75"/>
        <v>10.476063829787234</v>
      </c>
      <c r="CE226" s="41">
        <v>7</v>
      </c>
    </row>
    <row r="227" spans="1:83" x14ac:dyDescent="0.3">
      <c r="A227" s="8" t="s">
        <v>177</v>
      </c>
      <c r="B227" s="8">
        <v>2002</v>
      </c>
      <c r="C227" s="8" t="s">
        <v>376</v>
      </c>
      <c r="D227" s="8">
        <v>24</v>
      </c>
      <c r="E227" s="8">
        <v>481</v>
      </c>
      <c r="F227" s="10">
        <v>37405</v>
      </c>
      <c r="G227" s="11">
        <f t="shared" si="58"/>
        <v>149</v>
      </c>
      <c r="H227" s="11">
        <v>13.7</v>
      </c>
      <c r="I227" s="8" t="s">
        <v>37</v>
      </c>
      <c r="J227" s="45" t="s">
        <v>308</v>
      </c>
      <c r="K227" s="45" t="s">
        <v>309</v>
      </c>
      <c r="L227" s="45" t="s">
        <v>310</v>
      </c>
      <c r="M227" s="8">
        <v>8</v>
      </c>
      <c r="N227" s="8" t="s">
        <v>39</v>
      </c>
      <c r="O227" s="12">
        <f t="shared" si="59"/>
        <v>8</v>
      </c>
      <c r="P227" s="12">
        <v>0.55075730727360361</v>
      </c>
      <c r="Q227" s="13">
        <v>661</v>
      </c>
      <c r="R227" s="13">
        <f t="shared" si="60"/>
        <v>13.770833333333334</v>
      </c>
      <c r="S227" s="14">
        <v>13.639803328290439</v>
      </c>
      <c r="T227" s="14">
        <v>0.87987040577495113</v>
      </c>
      <c r="U227" s="14">
        <v>16.5</v>
      </c>
      <c r="V227" s="14">
        <v>11.32</v>
      </c>
      <c r="W227" s="14">
        <f t="shared" si="61"/>
        <v>5.18</v>
      </c>
      <c r="X227" s="15">
        <f t="shared" si="62"/>
        <v>187.83145833333293</v>
      </c>
      <c r="Y227" s="15">
        <v>0</v>
      </c>
      <c r="Z227" s="16">
        <f t="shared" si="63"/>
        <v>0</v>
      </c>
      <c r="AA227" s="17">
        <f t="shared" si="64"/>
        <v>0</v>
      </c>
      <c r="AB227" s="46">
        <v>93</v>
      </c>
      <c r="AC227" s="47">
        <v>14.145053763440847</v>
      </c>
      <c r="AD227" s="47">
        <v>0.1961012585370463</v>
      </c>
      <c r="AE227" s="47">
        <v>14.57</v>
      </c>
      <c r="AF227" s="47">
        <v>13.84</v>
      </c>
      <c r="AG227" s="20">
        <f t="shared" si="76"/>
        <v>27.406041666666642</v>
      </c>
      <c r="AH227" s="48">
        <v>57</v>
      </c>
      <c r="AI227" s="49">
        <v>14.548771929824561</v>
      </c>
      <c r="AJ227" s="49">
        <v>0.11174061442591363</v>
      </c>
      <c r="AK227" s="49">
        <v>14.82</v>
      </c>
      <c r="AL227" s="49">
        <v>14.21</v>
      </c>
      <c r="AM227" s="23">
        <f t="shared" si="65"/>
        <v>17.276666666666667</v>
      </c>
      <c r="AN227" s="50">
        <v>43</v>
      </c>
      <c r="AO227" s="51">
        <v>14.704883720930228</v>
      </c>
      <c r="AP227" s="51">
        <v>0.20756378357625901</v>
      </c>
      <c r="AQ227" s="51">
        <v>15.37</v>
      </c>
      <c r="AR227" s="51">
        <v>14.51</v>
      </c>
      <c r="AS227" s="26">
        <f t="shared" si="66"/>
        <v>13.173124999999997</v>
      </c>
      <c r="AT227" s="52">
        <v>127</v>
      </c>
      <c r="AU227" s="53">
        <v>14.109527559055124</v>
      </c>
      <c r="AV227" s="53">
        <v>0.42715347650281266</v>
      </c>
      <c r="AW227" s="53">
        <v>16.5</v>
      </c>
      <c r="AX227" s="53">
        <v>13.55</v>
      </c>
      <c r="AY227" s="29">
        <f t="shared" si="67"/>
        <v>37.331458333333352</v>
      </c>
      <c r="AZ227" s="54">
        <v>70</v>
      </c>
      <c r="BA227" s="55">
        <v>14.162000000000004</v>
      </c>
      <c r="BB227" s="55">
        <v>0.48019199058927231</v>
      </c>
      <c r="BC227" s="55">
        <v>15.67</v>
      </c>
      <c r="BD227" s="55">
        <v>13.71</v>
      </c>
      <c r="BE227" s="32">
        <f t="shared" si="68"/>
        <v>20.652916666666673</v>
      </c>
      <c r="BF227" s="56">
        <v>106</v>
      </c>
      <c r="BG227" s="57">
        <v>13.108867924528303</v>
      </c>
      <c r="BH227" s="57">
        <v>0.30402168078927716</v>
      </c>
      <c r="BI227" s="57">
        <v>13.8</v>
      </c>
      <c r="BJ227" s="57">
        <v>12.72</v>
      </c>
      <c r="BK227" s="35">
        <f t="shared" si="69"/>
        <v>28.948750000000004</v>
      </c>
      <c r="BL227" s="58">
        <v>87</v>
      </c>
      <c r="BM227" s="59">
        <v>12.867126436781607</v>
      </c>
      <c r="BN227" s="59">
        <v>0.15198613803053002</v>
      </c>
      <c r="BO227" s="59">
        <v>13.65</v>
      </c>
      <c r="BP227" s="59">
        <v>12.65</v>
      </c>
      <c r="BQ227" s="37">
        <f t="shared" si="70"/>
        <v>23.321666666666662</v>
      </c>
      <c r="BR227" s="48">
        <v>78</v>
      </c>
      <c r="BS227" s="49">
        <v>12.135897435897439</v>
      </c>
      <c r="BT227" s="49">
        <v>0.6174232922489431</v>
      </c>
      <c r="BU227" s="49">
        <v>13.59</v>
      </c>
      <c r="BV227" s="49">
        <v>11.32</v>
      </c>
      <c r="BW227" s="23">
        <f t="shared" si="71"/>
        <v>19.720833333333339</v>
      </c>
      <c r="BX227" s="38">
        <f t="shared" si="72"/>
        <v>16.5</v>
      </c>
      <c r="BY227" s="39">
        <v>3</v>
      </c>
      <c r="BZ227" s="38">
        <f t="shared" si="73"/>
        <v>14.704883720930228</v>
      </c>
      <c r="CA227" s="39">
        <v>2</v>
      </c>
      <c r="CB227" s="40">
        <f t="shared" si="74"/>
        <v>11.32</v>
      </c>
      <c r="CC227" s="41">
        <v>7</v>
      </c>
      <c r="CD227" s="40">
        <f t="shared" si="75"/>
        <v>12.135897435897439</v>
      </c>
      <c r="CE227" s="41">
        <v>7</v>
      </c>
    </row>
    <row r="228" spans="1:83" x14ac:dyDescent="0.3">
      <c r="A228" s="8" t="s">
        <v>377</v>
      </c>
      <c r="B228" s="9">
        <v>2000</v>
      </c>
      <c r="C228" s="8" t="s">
        <v>378</v>
      </c>
      <c r="D228" s="8">
        <v>24</v>
      </c>
      <c r="E228" s="8">
        <v>297</v>
      </c>
      <c r="F228" s="10">
        <v>36683</v>
      </c>
      <c r="G228" s="11">
        <f t="shared" si="58"/>
        <v>158</v>
      </c>
      <c r="H228" s="11">
        <v>15.5</v>
      </c>
      <c r="I228" s="8" t="s">
        <v>37</v>
      </c>
      <c r="J228" s="45" t="s">
        <v>179</v>
      </c>
      <c r="K228" s="45" t="s">
        <v>67</v>
      </c>
      <c r="L228" s="45" t="s">
        <v>186</v>
      </c>
      <c r="M228" s="8">
        <v>8</v>
      </c>
      <c r="N228" s="8" t="s">
        <v>39</v>
      </c>
      <c r="O228" s="12">
        <f t="shared" si="59"/>
        <v>8</v>
      </c>
      <c r="P228" s="12">
        <v>0.70014986898712472</v>
      </c>
      <c r="Q228" s="13">
        <v>580</v>
      </c>
      <c r="R228" s="13">
        <f t="shared" si="60"/>
        <v>12.083333333333334</v>
      </c>
      <c r="S228" s="14">
        <v>15.834999999999976</v>
      </c>
      <c r="T228" s="14">
        <v>0.53579456919603996</v>
      </c>
      <c r="U228" s="14">
        <v>18.739999999999998</v>
      </c>
      <c r="V228" s="14">
        <v>14.63</v>
      </c>
      <c r="W228" s="14">
        <f t="shared" si="61"/>
        <v>4.1099999999999977</v>
      </c>
      <c r="X228" s="15">
        <f t="shared" si="62"/>
        <v>191.33958333333305</v>
      </c>
      <c r="Y228" s="15">
        <v>0</v>
      </c>
      <c r="Z228" s="16">
        <f t="shared" si="63"/>
        <v>0</v>
      </c>
      <c r="AA228" s="17">
        <f t="shared" si="64"/>
        <v>0</v>
      </c>
      <c r="AB228" s="46">
        <v>56</v>
      </c>
      <c r="AC228" s="47">
        <v>15.718571428571424</v>
      </c>
      <c r="AD228" s="47">
        <v>0.10898588017684661</v>
      </c>
      <c r="AE228" s="47">
        <v>15.96</v>
      </c>
      <c r="AF228" s="47">
        <v>15.51</v>
      </c>
      <c r="AG228" s="20">
        <f t="shared" si="76"/>
        <v>18.338333333333331</v>
      </c>
      <c r="AH228" s="48">
        <v>102</v>
      </c>
      <c r="AI228" s="49">
        <v>15.678431372549014</v>
      </c>
      <c r="AJ228" s="49">
        <v>8.7865165582556651E-2</v>
      </c>
      <c r="AK228" s="49">
        <v>16</v>
      </c>
      <c r="AL228" s="49">
        <v>15.49</v>
      </c>
      <c r="AM228" s="23">
        <f t="shared" si="65"/>
        <v>33.316666666666656</v>
      </c>
      <c r="AN228" s="50">
        <v>137</v>
      </c>
      <c r="AO228" s="51">
        <v>15.886204379562056</v>
      </c>
      <c r="AP228" s="51">
        <v>0.1284359040582711</v>
      </c>
      <c r="AQ228" s="51">
        <v>16.260000000000002</v>
      </c>
      <c r="AR228" s="51">
        <v>15.56</v>
      </c>
      <c r="AS228" s="26">
        <f t="shared" si="66"/>
        <v>45.34187500000003</v>
      </c>
      <c r="AT228" s="52">
        <v>84</v>
      </c>
      <c r="AU228" s="53">
        <v>15.308214285714293</v>
      </c>
      <c r="AV228" s="53">
        <v>0.43180250035349765</v>
      </c>
      <c r="AW228" s="53">
        <v>16.170000000000002</v>
      </c>
      <c r="AX228" s="53">
        <v>14.63</v>
      </c>
      <c r="AY228" s="29">
        <f t="shared" si="67"/>
        <v>26.789375000000014</v>
      </c>
      <c r="AZ228" s="54">
        <v>57</v>
      </c>
      <c r="BA228" s="55">
        <v>16.431929824561401</v>
      </c>
      <c r="BB228" s="55">
        <v>0.85573368394881599</v>
      </c>
      <c r="BC228" s="55">
        <v>18.739999999999998</v>
      </c>
      <c r="BD228" s="55">
        <v>15.22</v>
      </c>
      <c r="BE228" s="32">
        <f t="shared" si="68"/>
        <v>19.512916666666662</v>
      </c>
      <c r="BF228" s="56">
        <v>46</v>
      </c>
      <c r="BG228" s="57">
        <v>16.633695652173913</v>
      </c>
      <c r="BH228" s="57">
        <v>0.1404968753413269</v>
      </c>
      <c r="BI228" s="57">
        <v>16.98</v>
      </c>
      <c r="BJ228" s="57">
        <v>16.399999999999999</v>
      </c>
      <c r="BK228" s="35">
        <f t="shared" si="69"/>
        <v>15.940625000000001</v>
      </c>
      <c r="BL228" s="58">
        <v>45</v>
      </c>
      <c r="BM228" s="59">
        <v>15.841111111111109</v>
      </c>
      <c r="BN228" s="59">
        <v>0.65753749365002523</v>
      </c>
      <c r="BO228" s="59">
        <v>17.350000000000001</v>
      </c>
      <c r="BP228" s="59">
        <v>15.2</v>
      </c>
      <c r="BQ228" s="37">
        <f t="shared" si="70"/>
        <v>14.851041666666665</v>
      </c>
      <c r="BR228" s="48">
        <v>53</v>
      </c>
      <c r="BS228" s="49">
        <v>15.621509433962263</v>
      </c>
      <c r="BT228" s="49">
        <v>0.3706615511301532</v>
      </c>
      <c r="BU228" s="49">
        <v>16.62</v>
      </c>
      <c r="BV228" s="49">
        <v>14.76</v>
      </c>
      <c r="BW228" s="23">
        <f t="shared" si="71"/>
        <v>17.248750000000001</v>
      </c>
      <c r="BX228" s="38">
        <f t="shared" si="72"/>
        <v>18.739999999999998</v>
      </c>
      <c r="BY228" s="39">
        <v>4</v>
      </c>
      <c r="BZ228" s="38">
        <f t="shared" si="73"/>
        <v>16.633695652173913</v>
      </c>
      <c r="CA228" s="39">
        <v>5</v>
      </c>
      <c r="CB228" s="40">
        <f t="shared" si="74"/>
        <v>14.63</v>
      </c>
      <c r="CC228" s="41">
        <v>3</v>
      </c>
      <c r="CD228" s="40">
        <f t="shared" si="75"/>
        <v>15.308214285714293</v>
      </c>
      <c r="CE228" s="41">
        <v>3</v>
      </c>
    </row>
    <row r="229" spans="1:83" x14ac:dyDescent="0.3">
      <c r="A229" s="8" t="s">
        <v>377</v>
      </c>
      <c r="B229" s="9">
        <v>2000</v>
      </c>
      <c r="C229" s="8" t="s">
        <v>379</v>
      </c>
      <c r="D229" s="8">
        <v>25</v>
      </c>
      <c r="E229" s="8">
        <v>293</v>
      </c>
      <c r="F229" s="10">
        <v>36689</v>
      </c>
      <c r="G229" s="11">
        <f t="shared" si="58"/>
        <v>164</v>
      </c>
      <c r="H229" s="11">
        <v>15.4</v>
      </c>
      <c r="I229" s="8" t="s">
        <v>37</v>
      </c>
      <c r="J229" s="45" t="s">
        <v>250</v>
      </c>
      <c r="K229" s="45" t="s">
        <v>251</v>
      </c>
      <c r="L229" s="45" t="s">
        <v>252</v>
      </c>
      <c r="M229" s="8">
        <v>8</v>
      </c>
      <c r="N229" s="8" t="s">
        <v>39</v>
      </c>
      <c r="O229" s="12">
        <f t="shared" si="59"/>
        <v>8</v>
      </c>
      <c r="P229" s="12">
        <v>0.41108427546664494</v>
      </c>
      <c r="Q229" s="13">
        <v>666</v>
      </c>
      <c r="R229" s="13">
        <f t="shared" si="60"/>
        <v>13.875</v>
      </c>
      <c r="S229" s="14">
        <v>16.67006006006007</v>
      </c>
      <c r="T229" s="14">
        <v>0.7533621857071926</v>
      </c>
      <c r="U229" s="14">
        <v>18.670000000000002</v>
      </c>
      <c r="V229" s="14">
        <v>15.13</v>
      </c>
      <c r="W229" s="14">
        <f t="shared" si="61"/>
        <v>3.5400000000000009</v>
      </c>
      <c r="X229" s="15">
        <f t="shared" si="62"/>
        <v>231.29708333333346</v>
      </c>
      <c r="Y229" s="15">
        <v>0</v>
      </c>
      <c r="Z229" s="16">
        <f t="shared" si="63"/>
        <v>0</v>
      </c>
      <c r="AA229" s="17">
        <f t="shared" si="64"/>
        <v>0</v>
      </c>
      <c r="AB229" s="46">
        <v>247</v>
      </c>
      <c r="AC229" s="47">
        <v>15.947530364372495</v>
      </c>
      <c r="AD229" s="47">
        <v>0.60591258030227069</v>
      </c>
      <c r="AE229" s="47">
        <v>17.41</v>
      </c>
      <c r="AF229" s="47">
        <v>15.13</v>
      </c>
      <c r="AG229" s="20">
        <f t="shared" si="76"/>
        <v>82.06333333333346</v>
      </c>
      <c r="AH229" s="48">
        <v>47</v>
      </c>
      <c r="AI229" s="49">
        <v>16.779361702127655</v>
      </c>
      <c r="AJ229" s="49">
        <v>0.15144814373414434</v>
      </c>
      <c r="AK229" s="49">
        <v>17.21</v>
      </c>
      <c r="AL229" s="49">
        <v>16.46</v>
      </c>
      <c r="AM229" s="23">
        <f t="shared" si="65"/>
        <v>16.429791666666663</v>
      </c>
      <c r="AN229" s="50">
        <v>38</v>
      </c>
      <c r="AO229" s="51">
        <v>16.501052631578954</v>
      </c>
      <c r="AP229" s="51">
        <v>0.11788197197711087</v>
      </c>
      <c r="AQ229" s="51">
        <v>16.8</v>
      </c>
      <c r="AR229" s="51">
        <v>16.309999999999999</v>
      </c>
      <c r="AS229" s="26">
        <f t="shared" si="66"/>
        <v>13.063333333333338</v>
      </c>
      <c r="AT229" s="52">
        <v>108</v>
      </c>
      <c r="AU229" s="53">
        <v>17.156481481481485</v>
      </c>
      <c r="AV229" s="53">
        <v>0.30225110194310439</v>
      </c>
      <c r="AW229" s="53">
        <v>17.670000000000002</v>
      </c>
      <c r="AX229" s="53">
        <v>16.399999999999999</v>
      </c>
      <c r="AY229" s="29">
        <f t="shared" si="67"/>
        <v>38.60208333333334</v>
      </c>
      <c r="AZ229" s="54">
        <v>94</v>
      </c>
      <c r="BA229" s="55">
        <v>17.021170212765952</v>
      </c>
      <c r="BB229" s="55">
        <v>0.22351953263366375</v>
      </c>
      <c r="BC229" s="55">
        <v>17.82</v>
      </c>
      <c r="BD229" s="55">
        <v>16.72</v>
      </c>
      <c r="BE229" s="32">
        <f t="shared" si="68"/>
        <v>33.333124999999988</v>
      </c>
      <c r="BF229" s="56">
        <v>41</v>
      </c>
      <c r="BG229" s="57">
        <v>16.929756097560979</v>
      </c>
      <c r="BH229" s="57">
        <v>0.32698996777331113</v>
      </c>
      <c r="BI229" s="57">
        <v>17.75</v>
      </c>
      <c r="BJ229" s="57">
        <v>16.57</v>
      </c>
      <c r="BK229" s="35">
        <f t="shared" si="69"/>
        <v>14.460833333333335</v>
      </c>
      <c r="BL229" s="58">
        <v>42</v>
      </c>
      <c r="BM229" s="59">
        <v>17.170952380952379</v>
      </c>
      <c r="BN229" s="59">
        <v>0.25359666001310582</v>
      </c>
      <c r="BO229" s="59">
        <v>17.82</v>
      </c>
      <c r="BP229" s="59">
        <v>16.87</v>
      </c>
      <c r="BQ229" s="37">
        <f t="shared" si="70"/>
        <v>15.024583333333332</v>
      </c>
      <c r="BR229" s="48">
        <v>49</v>
      </c>
      <c r="BS229" s="49">
        <v>17.946122448979597</v>
      </c>
      <c r="BT229" s="49">
        <v>0.26535209570281848</v>
      </c>
      <c r="BU229" s="49">
        <v>18.670000000000002</v>
      </c>
      <c r="BV229" s="49">
        <v>17.38</v>
      </c>
      <c r="BW229" s="23">
        <f t="shared" si="71"/>
        <v>18.320000000000004</v>
      </c>
      <c r="BX229" s="38">
        <f t="shared" si="72"/>
        <v>18.670000000000002</v>
      </c>
      <c r="BY229" s="39">
        <v>7</v>
      </c>
      <c r="BZ229" s="38">
        <f t="shared" si="73"/>
        <v>17.946122448979597</v>
      </c>
      <c r="CA229" s="39">
        <v>7</v>
      </c>
      <c r="CB229" s="40">
        <f t="shared" si="74"/>
        <v>15.13</v>
      </c>
      <c r="CC229" s="41">
        <v>0</v>
      </c>
      <c r="CD229" s="40">
        <f t="shared" si="75"/>
        <v>15.947530364372495</v>
      </c>
      <c r="CE229" s="41">
        <v>0</v>
      </c>
    </row>
    <row r="230" spans="1:83" x14ac:dyDescent="0.3">
      <c r="A230" s="8" t="s">
        <v>377</v>
      </c>
      <c r="B230" s="9">
        <v>2000</v>
      </c>
      <c r="C230" s="8" t="s">
        <v>380</v>
      </c>
      <c r="D230" s="8">
        <v>25</v>
      </c>
      <c r="E230" s="8">
        <v>281</v>
      </c>
      <c r="F230" s="10">
        <v>36688</v>
      </c>
      <c r="G230" s="11">
        <f t="shared" si="58"/>
        <v>163</v>
      </c>
      <c r="H230" s="11">
        <v>15.4</v>
      </c>
      <c r="I230" s="8" t="s">
        <v>37</v>
      </c>
      <c r="J230" s="45" t="s">
        <v>179</v>
      </c>
      <c r="K230" s="45" t="s">
        <v>204</v>
      </c>
      <c r="L230" s="45" t="s">
        <v>205</v>
      </c>
      <c r="M230" s="8">
        <v>8</v>
      </c>
      <c r="N230" s="8" t="s">
        <v>39</v>
      </c>
      <c r="O230" s="12">
        <f t="shared" si="59"/>
        <v>8</v>
      </c>
      <c r="P230" s="12">
        <v>0.8759256277212637</v>
      </c>
      <c r="Q230" s="13">
        <v>634</v>
      </c>
      <c r="R230" s="13">
        <f t="shared" si="60"/>
        <v>13.208333333333334</v>
      </c>
      <c r="S230" s="14">
        <v>16.723154574132518</v>
      </c>
      <c r="T230" s="14">
        <v>0.64948258766289646</v>
      </c>
      <c r="U230" s="14">
        <v>19.34</v>
      </c>
      <c r="V230" s="14">
        <v>15.16</v>
      </c>
      <c r="W230" s="14">
        <f t="shared" si="61"/>
        <v>4.18</v>
      </c>
      <c r="X230" s="15">
        <f t="shared" si="62"/>
        <v>220.88500000000036</v>
      </c>
      <c r="Y230" s="61">
        <v>0</v>
      </c>
      <c r="Z230" s="16">
        <f t="shared" si="63"/>
        <v>0</v>
      </c>
      <c r="AA230" s="17">
        <f t="shared" si="64"/>
        <v>0</v>
      </c>
      <c r="AB230" s="46">
        <v>227</v>
      </c>
      <c r="AC230" s="47">
        <v>16.168149779735707</v>
      </c>
      <c r="AD230" s="47">
        <v>0.46537463691954339</v>
      </c>
      <c r="AE230" s="47">
        <v>16.850000000000001</v>
      </c>
      <c r="AF230" s="47">
        <v>15.16</v>
      </c>
      <c r="AG230" s="20">
        <f t="shared" si="76"/>
        <v>76.46187500000012</v>
      </c>
      <c r="AH230" s="48">
        <v>61</v>
      </c>
      <c r="AI230" s="49">
        <v>16.569508196721312</v>
      </c>
      <c r="AJ230" s="49">
        <v>0.16778385132374091</v>
      </c>
      <c r="AK230" s="49">
        <v>17.149999999999999</v>
      </c>
      <c r="AL230" s="49">
        <v>16.350000000000001</v>
      </c>
      <c r="AM230" s="23">
        <f t="shared" si="65"/>
        <v>21.057083333333331</v>
      </c>
      <c r="AN230" s="50">
        <v>54</v>
      </c>
      <c r="AO230" s="51">
        <v>16.582777777777782</v>
      </c>
      <c r="AP230" s="51">
        <v>0.14106624519916594</v>
      </c>
      <c r="AQ230" s="51">
        <v>16.89</v>
      </c>
      <c r="AR230" s="51">
        <v>16.350000000000001</v>
      </c>
      <c r="AS230" s="26">
        <f t="shared" si="66"/>
        <v>18.655625000000004</v>
      </c>
      <c r="AT230" s="52">
        <v>121</v>
      </c>
      <c r="AU230" s="53">
        <v>17.214049586776859</v>
      </c>
      <c r="AV230" s="53">
        <v>0.42968705378138561</v>
      </c>
      <c r="AW230" s="53">
        <v>19.34</v>
      </c>
      <c r="AX230" s="53">
        <v>16.61</v>
      </c>
      <c r="AY230" s="29">
        <f t="shared" si="67"/>
        <v>43.393750000000004</v>
      </c>
      <c r="AZ230" s="54">
        <v>57</v>
      </c>
      <c r="BA230" s="55">
        <v>17.035087719298243</v>
      </c>
      <c r="BB230" s="55">
        <v>0.56338303009275126</v>
      </c>
      <c r="BC230" s="55">
        <v>19.03</v>
      </c>
      <c r="BD230" s="55">
        <v>16.22</v>
      </c>
      <c r="BE230" s="32">
        <f t="shared" si="68"/>
        <v>20.229166666666664</v>
      </c>
      <c r="BF230" s="56">
        <v>45</v>
      </c>
      <c r="BG230" s="57">
        <v>16.868222222222222</v>
      </c>
      <c r="BH230" s="57">
        <v>0.40709775958433653</v>
      </c>
      <c r="BI230" s="57">
        <v>17.43</v>
      </c>
      <c r="BJ230" s="57">
        <v>16.27</v>
      </c>
      <c r="BK230" s="35">
        <f t="shared" si="69"/>
        <v>15.813958333333334</v>
      </c>
      <c r="BL230" s="58">
        <v>40</v>
      </c>
      <c r="BM230" s="59">
        <v>17.484249999999996</v>
      </c>
      <c r="BN230" s="59">
        <v>0.37416496773071123</v>
      </c>
      <c r="BO230" s="59">
        <v>18.100000000000001</v>
      </c>
      <c r="BP230" s="59">
        <v>16.95</v>
      </c>
      <c r="BQ230" s="37">
        <f t="shared" si="70"/>
        <v>14.57020833333333</v>
      </c>
      <c r="BR230" s="48">
        <v>29</v>
      </c>
      <c r="BS230" s="49">
        <v>17.715862068965517</v>
      </c>
      <c r="BT230" s="49">
        <v>0.3172146326270423</v>
      </c>
      <c r="BU230" s="49">
        <v>18.61</v>
      </c>
      <c r="BV230" s="49">
        <v>17.43</v>
      </c>
      <c r="BW230" s="23">
        <f t="shared" si="71"/>
        <v>10.703333333333333</v>
      </c>
      <c r="BX230" s="38">
        <f t="shared" si="72"/>
        <v>19.34</v>
      </c>
      <c r="BY230" s="39">
        <v>3</v>
      </c>
      <c r="BZ230" s="38">
        <f t="shared" si="73"/>
        <v>17.715862068965517</v>
      </c>
      <c r="CA230" s="39">
        <v>7</v>
      </c>
      <c r="CB230" s="40">
        <f t="shared" si="74"/>
        <v>15.16</v>
      </c>
      <c r="CC230" s="41">
        <v>0</v>
      </c>
      <c r="CD230" s="40">
        <f t="shared" si="75"/>
        <v>16.168149779735707</v>
      </c>
      <c r="CE230" s="41">
        <v>0</v>
      </c>
    </row>
    <row r="231" spans="1:83" x14ac:dyDescent="0.3">
      <c r="A231" s="8" t="s">
        <v>377</v>
      </c>
      <c r="B231" s="9">
        <v>2000</v>
      </c>
      <c r="C231" s="8" t="s">
        <v>317</v>
      </c>
      <c r="D231" s="8">
        <v>25</v>
      </c>
      <c r="E231" s="8">
        <v>265</v>
      </c>
      <c r="F231" s="10">
        <v>36681</v>
      </c>
      <c r="G231" s="11">
        <f t="shared" si="58"/>
        <v>156</v>
      </c>
      <c r="H231" s="11">
        <v>15.4</v>
      </c>
      <c r="I231" s="8" t="s">
        <v>37</v>
      </c>
      <c r="J231" s="45" t="s">
        <v>232</v>
      </c>
      <c r="K231" s="45" t="s">
        <v>123</v>
      </c>
      <c r="L231" s="45" t="s">
        <v>233</v>
      </c>
      <c r="M231" s="8">
        <v>8</v>
      </c>
      <c r="N231" s="8" t="s">
        <v>39</v>
      </c>
      <c r="O231" s="12">
        <f t="shared" si="59"/>
        <v>8</v>
      </c>
      <c r="P231" s="12">
        <v>0.64706881953652096</v>
      </c>
      <c r="Q231" s="13">
        <v>809</v>
      </c>
      <c r="R231" s="13">
        <f t="shared" si="60"/>
        <v>16.854166666666668</v>
      </c>
      <c r="S231" s="14">
        <v>15.78669962917178</v>
      </c>
      <c r="T231" s="14">
        <v>0.53640844495051265</v>
      </c>
      <c r="U231" s="14">
        <v>17.149999999999999</v>
      </c>
      <c r="V231" s="14">
        <v>14.57</v>
      </c>
      <c r="W231" s="14">
        <f t="shared" si="61"/>
        <v>2.5799999999999983</v>
      </c>
      <c r="X231" s="15">
        <f t="shared" si="62"/>
        <v>266.07166666666609</v>
      </c>
      <c r="Y231" s="15">
        <v>0</v>
      </c>
      <c r="Z231" s="16">
        <f t="shared" si="63"/>
        <v>0</v>
      </c>
      <c r="AA231" s="17">
        <f t="shared" si="64"/>
        <v>0</v>
      </c>
      <c r="AB231" s="46">
        <v>105</v>
      </c>
      <c r="AC231" s="47">
        <v>15.809142857142852</v>
      </c>
      <c r="AD231" s="47">
        <v>0.1103326638094841</v>
      </c>
      <c r="AE231" s="47">
        <v>16.059999999999999</v>
      </c>
      <c r="AF231" s="47">
        <v>15.58</v>
      </c>
      <c r="AG231" s="20">
        <f t="shared" si="76"/>
        <v>34.582499999999989</v>
      </c>
      <c r="AH231" s="48">
        <v>85</v>
      </c>
      <c r="AI231" s="49">
        <v>15.616941176470586</v>
      </c>
      <c r="AJ231" s="49">
        <v>0.14904476420423116</v>
      </c>
      <c r="AK231" s="49">
        <v>15.89</v>
      </c>
      <c r="AL231" s="49">
        <v>15.2</v>
      </c>
      <c r="AM231" s="23">
        <f t="shared" si="65"/>
        <v>27.654999999999994</v>
      </c>
      <c r="AN231" s="50">
        <v>63</v>
      </c>
      <c r="AO231" s="51">
        <v>15.729841269841264</v>
      </c>
      <c r="AP231" s="51">
        <v>0.21481794290028641</v>
      </c>
      <c r="AQ231" s="51">
        <v>16.3</v>
      </c>
      <c r="AR231" s="51">
        <v>15.24</v>
      </c>
      <c r="AS231" s="26">
        <f t="shared" si="66"/>
        <v>20.645416666666659</v>
      </c>
      <c r="AT231" s="52">
        <v>127</v>
      </c>
      <c r="AU231" s="53">
        <v>15.316456692913393</v>
      </c>
      <c r="AV231" s="53">
        <v>0.41248478097765245</v>
      </c>
      <c r="AW231" s="53">
        <v>16.21</v>
      </c>
      <c r="AX231" s="53">
        <v>14.78</v>
      </c>
      <c r="AY231" s="29">
        <f t="shared" si="67"/>
        <v>40.524791666666687</v>
      </c>
      <c r="AZ231" s="54">
        <v>116</v>
      </c>
      <c r="BA231" s="55">
        <v>15.240086206896553</v>
      </c>
      <c r="BB231" s="55">
        <v>0.44954759034167596</v>
      </c>
      <c r="BC231" s="55">
        <v>16.399999999999999</v>
      </c>
      <c r="BD231" s="55">
        <v>14.57</v>
      </c>
      <c r="BE231" s="32">
        <f t="shared" si="68"/>
        <v>36.830208333333331</v>
      </c>
      <c r="BF231" s="56">
        <v>186</v>
      </c>
      <c r="BG231" s="57">
        <v>16.393709677419373</v>
      </c>
      <c r="BH231" s="57">
        <v>0.16165930679490656</v>
      </c>
      <c r="BI231" s="57">
        <v>17.02</v>
      </c>
      <c r="BJ231" s="57">
        <v>16.11</v>
      </c>
      <c r="BK231" s="35">
        <f t="shared" si="69"/>
        <v>63.525625000000069</v>
      </c>
      <c r="BL231" s="58">
        <v>46</v>
      </c>
      <c r="BM231" s="59">
        <v>15.541304347826088</v>
      </c>
      <c r="BN231" s="59">
        <v>0.60184386567227011</v>
      </c>
      <c r="BO231" s="59">
        <v>16.89</v>
      </c>
      <c r="BP231" s="59">
        <v>14.69</v>
      </c>
      <c r="BQ231" s="37">
        <f t="shared" si="70"/>
        <v>14.893750000000002</v>
      </c>
      <c r="BR231" s="48">
        <v>81</v>
      </c>
      <c r="BS231" s="49">
        <v>16.245555555555551</v>
      </c>
      <c r="BT231" s="49">
        <v>0.2931680405501268</v>
      </c>
      <c r="BU231" s="49">
        <v>17.149999999999999</v>
      </c>
      <c r="BV231" s="49">
        <v>15.62</v>
      </c>
      <c r="BW231" s="23">
        <f t="shared" si="71"/>
        <v>27.414374999999993</v>
      </c>
      <c r="BX231" s="38">
        <f t="shared" si="72"/>
        <v>17.149999999999999</v>
      </c>
      <c r="BY231" s="39">
        <v>7</v>
      </c>
      <c r="BZ231" s="38">
        <f t="shared" si="73"/>
        <v>16.393709677419373</v>
      </c>
      <c r="CA231" s="39">
        <v>5</v>
      </c>
      <c r="CB231" s="40">
        <f t="shared" si="74"/>
        <v>14.57</v>
      </c>
      <c r="CC231" s="41">
        <v>4</v>
      </c>
      <c r="CD231" s="40">
        <f t="shared" si="75"/>
        <v>15.240086206896553</v>
      </c>
      <c r="CE231" s="41">
        <v>4</v>
      </c>
    </row>
    <row r="232" spans="1:83" x14ac:dyDescent="0.3">
      <c r="A232" s="8" t="s">
        <v>377</v>
      </c>
      <c r="B232" s="9">
        <v>2000</v>
      </c>
      <c r="C232" s="8" t="s">
        <v>381</v>
      </c>
      <c r="D232" s="8">
        <v>24</v>
      </c>
      <c r="E232" s="8">
        <v>212</v>
      </c>
      <c r="F232" s="10">
        <v>36683</v>
      </c>
      <c r="G232" s="11">
        <f t="shared" si="58"/>
        <v>158</v>
      </c>
      <c r="H232" s="11">
        <v>15.5</v>
      </c>
      <c r="I232" s="8" t="s">
        <v>37</v>
      </c>
      <c r="J232" s="45" t="s">
        <v>179</v>
      </c>
      <c r="K232" s="45" t="s">
        <v>190</v>
      </c>
      <c r="L232" s="45" t="s">
        <v>186</v>
      </c>
      <c r="M232" s="8">
        <v>8</v>
      </c>
      <c r="N232" s="8" t="s">
        <v>39</v>
      </c>
      <c r="O232" s="12">
        <f t="shared" si="59"/>
        <v>8</v>
      </c>
      <c r="P232" s="12">
        <v>0.49885158867427137</v>
      </c>
      <c r="Q232" s="13">
        <v>574</v>
      </c>
      <c r="R232" s="13">
        <f t="shared" si="60"/>
        <v>11.958333333333334</v>
      </c>
      <c r="S232" s="14">
        <v>15.657578397212554</v>
      </c>
      <c r="T232" s="14">
        <v>0.55920120973630394</v>
      </c>
      <c r="U232" s="14">
        <v>17.739999999999998</v>
      </c>
      <c r="V232" s="14">
        <v>14.45</v>
      </c>
      <c r="W232" s="14">
        <f t="shared" si="61"/>
        <v>3.2899999999999991</v>
      </c>
      <c r="X232" s="15">
        <f t="shared" si="62"/>
        <v>187.2385416666668</v>
      </c>
      <c r="Y232" s="61">
        <v>0</v>
      </c>
      <c r="Z232" s="16">
        <f t="shared" si="63"/>
        <v>0</v>
      </c>
      <c r="AA232" s="17">
        <f t="shared" si="64"/>
        <v>0</v>
      </c>
      <c r="AB232" s="46">
        <v>41</v>
      </c>
      <c r="AC232" s="47">
        <v>15.779024390243904</v>
      </c>
      <c r="AD232" s="47">
        <v>6.9850013530735819E-2</v>
      </c>
      <c r="AE232" s="47">
        <v>15.91</v>
      </c>
      <c r="AF232" s="47">
        <v>15.63</v>
      </c>
      <c r="AG232" s="20">
        <f t="shared" si="76"/>
        <v>13.477916666666667</v>
      </c>
      <c r="AH232" s="48">
        <v>60</v>
      </c>
      <c r="AI232" s="49">
        <v>15.586</v>
      </c>
      <c r="AJ232" s="49">
        <v>0.10005422258769002</v>
      </c>
      <c r="AK232" s="49">
        <v>15.91</v>
      </c>
      <c r="AL232" s="49">
        <v>15.31</v>
      </c>
      <c r="AM232" s="23">
        <f t="shared" si="65"/>
        <v>19.482500000000002</v>
      </c>
      <c r="AN232" s="50">
        <v>54</v>
      </c>
      <c r="AO232" s="51">
        <v>15.798703703703707</v>
      </c>
      <c r="AP232" s="51">
        <v>0.15830524963340722</v>
      </c>
      <c r="AQ232" s="51">
        <v>16.29</v>
      </c>
      <c r="AR232" s="51">
        <v>15.65</v>
      </c>
      <c r="AS232" s="26">
        <f t="shared" si="66"/>
        <v>17.77354166666667</v>
      </c>
      <c r="AT232" s="52">
        <v>90</v>
      </c>
      <c r="AU232" s="53">
        <v>15.578555555555548</v>
      </c>
      <c r="AV232" s="53">
        <v>0.44756660695969813</v>
      </c>
      <c r="AW232" s="53">
        <v>16.55</v>
      </c>
      <c r="AX232" s="53">
        <v>14.85</v>
      </c>
      <c r="AY232" s="29">
        <f t="shared" si="67"/>
        <v>29.209791666666653</v>
      </c>
      <c r="AZ232" s="54">
        <v>96</v>
      </c>
      <c r="BA232" s="55">
        <v>14.85385416666667</v>
      </c>
      <c r="BB232" s="55">
        <v>0.16741608922031517</v>
      </c>
      <c r="BC232" s="55">
        <v>15.23</v>
      </c>
      <c r="BD232" s="55">
        <v>14.45</v>
      </c>
      <c r="BE232" s="32">
        <f t="shared" si="68"/>
        <v>29.70770833333334</v>
      </c>
      <c r="BF232" s="56">
        <v>95</v>
      </c>
      <c r="BG232" s="57">
        <v>16.217894736842105</v>
      </c>
      <c r="BH232" s="57">
        <v>0.27787910557008255</v>
      </c>
      <c r="BI232" s="57">
        <v>17</v>
      </c>
      <c r="BJ232" s="57">
        <v>15.23</v>
      </c>
      <c r="BK232" s="35">
        <f t="shared" si="69"/>
        <v>32.09791666666667</v>
      </c>
      <c r="BL232" s="58">
        <v>58</v>
      </c>
      <c r="BM232" s="59">
        <v>16.103793103448279</v>
      </c>
      <c r="BN232" s="59">
        <v>0.4317562160838464</v>
      </c>
      <c r="BO232" s="59">
        <v>17</v>
      </c>
      <c r="BP232" s="59">
        <v>15.38</v>
      </c>
      <c r="BQ232" s="37">
        <f t="shared" si="70"/>
        <v>19.458750000000002</v>
      </c>
      <c r="BR232" s="48">
        <v>80</v>
      </c>
      <c r="BS232" s="49">
        <v>15.618249999999994</v>
      </c>
      <c r="BT232" s="49">
        <v>0.64269167952970219</v>
      </c>
      <c r="BU232" s="49">
        <v>17.739999999999998</v>
      </c>
      <c r="BV232" s="49">
        <v>14.68</v>
      </c>
      <c r="BW232" s="23">
        <f t="shared" si="71"/>
        <v>26.030416666666657</v>
      </c>
      <c r="BX232" s="38">
        <f t="shared" si="72"/>
        <v>17.739999999999998</v>
      </c>
      <c r="BY232" s="39">
        <v>7</v>
      </c>
      <c r="BZ232" s="38">
        <f t="shared" si="73"/>
        <v>16.217894736842105</v>
      </c>
      <c r="CA232" s="39">
        <v>5</v>
      </c>
      <c r="CB232" s="40">
        <f t="shared" si="74"/>
        <v>14.45</v>
      </c>
      <c r="CC232" s="41">
        <v>4</v>
      </c>
      <c r="CD232" s="40">
        <f t="shared" si="75"/>
        <v>14.85385416666667</v>
      </c>
      <c r="CE232" s="41">
        <v>4</v>
      </c>
    </row>
    <row r="233" spans="1:83" x14ac:dyDescent="0.3">
      <c r="A233" s="8" t="s">
        <v>377</v>
      </c>
      <c r="B233" s="9">
        <v>2000</v>
      </c>
      <c r="C233" s="8" t="s">
        <v>382</v>
      </c>
      <c r="D233" s="8">
        <v>24</v>
      </c>
      <c r="E233" s="8">
        <v>320</v>
      </c>
      <c r="F233" s="10">
        <v>36684</v>
      </c>
      <c r="G233" s="11">
        <f t="shared" si="58"/>
        <v>159</v>
      </c>
      <c r="H233" s="11">
        <v>15.5</v>
      </c>
      <c r="I233" s="8" t="s">
        <v>37</v>
      </c>
      <c r="J233" s="45" t="s">
        <v>179</v>
      </c>
      <c r="K233" s="45" t="s">
        <v>190</v>
      </c>
      <c r="L233" s="45" t="s">
        <v>186</v>
      </c>
      <c r="M233" s="8">
        <v>8</v>
      </c>
      <c r="N233" s="8" t="s">
        <v>39</v>
      </c>
      <c r="O233" s="12">
        <f t="shared" si="59"/>
        <v>8</v>
      </c>
      <c r="P233" s="12">
        <v>0.72504560720661948</v>
      </c>
      <c r="Q233" s="13">
        <v>825</v>
      </c>
      <c r="R233" s="13">
        <f t="shared" si="60"/>
        <v>17.1875</v>
      </c>
      <c r="S233" s="14">
        <v>16.205309090909061</v>
      </c>
      <c r="T233" s="14">
        <v>0.72379490251056566</v>
      </c>
      <c r="U233" s="14">
        <v>18.62</v>
      </c>
      <c r="V233" s="14">
        <v>14.77</v>
      </c>
      <c r="W233" s="14">
        <f t="shared" si="61"/>
        <v>3.8500000000000014</v>
      </c>
      <c r="X233" s="15">
        <f t="shared" si="62"/>
        <v>278.52874999999949</v>
      </c>
      <c r="Y233" s="15">
        <v>0</v>
      </c>
      <c r="Z233" s="16">
        <f t="shared" si="63"/>
        <v>0</v>
      </c>
      <c r="AA233" s="17">
        <f t="shared" si="64"/>
        <v>0</v>
      </c>
      <c r="AB233" s="46">
        <v>88</v>
      </c>
      <c r="AC233" s="47">
        <v>15.663863636363631</v>
      </c>
      <c r="AD233" s="47">
        <v>8.2593476380692976E-2</v>
      </c>
      <c r="AE233" s="47">
        <v>15.83</v>
      </c>
      <c r="AF233" s="47">
        <v>15.51</v>
      </c>
      <c r="AG233" s="20">
        <f t="shared" si="76"/>
        <v>28.717083333333324</v>
      </c>
      <c r="AH233" s="48">
        <v>75</v>
      </c>
      <c r="AI233" s="49">
        <v>15.741599999999993</v>
      </c>
      <c r="AJ233" s="49">
        <v>0.13363969308393348</v>
      </c>
      <c r="AK233" s="49">
        <v>16.02</v>
      </c>
      <c r="AL233" s="49">
        <v>15.47</v>
      </c>
      <c r="AM233" s="23">
        <f t="shared" si="65"/>
        <v>24.596249999999991</v>
      </c>
      <c r="AN233" s="50">
        <v>72</v>
      </c>
      <c r="AO233" s="51">
        <v>15.944583333333334</v>
      </c>
      <c r="AP233" s="51">
        <v>0.12268059410116006</v>
      </c>
      <c r="AQ233" s="51">
        <v>16.170000000000002</v>
      </c>
      <c r="AR233" s="51">
        <v>15.6</v>
      </c>
      <c r="AS233" s="26">
        <f t="shared" si="66"/>
        <v>23.916875000000001</v>
      </c>
      <c r="AT233" s="52">
        <v>162</v>
      </c>
      <c r="AU233" s="53">
        <v>15.43716049382717</v>
      </c>
      <c r="AV233" s="53">
        <v>0.41722459080800928</v>
      </c>
      <c r="AW233" s="53">
        <v>16.88</v>
      </c>
      <c r="AX233" s="53">
        <v>14.77</v>
      </c>
      <c r="AY233" s="29">
        <f t="shared" si="67"/>
        <v>52.100416666666696</v>
      </c>
      <c r="AZ233" s="54">
        <v>134</v>
      </c>
      <c r="BA233" s="55">
        <v>16.88365671641791</v>
      </c>
      <c r="BB233" s="55">
        <v>0.3984774425833697</v>
      </c>
      <c r="BC233" s="55">
        <v>18.18</v>
      </c>
      <c r="BD233" s="55">
        <v>15.64</v>
      </c>
      <c r="BE233" s="32">
        <f t="shared" si="68"/>
        <v>47.133541666666666</v>
      </c>
      <c r="BF233" s="56">
        <v>103</v>
      </c>
      <c r="BG233" s="57">
        <v>16.546116504854371</v>
      </c>
      <c r="BH233" s="57">
        <v>0.57678322466445808</v>
      </c>
      <c r="BI233" s="57">
        <v>17.7</v>
      </c>
      <c r="BJ233" s="57">
        <v>15.85</v>
      </c>
      <c r="BK233" s="35">
        <f t="shared" si="69"/>
        <v>35.505208333333343</v>
      </c>
      <c r="BL233" s="58">
        <v>126</v>
      </c>
      <c r="BM233" s="59">
        <v>16.342063492063495</v>
      </c>
      <c r="BN233" s="59">
        <v>0.35257978946120394</v>
      </c>
      <c r="BO233" s="59">
        <v>17.7</v>
      </c>
      <c r="BP233" s="59">
        <v>15.74</v>
      </c>
      <c r="BQ233" s="37">
        <f t="shared" si="70"/>
        <v>42.897916666666674</v>
      </c>
      <c r="BR233" s="48">
        <v>65</v>
      </c>
      <c r="BS233" s="49">
        <v>17.473076923076921</v>
      </c>
      <c r="BT233" s="49">
        <v>0.33579626950784425</v>
      </c>
      <c r="BU233" s="49">
        <v>18.62</v>
      </c>
      <c r="BV233" s="49">
        <v>16.96</v>
      </c>
      <c r="BW233" s="23">
        <f t="shared" si="71"/>
        <v>23.661458333333332</v>
      </c>
      <c r="BX233" s="38">
        <f t="shared" si="72"/>
        <v>18.62</v>
      </c>
      <c r="BY233" s="39">
        <v>7</v>
      </c>
      <c r="BZ233" s="38">
        <f t="shared" si="73"/>
        <v>17.473076923076921</v>
      </c>
      <c r="CA233" s="39">
        <v>7</v>
      </c>
      <c r="CB233" s="40">
        <f t="shared" si="74"/>
        <v>14.77</v>
      </c>
      <c r="CC233" s="41">
        <v>3</v>
      </c>
      <c r="CD233" s="40">
        <f t="shared" si="75"/>
        <v>15.43716049382717</v>
      </c>
      <c r="CE233" s="41">
        <v>3</v>
      </c>
    </row>
    <row r="234" spans="1:83" x14ac:dyDescent="0.3">
      <c r="A234" s="8" t="s">
        <v>377</v>
      </c>
      <c r="B234" s="9">
        <v>2000</v>
      </c>
      <c r="C234" s="8" t="s">
        <v>383</v>
      </c>
      <c r="D234" s="8">
        <v>25</v>
      </c>
      <c r="E234" s="8">
        <v>219</v>
      </c>
      <c r="F234" s="10">
        <v>36680</v>
      </c>
      <c r="G234" s="11">
        <f t="shared" si="58"/>
        <v>155</v>
      </c>
      <c r="H234" s="11">
        <v>15.2</v>
      </c>
      <c r="I234" s="8" t="s">
        <v>37</v>
      </c>
      <c r="J234" s="45" t="s">
        <v>179</v>
      </c>
      <c r="K234" s="45" t="s">
        <v>384</v>
      </c>
      <c r="L234" s="45" t="s">
        <v>186</v>
      </c>
      <c r="M234" s="8">
        <v>8</v>
      </c>
      <c r="N234" s="8" t="s">
        <v>39</v>
      </c>
      <c r="O234" s="12">
        <f t="shared" si="59"/>
        <v>8</v>
      </c>
      <c r="P234" s="12">
        <v>0.60097955109406176</v>
      </c>
      <c r="Q234" s="13">
        <v>616</v>
      </c>
      <c r="R234" s="13">
        <f t="shared" si="60"/>
        <v>12.833333333333334</v>
      </c>
      <c r="S234" s="14">
        <v>15.561704545454537</v>
      </c>
      <c r="T234" s="14">
        <v>0.55518679230803691</v>
      </c>
      <c r="U234" s="14">
        <v>19.93</v>
      </c>
      <c r="V234" s="14">
        <v>14.37</v>
      </c>
      <c r="W234" s="14">
        <f t="shared" si="61"/>
        <v>5.5600000000000005</v>
      </c>
      <c r="X234" s="15">
        <f t="shared" si="62"/>
        <v>199.70854166666658</v>
      </c>
      <c r="Y234" s="15">
        <v>0</v>
      </c>
      <c r="Z234" s="16">
        <f t="shared" si="63"/>
        <v>0</v>
      </c>
      <c r="AA234" s="17">
        <f t="shared" si="64"/>
        <v>0</v>
      </c>
      <c r="AB234" s="46">
        <v>58</v>
      </c>
      <c r="AC234" s="47">
        <v>15.662758620689651</v>
      </c>
      <c r="AD234" s="47">
        <v>0.1371616168427095</v>
      </c>
      <c r="AE234" s="47">
        <v>16.02</v>
      </c>
      <c r="AF234" s="47">
        <v>15.45</v>
      </c>
      <c r="AG234" s="20">
        <f t="shared" si="76"/>
        <v>18.925833333333326</v>
      </c>
      <c r="AH234" s="48">
        <v>80</v>
      </c>
      <c r="AI234" s="49">
        <v>15.6655</v>
      </c>
      <c r="AJ234" s="49">
        <v>0.16328820525281049</v>
      </c>
      <c r="AK234" s="49">
        <v>16.02</v>
      </c>
      <c r="AL234" s="49">
        <v>15.43</v>
      </c>
      <c r="AM234" s="23">
        <f t="shared" si="65"/>
        <v>26.109166666666667</v>
      </c>
      <c r="AN234" s="50">
        <v>117</v>
      </c>
      <c r="AO234" s="51">
        <v>15.743333333333322</v>
      </c>
      <c r="AP234" s="51">
        <v>0.62753073835965223</v>
      </c>
      <c r="AQ234" s="51">
        <v>19.93</v>
      </c>
      <c r="AR234" s="51">
        <v>15.36</v>
      </c>
      <c r="AS234" s="26">
        <f t="shared" si="66"/>
        <v>38.374374999999972</v>
      </c>
      <c r="AT234" s="52">
        <v>85</v>
      </c>
      <c r="AU234" s="53">
        <v>15.689058823529408</v>
      </c>
      <c r="AV234" s="53">
        <v>0.28091103289717956</v>
      </c>
      <c r="AW234" s="53">
        <v>16.64</v>
      </c>
      <c r="AX234" s="53">
        <v>15.22</v>
      </c>
      <c r="AY234" s="29">
        <f t="shared" si="67"/>
        <v>27.782708333333325</v>
      </c>
      <c r="AZ234" s="54">
        <v>98</v>
      </c>
      <c r="BA234" s="55">
        <v>15.009999999999991</v>
      </c>
      <c r="BB234" s="55">
        <v>0.22850026506334853</v>
      </c>
      <c r="BC234" s="55">
        <v>15.6</v>
      </c>
      <c r="BD234" s="55">
        <v>14.5</v>
      </c>
      <c r="BE234" s="32">
        <f t="shared" si="68"/>
        <v>30.645416666666645</v>
      </c>
      <c r="BF234" s="56">
        <v>54</v>
      </c>
      <c r="BG234" s="57">
        <v>15.755185185185185</v>
      </c>
      <c r="BH234" s="57">
        <v>0.32525601376970836</v>
      </c>
      <c r="BI234" s="57">
        <v>16.39</v>
      </c>
      <c r="BJ234" s="57">
        <v>15.05</v>
      </c>
      <c r="BK234" s="35">
        <f t="shared" si="69"/>
        <v>17.724583333333335</v>
      </c>
      <c r="BL234" s="58">
        <v>43</v>
      </c>
      <c r="BM234" s="59">
        <v>16.41093023255814</v>
      </c>
      <c r="BN234" s="59">
        <v>0.16149323962687276</v>
      </c>
      <c r="BO234" s="59">
        <v>16.940000000000001</v>
      </c>
      <c r="BP234" s="59">
        <v>16.149999999999999</v>
      </c>
      <c r="BQ234" s="37">
        <f t="shared" si="70"/>
        <v>14.701458333333335</v>
      </c>
      <c r="BR234" s="48">
        <v>81</v>
      </c>
      <c r="BS234" s="49">
        <v>15.078518518518509</v>
      </c>
      <c r="BT234" s="49">
        <v>0.65041930919813173</v>
      </c>
      <c r="BU234" s="49">
        <v>16.79</v>
      </c>
      <c r="BV234" s="49">
        <v>14.37</v>
      </c>
      <c r="BW234" s="23">
        <f t="shared" si="71"/>
        <v>25.444999999999983</v>
      </c>
      <c r="BX234" s="38">
        <f t="shared" si="72"/>
        <v>19.93</v>
      </c>
      <c r="BY234" s="39">
        <v>2</v>
      </c>
      <c r="BZ234" s="38">
        <f t="shared" si="73"/>
        <v>16.41093023255814</v>
      </c>
      <c r="CA234" s="39">
        <v>6</v>
      </c>
      <c r="CB234" s="40">
        <f t="shared" si="74"/>
        <v>14.37</v>
      </c>
      <c r="CC234" s="41">
        <v>7</v>
      </c>
      <c r="CD234" s="40">
        <f t="shared" si="75"/>
        <v>15.009999999999991</v>
      </c>
      <c r="CE234" s="41">
        <v>4</v>
      </c>
    </row>
    <row r="235" spans="1:83" x14ac:dyDescent="0.3">
      <c r="A235" s="8" t="s">
        <v>377</v>
      </c>
      <c r="B235" s="9">
        <v>2000</v>
      </c>
      <c r="C235" s="8" t="s">
        <v>385</v>
      </c>
      <c r="D235" s="8">
        <v>24</v>
      </c>
      <c r="E235" s="8">
        <v>226</v>
      </c>
      <c r="F235" s="10">
        <v>36684</v>
      </c>
      <c r="G235" s="11">
        <f t="shared" si="58"/>
        <v>159</v>
      </c>
      <c r="H235" s="11">
        <v>15.5</v>
      </c>
      <c r="I235" s="8" t="s">
        <v>37</v>
      </c>
      <c r="J235" s="45" t="s">
        <v>179</v>
      </c>
      <c r="K235" s="45" t="s">
        <v>190</v>
      </c>
      <c r="L235" s="45" t="s">
        <v>186</v>
      </c>
      <c r="M235" s="8">
        <v>8</v>
      </c>
      <c r="N235" s="8" t="s">
        <v>39</v>
      </c>
      <c r="O235" s="12">
        <f t="shared" si="59"/>
        <v>8</v>
      </c>
      <c r="P235" s="12">
        <v>3.1635781281699527E-2</v>
      </c>
      <c r="Q235" s="13">
        <v>589</v>
      </c>
      <c r="R235" s="13">
        <f t="shared" si="60"/>
        <v>12.270833333333334</v>
      </c>
      <c r="S235" s="14">
        <v>15.868539898132415</v>
      </c>
      <c r="T235" s="14">
        <v>0.51649450332008107</v>
      </c>
      <c r="U235" s="14">
        <v>17.34</v>
      </c>
      <c r="V235" s="14">
        <v>14.58</v>
      </c>
      <c r="W235" s="14">
        <f t="shared" si="61"/>
        <v>2.76</v>
      </c>
      <c r="X235" s="15">
        <f t="shared" si="62"/>
        <v>194.72020833333318</v>
      </c>
      <c r="Y235" s="15">
        <v>0</v>
      </c>
      <c r="Z235" s="16">
        <f t="shared" si="63"/>
        <v>0</v>
      </c>
      <c r="AA235" s="17">
        <f t="shared" si="64"/>
        <v>0</v>
      </c>
      <c r="AB235" s="46">
        <v>55</v>
      </c>
      <c r="AC235" s="47">
        <v>15.60618181818182</v>
      </c>
      <c r="AD235" s="47">
        <v>0.10423426089717892</v>
      </c>
      <c r="AE235" s="47">
        <v>15.91</v>
      </c>
      <c r="AF235" s="47">
        <v>15.44</v>
      </c>
      <c r="AG235" s="20">
        <f t="shared" si="76"/>
        <v>17.882083333333334</v>
      </c>
      <c r="AH235" s="48">
        <v>55</v>
      </c>
      <c r="AI235" s="49">
        <v>15.645272727272729</v>
      </c>
      <c r="AJ235" s="49">
        <v>8.6791673637478542E-2</v>
      </c>
      <c r="AK235" s="49">
        <v>15.87</v>
      </c>
      <c r="AL235" s="49">
        <v>15.51</v>
      </c>
      <c r="AM235" s="23">
        <f t="shared" si="65"/>
        <v>17.926875000000003</v>
      </c>
      <c r="AN235" s="50">
        <v>91</v>
      </c>
      <c r="AO235" s="51">
        <v>15.892087912087913</v>
      </c>
      <c r="AP235" s="51">
        <v>0.1803916509740616</v>
      </c>
      <c r="AQ235" s="51">
        <v>16.55</v>
      </c>
      <c r="AR235" s="51">
        <v>15.61</v>
      </c>
      <c r="AS235" s="26">
        <f t="shared" si="66"/>
        <v>30.12875</v>
      </c>
      <c r="AT235" s="52">
        <v>100</v>
      </c>
      <c r="AU235" s="53">
        <v>15.533099999999997</v>
      </c>
      <c r="AV235" s="53">
        <v>0.56300904239468852</v>
      </c>
      <c r="AW235" s="53">
        <v>17.02</v>
      </c>
      <c r="AX235" s="53">
        <v>14.6</v>
      </c>
      <c r="AY235" s="29">
        <f t="shared" si="67"/>
        <v>32.360624999999999</v>
      </c>
      <c r="AZ235" s="54">
        <v>84</v>
      </c>
      <c r="BA235" s="55">
        <v>15.732499999999996</v>
      </c>
      <c r="BB235" s="55">
        <v>0.58223059854281112</v>
      </c>
      <c r="BC235" s="55">
        <v>16.7</v>
      </c>
      <c r="BD235" s="55">
        <v>14.58</v>
      </c>
      <c r="BE235" s="32">
        <f t="shared" si="68"/>
        <v>27.531874999999992</v>
      </c>
      <c r="BF235" s="56">
        <v>108</v>
      </c>
      <c r="BG235" s="57">
        <v>16.587500000000002</v>
      </c>
      <c r="BH235" s="57">
        <v>0.19459099209780395</v>
      </c>
      <c r="BI235" s="57">
        <v>17.34</v>
      </c>
      <c r="BJ235" s="57">
        <v>16.34</v>
      </c>
      <c r="BK235" s="35">
        <f t="shared" si="69"/>
        <v>37.321875000000006</v>
      </c>
      <c r="BL235" s="58">
        <v>49</v>
      </c>
      <c r="BM235" s="59">
        <v>15.641224489795921</v>
      </c>
      <c r="BN235" s="59">
        <v>0.45791935540488204</v>
      </c>
      <c r="BO235" s="59">
        <v>16.940000000000001</v>
      </c>
      <c r="BP235" s="59">
        <v>15.11</v>
      </c>
      <c r="BQ235" s="37">
        <f t="shared" si="70"/>
        <v>15.967083333333335</v>
      </c>
      <c r="BR235" s="48">
        <v>47</v>
      </c>
      <c r="BS235" s="49">
        <v>15.932978723404254</v>
      </c>
      <c r="BT235" s="49">
        <v>0.17228534083868027</v>
      </c>
      <c r="BU235" s="49">
        <v>16.36</v>
      </c>
      <c r="BV235" s="49">
        <v>15.49</v>
      </c>
      <c r="BW235" s="23">
        <f t="shared" si="71"/>
        <v>15.601041666666665</v>
      </c>
      <c r="BX235" s="38">
        <f t="shared" si="72"/>
        <v>17.34</v>
      </c>
      <c r="BY235" s="39">
        <v>5</v>
      </c>
      <c r="BZ235" s="38">
        <f t="shared" si="73"/>
        <v>16.587500000000002</v>
      </c>
      <c r="CA235" s="39">
        <v>5</v>
      </c>
      <c r="CB235" s="40">
        <f t="shared" si="74"/>
        <v>14.58</v>
      </c>
      <c r="CC235" s="41">
        <v>4</v>
      </c>
      <c r="CD235" s="40">
        <f t="shared" si="75"/>
        <v>15.533099999999997</v>
      </c>
      <c r="CE235" s="41">
        <v>3</v>
      </c>
    </row>
    <row r="236" spans="1:83" x14ac:dyDescent="0.3">
      <c r="A236" s="8" t="s">
        <v>377</v>
      </c>
      <c r="B236" s="9">
        <v>2000</v>
      </c>
      <c r="C236" s="8" t="s">
        <v>386</v>
      </c>
      <c r="D236" s="8">
        <v>25</v>
      </c>
      <c r="E236" s="8">
        <v>276</v>
      </c>
      <c r="F236" s="10">
        <v>36680</v>
      </c>
      <c r="G236" s="11">
        <f t="shared" si="58"/>
        <v>155</v>
      </c>
      <c r="H236" s="11">
        <v>15.2</v>
      </c>
      <c r="I236" s="8" t="s">
        <v>37</v>
      </c>
      <c r="J236" s="45" t="s">
        <v>179</v>
      </c>
      <c r="K236" s="45" t="s">
        <v>190</v>
      </c>
      <c r="L236" s="45" t="s">
        <v>186</v>
      </c>
      <c r="M236" s="8">
        <v>8</v>
      </c>
      <c r="N236" s="8" t="s">
        <v>39</v>
      </c>
      <c r="O236" s="12">
        <f t="shared" si="59"/>
        <v>8</v>
      </c>
      <c r="P236" s="12">
        <v>0.24390679087359313</v>
      </c>
      <c r="Q236" s="13">
        <v>713</v>
      </c>
      <c r="R236" s="13">
        <f t="shared" si="60"/>
        <v>14.854166666666666</v>
      </c>
      <c r="S236" s="14">
        <v>15.540336605890603</v>
      </c>
      <c r="T236" s="14">
        <v>0.56257498777888604</v>
      </c>
      <c r="U236" s="14">
        <v>18.25</v>
      </c>
      <c r="V236" s="14">
        <v>14.48</v>
      </c>
      <c r="W236" s="14">
        <f t="shared" si="61"/>
        <v>3.7699999999999996</v>
      </c>
      <c r="X236" s="15">
        <f t="shared" si="62"/>
        <v>230.83875</v>
      </c>
      <c r="Y236" s="15">
        <v>0</v>
      </c>
      <c r="Z236" s="16">
        <f t="shared" si="63"/>
        <v>0</v>
      </c>
      <c r="AA236" s="17">
        <f t="shared" si="64"/>
        <v>0</v>
      </c>
      <c r="AB236" s="46">
        <v>16</v>
      </c>
      <c r="AC236" s="47">
        <v>15.61125</v>
      </c>
      <c r="AD236" s="47">
        <v>0.13642458234008498</v>
      </c>
      <c r="AE236" s="47">
        <v>15.85</v>
      </c>
      <c r="AF236" s="47">
        <v>15.4</v>
      </c>
      <c r="AG236" s="20">
        <f t="shared" si="76"/>
        <v>5.2037499999999994</v>
      </c>
      <c r="AH236" s="48">
        <v>74</v>
      </c>
      <c r="AI236" s="49">
        <v>15.53878378378378</v>
      </c>
      <c r="AJ236" s="49">
        <v>0.16082793240921001</v>
      </c>
      <c r="AK236" s="49">
        <v>15.89</v>
      </c>
      <c r="AL236" s="49">
        <v>14.9</v>
      </c>
      <c r="AM236" s="23">
        <f t="shared" si="65"/>
        <v>23.955624999999994</v>
      </c>
      <c r="AN236" s="50">
        <v>104</v>
      </c>
      <c r="AO236" s="51">
        <v>15.478557692307705</v>
      </c>
      <c r="AP236" s="51">
        <v>0.1136799994297624</v>
      </c>
      <c r="AQ236" s="51">
        <v>15.89</v>
      </c>
      <c r="AR236" s="51">
        <v>15.34</v>
      </c>
      <c r="AS236" s="26">
        <f t="shared" si="66"/>
        <v>33.536875000000023</v>
      </c>
      <c r="AT236" s="52">
        <v>134</v>
      </c>
      <c r="AU236" s="53">
        <v>15.572910447761211</v>
      </c>
      <c r="AV236" s="53">
        <v>0.38173096975944271</v>
      </c>
      <c r="AW236" s="53">
        <v>16.59</v>
      </c>
      <c r="AX236" s="53">
        <v>15.13</v>
      </c>
      <c r="AY236" s="29">
        <f t="shared" si="67"/>
        <v>43.474375000000045</v>
      </c>
      <c r="AZ236" s="54">
        <v>150</v>
      </c>
      <c r="BA236" s="55">
        <v>14.878733333333324</v>
      </c>
      <c r="BB236" s="55">
        <v>0.23776728983678733</v>
      </c>
      <c r="BC236" s="55">
        <v>15.89</v>
      </c>
      <c r="BD236" s="55">
        <v>14.48</v>
      </c>
      <c r="BE236" s="32">
        <f t="shared" si="68"/>
        <v>46.496041666666635</v>
      </c>
      <c r="BF236" s="56">
        <v>103</v>
      </c>
      <c r="BG236" s="57">
        <v>16.113786407766984</v>
      </c>
      <c r="BH236" s="57">
        <v>0.26437909688979827</v>
      </c>
      <c r="BI236" s="57">
        <v>16.68</v>
      </c>
      <c r="BJ236" s="57">
        <v>15.23</v>
      </c>
      <c r="BK236" s="35">
        <f t="shared" si="69"/>
        <v>34.577499999999986</v>
      </c>
      <c r="BL236" s="58">
        <v>49</v>
      </c>
      <c r="BM236" s="59">
        <v>16.071428571428566</v>
      </c>
      <c r="BN236" s="59">
        <v>0.64737289614770355</v>
      </c>
      <c r="BO236" s="59">
        <v>17.52</v>
      </c>
      <c r="BP236" s="59">
        <v>15.36</v>
      </c>
      <c r="BQ236" s="37">
        <f t="shared" si="70"/>
        <v>16.406249999999993</v>
      </c>
      <c r="BR236" s="48">
        <v>83</v>
      </c>
      <c r="BS236" s="49">
        <v>15.723373493975906</v>
      </c>
      <c r="BT236" s="49">
        <v>0.78120338238816855</v>
      </c>
      <c r="BU236" s="49">
        <v>18.25</v>
      </c>
      <c r="BV236" s="49">
        <v>14.75</v>
      </c>
      <c r="BW236" s="23">
        <f t="shared" si="71"/>
        <v>27.18833333333334</v>
      </c>
      <c r="BX236" s="38">
        <f t="shared" si="72"/>
        <v>18.25</v>
      </c>
      <c r="BY236" s="39">
        <v>7</v>
      </c>
      <c r="BZ236" s="38">
        <f t="shared" si="73"/>
        <v>16.113786407766984</v>
      </c>
      <c r="CA236" s="39">
        <v>5</v>
      </c>
      <c r="CB236" s="40">
        <f t="shared" si="74"/>
        <v>14.48</v>
      </c>
      <c r="CC236" s="41">
        <v>4</v>
      </c>
      <c r="CD236" s="40">
        <f t="shared" si="75"/>
        <v>14.878733333333324</v>
      </c>
      <c r="CE236" s="41">
        <v>4</v>
      </c>
    </row>
    <row r="237" spans="1:83" x14ac:dyDescent="0.3">
      <c r="A237" s="8" t="s">
        <v>377</v>
      </c>
      <c r="B237" s="8">
        <v>2002</v>
      </c>
      <c r="C237" s="8" t="s">
        <v>387</v>
      </c>
      <c r="D237" s="8">
        <v>25</v>
      </c>
      <c r="E237" s="8">
        <v>495</v>
      </c>
      <c r="F237" s="10">
        <v>37427</v>
      </c>
      <c r="G237" s="11">
        <f t="shared" si="58"/>
        <v>171</v>
      </c>
      <c r="H237" s="11">
        <v>15.8</v>
      </c>
      <c r="I237" s="8" t="s">
        <v>37</v>
      </c>
      <c r="J237" s="45" t="s">
        <v>179</v>
      </c>
      <c r="K237" s="45" t="s">
        <v>190</v>
      </c>
      <c r="L237" s="45" t="s">
        <v>186</v>
      </c>
      <c r="M237" s="8">
        <v>8</v>
      </c>
      <c r="N237" s="8" t="s">
        <v>39</v>
      </c>
      <c r="O237" s="12">
        <f t="shared" si="59"/>
        <v>8</v>
      </c>
      <c r="P237" s="12">
        <v>0.29531370893658326</v>
      </c>
      <c r="Q237" s="13">
        <v>571</v>
      </c>
      <c r="R237" s="13">
        <f t="shared" si="60"/>
        <v>11.895833333333334</v>
      </c>
      <c r="S237" s="14">
        <v>16.544273204903678</v>
      </c>
      <c r="T237" s="14">
        <v>0.45318903801339022</v>
      </c>
      <c r="U237" s="14">
        <v>18.059999999999999</v>
      </c>
      <c r="V237" s="14">
        <v>15.71</v>
      </c>
      <c r="W237" s="14">
        <f t="shared" si="61"/>
        <v>2.3499999999999979</v>
      </c>
      <c r="X237" s="15">
        <f t="shared" si="62"/>
        <v>196.80791666666667</v>
      </c>
      <c r="Y237" s="15">
        <v>0</v>
      </c>
      <c r="Z237" s="16">
        <f t="shared" si="63"/>
        <v>0</v>
      </c>
      <c r="AA237" s="17">
        <f t="shared" si="64"/>
        <v>0</v>
      </c>
      <c r="AB237" s="46">
        <v>44</v>
      </c>
      <c r="AC237" s="47">
        <v>16.198181818181823</v>
      </c>
      <c r="AD237" s="47">
        <v>0.11048040397162626</v>
      </c>
      <c r="AE237" s="47">
        <v>16.37</v>
      </c>
      <c r="AF237" s="47">
        <v>15.99</v>
      </c>
      <c r="AG237" s="20">
        <f t="shared" si="76"/>
        <v>14.848333333333336</v>
      </c>
      <c r="AH237" s="48">
        <v>66</v>
      </c>
      <c r="AI237" s="49">
        <v>16.448939393939391</v>
      </c>
      <c r="AJ237" s="49">
        <v>0.17380916845675151</v>
      </c>
      <c r="AK237" s="49">
        <v>16.93</v>
      </c>
      <c r="AL237" s="49">
        <v>16.09</v>
      </c>
      <c r="AM237" s="23">
        <f t="shared" si="65"/>
        <v>22.617291666666663</v>
      </c>
      <c r="AN237" s="50">
        <v>85</v>
      </c>
      <c r="AO237" s="51">
        <v>16.242941176470584</v>
      </c>
      <c r="AP237" s="51">
        <v>0.16741610215419453</v>
      </c>
      <c r="AQ237" s="51">
        <v>16.690000000000001</v>
      </c>
      <c r="AR237" s="51">
        <v>16.05</v>
      </c>
      <c r="AS237" s="26">
        <f t="shared" si="66"/>
        <v>28.763541666666658</v>
      </c>
      <c r="AT237" s="52">
        <v>140</v>
      </c>
      <c r="AU237" s="53">
        <v>16.731000000000005</v>
      </c>
      <c r="AV237" s="53">
        <v>0.47211951297565885</v>
      </c>
      <c r="AW237" s="53">
        <v>18.059999999999999</v>
      </c>
      <c r="AX237" s="53">
        <v>16.16</v>
      </c>
      <c r="AY237" s="29">
        <f t="shared" si="67"/>
        <v>48.798750000000013</v>
      </c>
      <c r="AZ237" s="54">
        <v>53</v>
      </c>
      <c r="BA237" s="55">
        <v>16.844339622641513</v>
      </c>
      <c r="BB237" s="55">
        <v>0.44449413526442988</v>
      </c>
      <c r="BC237" s="55">
        <v>17.73</v>
      </c>
      <c r="BD237" s="55">
        <v>16.350000000000001</v>
      </c>
      <c r="BE237" s="32">
        <f t="shared" si="68"/>
        <v>18.598958333333339</v>
      </c>
      <c r="BF237" s="56">
        <v>61</v>
      </c>
      <c r="BG237" s="57">
        <v>16.100163934426227</v>
      </c>
      <c r="BH237" s="57">
        <v>0.27929370325446995</v>
      </c>
      <c r="BI237" s="57">
        <v>16.649999999999999</v>
      </c>
      <c r="BJ237" s="57">
        <v>15.71</v>
      </c>
      <c r="BK237" s="35">
        <f t="shared" si="69"/>
        <v>20.460624999999997</v>
      </c>
      <c r="BL237" s="58">
        <v>44</v>
      </c>
      <c r="BM237" s="59">
        <v>16.279090909090911</v>
      </c>
      <c r="BN237" s="59">
        <v>0.18560796622110695</v>
      </c>
      <c r="BO237" s="59">
        <v>16.86</v>
      </c>
      <c r="BP237" s="59">
        <v>15.92</v>
      </c>
      <c r="BQ237" s="37">
        <f t="shared" si="70"/>
        <v>14.922500000000001</v>
      </c>
      <c r="BR237" s="48">
        <v>78</v>
      </c>
      <c r="BS237" s="49">
        <v>17.106410256410271</v>
      </c>
      <c r="BT237" s="49">
        <v>0.15250270901553484</v>
      </c>
      <c r="BU237" s="49">
        <v>17.55</v>
      </c>
      <c r="BV237" s="49">
        <v>16.89</v>
      </c>
      <c r="BW237" s="23">
        <f t="shared" si="71"/>
        <v>27.797916666666691</v>
      </c>
      <c r="BX237" s="38">
        <f t="shared" si="72"/>
        <v>18.059999999999999</v>
      </c>
      <c r="BY237" s="39">
        <v>3</v>
      </c>
      <c r="BZ237" s="38">
        <f t="shared" si="73"/>
        <v>17.106410256410271</v>
      </c>
      <c r="CA237" s="39">
        <v>7</v>
      </c>
      <c r="CB237" s="40">
        <f t="shared" si="74"/>
        <v>15.71</v>
      </c>
      <c r="CC237" s="41">
        <v>5</v>
      </c>
      <c r="CD237" s="40">
        <f t="shared" si="75"/>
        <v>16.100163934426227</v>
      </c>
      <c r="CE237" s="41">
        <v>5</v>
      </c>
    </row>
    <row r="238" spans="1:83" x14ac:dyDescent="0.3">
      <c r="A238" s="8" t="s">
        <v>377</v>
      </c>
      <c r="B238" s="8">
        <v>2002</v>
      </c>
      <c r="C238" s="8" t="s">
        <v>388</v>
      </c>
      <c r="D238" s="8">
        <v>24</v>
      </c>
      <c r="E238" s="8">
        <v>468</v>
      </c>
      <c r="F238" s="10">
        <v>37413</v>
      </c>
      <c r="G238" s="11">
        <f t="shared" si="58"/>
        <v>157</v>
      </c>
      <c r="H238" s="11">
        <v>14.6</v>
      </c>
      <c r="I238" s="8" t="s">
        <v>351</v>
      </c>
      <c r="J238" s="45" t="s">
        <v>232</v>
      </c>
      <c r="K238" s="45" t="s">
        <v>352</v>
      </c>
      <c r="L238" s="45" t="s">
        <v>353</v>
      </c>
      <c r="M238" s="8">
        <v>8</v>
      </c>
      <c r="N238" s="8" t="s">
        <v>39</v>
      </c>
      <c r="O238" s="12">
        <f t="shared" si="59"/>
        <v>8</v>
      </c>
      <c r="P238" s="42">
        <v>0.1228710549538633</v>
      </c>
      <c r="Q238" s="13">
        <v>700</v>
      </c>
      <c r="R238" s="13">
        <f t="shared" si="60"/>
        <v>14.583333333333334</v>
      </c>
      <c r="S238" s="14">
        <v>14.570071428571406</v>
      </c>
      <c r="T238" s="14">
        <v>0.52385292144139162</v>
      </c>
      <c r="U238" s="14">
        <v>16.260000000000002</v>
      </c>
      <c r="V238" s="14">
        <v>13.25</v>
      </c>
      <c r="W238" s="14">
        <f t="shared" si="61"/>
        <v>3.0100000000000016</v>
      </c>
      <c r="X238" s="15">
        <f t="shared" si="62"/>
        <v>212.48020833333302</v>
      </c>
      <c r="Y238" s="15">
        <v>0</v>
      </c>
      <c r="Z238" s="16">
        <f t="shared" si="63"/>
        <v>0</v>
      </c>
      <c r="AA238" s="17">
        <f t="shared" si="64"/>
        <v>0</v>
      </c>
      <c r="AB238" s="46">
        <v>58</v>
      </c>
      <c r="AC238" s="47">
        <v>14.511206896551725</v>
      </c>
      <c r="AD238" s="47">
        <v>0.17364086335101903</v>
      </c>
      <c r="AE238" s="47">
        <v>14.8</v>
      </c>
      <c r="AF238" s="47">
        <v>14.21</v>
      </c>
      <c r="AG238" s="20">
        <f t="shared" si="76"/>
        <v>17.534375000000001</v>
      </c>
      <c r="AH238" s="48">
        <v>117</v>
      </c>
      <c r="AI238" s="49">
        <v>14.542136752136766</v>
      </c>
      <c r="AJ238" s="49">
        <v>0.13290409466609832</v>
      </c>
      <c r="AK238" s="49">
        <v>14.9</v>
      </c>
      <c r="AL238" s="49">
        <v>14.27</v>
      </c>
      <c r="AM238" s="23">
        <f t="shared" si="65"/>
        <v>35.446458333333368</v>
      </c>
      <c r="AN238" s="50">
        <v>198</v>
      </c>
      <c r="AO238" s="51">
        <v>14.318535353535378</v>
      </c>
      <c r="AP238" s="51">
        <v>0.21353295080339718</v>
      </c>
      <c r="AQ238" s="51">
        <v>15.34</v>
      </c>
      <c r="AR238" s="51">
        <v>14.08</v>
      </c>
      <c r="AS238" s="26">
        <f t="shared" si="66"/>
        <v>59.063958333333431</v>
      </c>
      <c r="AT238" s="52">
        <v>93</v>
      </c>
      <c r="AU238" s="53">
        <v>15.15612903225807</v>
      </c>
      <c r="AV238" s="53">
        <v>0.3235705428699962</v>
      </c>
      <c r="AW238" s="53">
        <v>16</v>
      </c>
      <c r="AX238" s="53">
        <v>14.52</v>
      </c>
      <c r="AY238" s="29">
        <f t="shared" si="67"/>
        <v>29.365000000000009</v>
      </c>
      <c r="AZ238" s="54">
        <v>52</v>
      </c>
      <c r="BA238" s="55">
        <v>15.231923076923078</v>
      </c>
      <c r="BB238" s="55">
        <v>0.46547483014254554</v>
      </c>
      <c r="BC238" s="55">
        <v>16.190000000000001</v>
      </c>
      <c r="BD238" s="55">
        <v>14.63</v>
      </c>
      <c r="BE238" s="32">
        <f t="shared" si="68"/>
        <v>16.501249999999999</v>
      </c>
      <c r="BF238" s="56">
        <v>44</v>
      </c>
      <c r="BG238" s="57">
        <v>13.765681818181816</v>
      </c>
      <c r="BH238" s="57">
        <v>0.5319354643811447</v>
      </c>
      <c r="BI238" s="57">
        <v>15.03</v>
      </c>
      <c r="BJ238" s="57">
        <v>13.25</v>
      </c>
      <c r="BK238" s="35">
        <f t="shared" si="69"/>
        <v>12.618541666666664</v>
      </c>
      <c r="BL238" s="58">
        <v>63</v>
      </c>
      <c r="BM238" s="59">
        <v>14.714285714285712</v>
      </c>
      <c r="BN238" s="59">
        <v>0.53353572388697201</v>
      </c>
      <c r="BO238" s="59">
        <v>16.260000000000002</v>
      </c>
      <c r="BP238" s="59">
        <v>13.36</v>
      </c>
      <c r="BQ238" s="37">
        <f t="shared" si="70"/>
        <v>19.312499999999996</v>
      </c>
      <c r="BR238" s="48">
        <v>75</v>
      </c>
      <c r="BS238" s="49">
        <v>14.488399999999995</v>
      </c>
      <c r="BT238" s="49">
        <v>0.64464329126499786</v>
      </c>
      <c r="BU238" s="49">
        <v>15.62</v>
      </c>
      <c r="BV238" s="49">
        <v>13.65</v>
      </c>
      <c r="BW238" s="23">
        <f t="shared" si="71"/>
        <v>22.638124999999992</v>
      </c>
      <c r="BX238" s="38">
        <f t="shared" si="72"/>
        <v>16.260000000000002</v>
      </c>
      <c r="BY238" s="39">
        <v>6</v>
      </c>
      <c r="BZ238" s="38">
        <f t="shared" si="73"/>
        <v>15.231923076923078</v>
      </c>
      <c r="CA238" s="39">
        <v>4</v>
      </c>
      <c r="CB238" s="40">
        <f t="shared" si="74"/>
        <v>13.25</v>
      </c>
      <c r="CC238" s="41">
        <v>5</v>
      </c>
      <c r="CD238" s="40">
        <f t="shared" si="75"/>
        <v>13.765681818181816</v>
      </c>
      <c r="CE238" s="41">
        <v>5</v>
      </c>
    </row>
    <row r="239" spans="1:83" x14ac:dyDescent="0.3">
      <c r="A239" s="8" t="s">
        <v>377</v>
      </c>
      <c r="B239" s="8">
        <v>2002</v>
      </c>
      <c r="C239" s="8" t="s">
        <v>389</v>
      </c>
      <c r="D239" s="8">
        <v>24</v>
      </c>
      <c r="E239" s="8">
        <v>507</v>
      </c>
      <c r="F239" s="10">
        <v>37419</v>
      </c>
      <c r="G239" s="11">
        <f t="shared" si="58"/>
        <v>163</v>
      </c>
      <c r="H239" s="11">
        <v>14.8</v>
      </c>
      <c r="I239" s="8" t="s">
        <v>114</v>
      </c>
      <c r="J239" s="45" t="s">
        <v>179</v>
      </c>
      <c r="K239" s="45" t="s">
        <v>67</v>
      </c>
      <c r="L239" s="45" t="s">
        <v>186</v>
      </c>
      <c r="M239" s="8">
        <v>8</v>
      </c>
      <c r="N239" s="8" t="s">
        <v>39</v>
      </c>
      <c r="O239" s="12">
        <f t="shared" si="59"/>
        <v>8</v>
      </c>
      <c r="P239" s="12">
        <v>0.48854960345406961</v>
      </c>
      <c r="Q239" s="13">
        <v>809</v>
      </c>
      <c r="R239" s="13">
        <f t="shared" si="60"/>
        <v>16.854166666666668</v>
      </c>
      <c r="S239" s="14">
        <v>15.675315203955503</v>
      </c>
      <c r="T239" s="14">
        <v>0.6088135115617419</v>
      </c>
      <c r="U239" s="14">
        <v>18.2</v>
      </c>
      <c r="V239" s="14">
        <v>14.8</v>
      </c>
      <c r="W239" s="14">
        <f t="shared" si="61"/>
        <v>3.3999999999999986</v>
      </c>
      <c r="X239" s="15">
        <f t="shared" si="62"/>
        <v>264.19437500000004</v>
      </c>
      <c r="Y239" s="61">
        <v>0</v>
      </c>
      <c r="Z239" s="16">
        <f t="shared" si="63"/>
        <v>0</v>
      </c>
      <c r="AA239" s="17">
        <f t="shared" si="64"/>
        <v>0</v>
      </c>
      <c r="AB239" s="46">
        <v>47</v>
      </c>
      <c r="AC239" s="47">
        <v>15.182340425531914</v>
      </c>
      <c r="AD239" s="47">
        <v>0.11250531902319372</v>
      </c>
      <c r="AE239" s="47">
        <v>15.67</v>
      </c>
      <c r="AF239" s="47">
        <v>15.06</v>
      </c>
      <c r="AG239" s="20">
        <f t="shared" si="76"/>
        <v>14.866041666666664</v>
      </c>
      <c r="AH239" s="48">
        <v>106</v>
      </c>
      <c r="AI239" s="49">
        <v>15.089622641509436</v>
      </c>
      <c r="AJ239" s="49">
        <v>0.16656715807489378</v>
      </c>
      <c r="AK239" s="49">
        <v>15.5</v>
      </c>
      <c r="AL239" s="49">
        <v>14.8</v>
      </c>
      <c r="AM239" s="23">
        <f t="shared" si="65"/>
        <v>33.322916666666671</v>
      </c>
      <c r="AN239" s="50">
        <v>187</v>
      </c>
      <c r="AO239" s="51">
        <v>15.582459893048146</v>
      </c>
      <c r="AP239" s="51">
        <v>0.156642673452114</v>
      </c>
      <c r="AQ239" s="51">
        <v>15.97</v>
      </c>
      <c r="AR239" s="51">
        <v>15.14</v>
      </c>
      <c r="AS239" s="26">
        <f t="shared" si="66"/>
        <v>60.706666666666734</v>
      </c>
      <c r="AT239" s="52">
        <v>175</v>
      </c>
      <c r="AU239" s="53">
        <v>15.381542857142843</v>
      </c>
      <c r="AV239" s="53">
        <v>0.36215894323377495</v>
      </c>
      <c r="AW239" s="53">
        <v>16.350000000000001</v>
      </c>
      <c r="AX239" s="53">
        <v>14.89</v>
      </c>
      <c r="AY239" s="29">
        <f t="shared" si="67"/>
        <v>56.078541666666617</v>
      </c>
      <c r="AZ239" s="54">
        <v>72</v>
      </c>
      <c r="BA239" s="55">
        <v>16.474444444444437</v>
      </c>
      <c r="BB239" s="55">
        <v>0.49841972495300146</v>
      </c>
      <c r="BC239" s="55">
        <v>17.149999999999999</v>
      </c>
      <c r="BD239" s="55">
        <v>15.31</v>
      </c>
      <c r="BE239" s="32">
        <f t="shared" si="68"/>
        <v>24.711666666666655</v>
      </c>
      <c r="BF239" s="56">
        <v>86</v>
      </c>
      <c r="BG239" s="57">
        <v>15.99232558139534</v>
      </c>
      <c r="BH239" s="57">
        <v>0.56893021265116728</v>
      </c>
      <c r="BI239" s="57">
        <v>17.239999999999998</v>
      </c>
      <c r="BJ239" s="57">
        <v>15.35</v>
      </c>
      <c r="BK239" s="35">
        <f t="shared" si="69"/>
        <v>28.652916666666652</v>
      </c>
      <c r="BL239" s="58">
        <v>60</v>
      </c>
      <c r="BM239" s="59">
        <v>15.642333333333337</v>
      </c>
      <c r="BN239" s="59">
        <v>0.41606048560710018</v>
      </c>
      <c r="BO239" s="59">
        <v>16.5</v>
      </c>
      <c r="BP239" s="59">
        <v>15.16</v>
      </c>
      <c r="BQ239" s="37">
        <f t="shared" si="70"/>
        <v>19.552916666666672</v>
      </c>
      <c r="BR239" s="48">
        <v>76</v>
      </c>
      <c r="BS239" s="49">
        <v>16.612236842105261</v>
      </c>
      <c r="BT239" s="49">
        <v>0.60378715606127398</v>
      </c>
      <c r="BU239" s="49">
        <v>18.2</v>
      </c>
      <c r="BV239" s="49">
        <v>15.9</v>
      </c>
      <c r="BW239" s="23">
        <f t="shared" si="71"/>
        <v>26.302708333333328</v>
      </c>
      <c r="BX239" s="38">
        <f t="shared" si="72"/>
        <v>18.2</v>
      </c>
      <c r="BY239" s="39">
        <v>7</v>
      </c>
      <c r="BZ239" s="38">
        <f t="shared" si="73"/>
        <v>16.612236842105261</v>
      </c>
      <c r="CA239" s="39">
        <v>7</v>
      </c>
      <c r="CB239" s="40">
        <f t="shared" si="74"/>
        <v>14.8</v>
      </c>
      <c r="CC239" s="41">
        <v>1</v>
      </c>
      <c r="CD239" s="40">
        <f t="shared" si="75"/>
        <v>15.089622641509436</v>
      </c>
      <c r="CE239" s="41">
        <v>1</v>
      </c>
    </row>
    <row r="240" spans="1:83" x14ac:dyDescent="0.3">
      <c r="A240" s="8" t="s">
        <v>377</v>
      </c>
      <c r="B240" s="8">
        <v>2002</v>
      </c>
      <c r="C240" s="8" t="s">
        <v>390</v>
      </c>
      <c r="D240" s="8">
        <v>24</v>
      </c>
      <c r="E240" s="8">
        <v>488</v>
      </c>
      <c r="F240" s="10">
        <v>37423</v>
      </c>
      <c r="G240" s="11">
        <f t="shared" si="58"/>
        <v>167</v>
      </c>
      <c r="H240" s="11">
        <v>15.2</v>
      </c>
      <c r="I240" s="8" t="s">
        <v>57</v>
      </c>
      <c r="J240" s="45" t="s">
        <v>308</v>
      </c>
      <c r="K240" s="45" t="s">
        <v>309</v>
      </c>
      <c r="L240" s="45" t="s">
        <v>310</v>
      </c>
      <c r="M240" s="8">
        <v>8</v>
      </c>
      <c r="N240" s="8" t="s">
        <v>39</v>
      </c>
      <c r="O240" s="12">
        <f t="shared" si="59"/>
        <v>8</v>
      </c>
      <c r="P240" s="12">
        <v>0.84442257580641567</v>
      </c>
      <c r="Q240" s="13">
        <v>846</v>
      </c>
      <c r="R240" s="13">
        <f t="shared" si="60"/>
        <v>17.625</v>
      </c>
      <c r="S240" s="14">
        <v>16.648463356973995</v>
      </c>
      <c r="T240" s="14">
        <v>0.68000748548270551</v>
      </c>
      <c r="U240" s="14">
        <v>19.43</v>
      </c>
      <c r="V240" s="14">
        <v>15.3</v>
      </c>
      <c r="W240" s="14">
        <f t="shared" si="61"/>
        <v>4.129999999999999</v>
      </c>
      <c r="X240" s="15">
        <f t="shared" si="62"/>
        <v>293.42916666666667</v>
      </c>
      <c r="Y240" s="61">
        <v>0</v>
      </c>
      <c r="Z240" s="16">
        <f t="shared" si="63"/>
        <v>0</v>
      </c>
      <c r="AA240" s="17">
        <f t="shared" si="64"/>
        <v>0</v>
      </c>
      <c r="AB240" s="46">
        <v>147</v>
      </c>
      <c r="AC240" s="47">
        <v>15.626870748299323</v>
      </c>
      <c r="AD240" s="47">
        <v>0.17591951273350512</v>
      </c>
      <c r="AE240" s="47">
        <v>16.12</v>
      </c>
      <c r="AF240" s="47">
        <v>15.3</v>
      </c>
      <c r="AG240" s="20">
        <f t="shared" si="76"/>
        <v>47.857291666666676</v>
      </c>
      <c r="AH240" s="48">
        <v>127</v>
      </c>
      <c r="AI240" s="49">
        <v>16.286141732283468</v>
      </c>
      <c r="AJ240" s="49">
        <v>0.25297922382883226</v>
      </c>
      <c r="AK240" s="49">
        <v>16.739999999999998</v>
      </c>
      <c r="AL240" s="49">
        <v>15.85</v>
      </c>
      <c r="AM240" s="23">
        <f t="shared" si="65"/>
        <v>43.090416666666677</v>
      </c>
      <c r="AN240" s="50">
        <v>113</v>
      </c>
      <c r="AO240" s="51">
        <v>16.492654867256629</v>
      </c>
      <c r="AP240" s="51">
        <v>0.31656362963164891</v>
      </c>
      <c r="AQ240" s="51">
        <v>17.95</v>
      </c>
      <c r="AR240" s="51">
        <v>16.27</v>
      </c>
      <c r="AS240" s="26">
        <f t="shared" si="66"/>
        <v>38.826458333333314</v>
      </c>
      <c r="AT240" s="52">
        <v>138</v>
      </c>
      <c r="AU240" s="53">
        <v>16.99202898550725</v>
      </c>
      <c r="AV240" s="53">
        <v>0.30419730300202696</v>
      </c>
      <c r="AW240" s="53">
        <v>17.739999999999998</v>
      </c>
      <c r="AX240" s="53">
        <v>16.489999999999998</v>
      </c>
      <c r="AY240" s="29">
        <f t="shared" si="67"/>
        <v>48.852083333333347</v>
      </c>
      <c r="AZ240" s="54">
        <v>85</v>
      </c>
      <c r="BA240" s="55">
        <v>17.144705882352948</v>
      </c>
      <c r="BB240" s="55">
        <v>0.37680861706383434</v>
      </c>
      <c r="BC240" s="55">
        <v>18.5</v>
      </c>
      <c r="BD240" s="55">
        <v>16.829999999999998</v>
      </c>
      <c r="BE240" s="32">
        <f t="shared" si="68"/>
        <v>30.360416666666676</v>
      </c>
      <c r="BF240" s="56">
        <v>49</v>
      </c>
      <c r="BG240" s="57">
        <v>16.641020408163268</v>
      </c>
      <c r="BH240" s="57">
        <v>0.18854978230738656</v>
      </c>
      <c r="BI240" s="57">
        <v>17.02</v>
      </c>
      <c r="BJ240" s="57">
        <v>16.38</v>
      </c>
      <c r="BK240" s="35">
        <f t="shared" si="69"/>
        <v>16.987708333333334</v>
      </c>
      <c r="BL240" s="58">
        <v>113</v>
      </c>
      <c r="BM240" s="59">
        <v>17.323628318584088</v>
      </c>
      <c r="BN240" s="59">
        <v>0.44163467034194021</v>
      </c>
      <c r="BO240" s="59">
        <v>19.43</v>
      </c>
      <c r="BP240" s="59">
        <v>16.66</v>
      </c>
      <c r="BQ240" s="37">
        <f t="shared" si="70"/>
        <v>40.782708333333375</v>
      </c>
      <c r="BR240" s="48">
        <v>74</v>
      </c>
      <c r="BS240" s="49">
        <v>17.300810810810809</v>
      </c>
      <c r="BT240" s="49">
        <v>0.59354462678986208</v>
      </c>
      <c r="BU240" s="49">
        <v>18.739999999999998</v>
      </c>
      <c r="BV240" s="49">
        <v>16.68</v>
      </c>
      <c r="BW240" s="23">
        <f t="shared" si="71"/>
        <v>26.672083333333333</v>
      </c>
      <c r="BX240" s="38">
        <f t="shared" si="72"/>
        <v>19.43</v>
      </c>
      <c r="BY240" s="39">
        <v>6</v>
      </c>
      <c r="BZ240" s="38">
        <f t="shared" si="73"/>
        <v>17.323628318584088</v>
      </c>
      <c r="CA240" s="39">
        <v>6</v>
      </c>
      <c r="CB240" s="40">
        <f t="shared" si="74"/>
        <v>15.3</v>
      </c>
      <c r="CC240" s="41">
        <v>0</v>
      </c>
      <c r="CD240" s="40">
        <f t="shared" si="75"/>
        <v>15.626870748299323</v>
      </c>
      <c r="CE240" s="41">
        <v>0</v>
      </c>
    </row>
    <row r="241" spans="1:83" x14ac:dyDescent="0.3">
      <c r="A241" s="8" t="s">
        <v>377</v>
      </c>
      <c r="B241" s="8">
        <v>2002</v>
      </c>
      <c r="C241" s="8" t="s">
        <v>391</v>
      </c>
      <c r="D241" s="8">
        <v>25</v>
      </c>
      <c r="E241" s="8">
        <v>486</v>
      </c>
      <c r="F241" s="10">
        <v>37428</v>
      </c>
      <c r="G241" s="11">
        <f t="shared" si="58"/>
        <v>172</v>
      </c>
      <c r="H241" s="11">
        <v>16.100000000000001</v>
      </c>
      <c r="I241" s="8" t="s">
        <v>361</v>
      </c>
      <c r="J241" s="45" t="s">
        <v>179</v>
      </c>
      <c r="K241" s="45" t="s">
        <v>190</v>
      </c>
      <c r="L241" s="45" t="s">
        <v>186</v>
      </c>
      <c r="M241" s="8">
        <v>8</v>
      </c>
      <c r="N241" s="8" t="s">
        <v>39</v>
      </c>
      <c r="O241" s="12">
        <f t="shared" si="59"/>
        <v>8</v>
      </c>
      <c r="P241" s="12">
        <v>0.60032573012056001</v>
      </c>
      <c r="Q241" s="13">
        <v>426</v>
      </c>
      <c r="R241" s="13">
        <f t="shared" si="60"/>
        <v>8.875</v>
      </c>
      <c r="S241" s="14">
        <v>16.542746478873237</v>
      </c>
      <c r="T241" s="14">
        <v>0.46594088647966364</v>
      </c>
      <c r="U241" s="14">
        <v>18.55</v>
      </c>
      <c r="V241" s="14">
        <v>15.6</v>
      </c>
      <c r="W241" s="14">
        <f t="shared" si="61"/>
        <v>2.9500000000000011</v>
      </c>
      <c r="X241" s="15">
        <f t="shared" si="62"/>
        <v>146.81687499999998</v>
      </c>
      <c r="Y241" s="61">
        <v>0</v>
      </c>
      <c r="Z241" s="16">
        <f t="shared" si="63"/>
        <v>0</v>
      </c>
      <c r="AA241" s="17">
        <f t="shared" si="64"/>
        <v>0</v>
      </c>
      <c r="AB241" s="62">
        <v>42</v>
      </c>
      <c r="AC241" s="63">
        <v>16.590714285714292</v>
      </c>
      <c r="AD241" s="63">
        <v>7.9737155312202115E-2</v>
      </c>
      <c r="AE241" s="63">
        <v>16.88</v>
      </c>
      <c r="AF241" s="63">
        <v>16.41</v>
      </c>
      <c r="AG241" s="20">
        <f t="shared" si="76"/>
        <v>14.516875000000006</v>
      </c>
      <c r="AH241" s="64">
        <v>55</v>
      </c>
      <c r="AI241" s="65">
        <v>16.59690909090909</v>
      </c>
      <c r="AJ241" s="65">
        <v>0.20820994325771336</v>
      </c>
      <c r="AK241" s="65">
        <v>17.07</v>
      </c>
      <c r="AL241" s="65">
        <v>16.260000000000002</v>
      </c>
      <c r="AM241" s="23">
        <f t="shared" si="65"/>
        <v>19.017291666666665</v>
      </c>
      <c r="AN241" s="66">
        <v>39</v>
      </c>
      <c r="AO241" s="67">
        <v>16.35717948717949</v>
      </c>
      <c r="AP241" s="67">
        <v>0.23687603595606038</v>
      </c>
      <c r="AQ241" s="67">
        <v>16.899999999999999</v>
      </c>
      <c r="AR241" s="67">
        <v>16.11</v>
      </c>
      <c r="AS241" s="26">
        <f t="shared" si="66"/>
        <v>13.290208333333336</v>
      </c>
      <c r="AT241" s="52">
        <v>103</v>
      </c>
      <c r="AU241" s="53">
        <v>16.62592233009708</v>
      </c>
      <c r="AV241" s="53">
        <v>0.46672920496899428</v>
      </c>
      <c r="AW241" s="53">
        <v>18.510000000000002</v>
      </c>
      <c r="AX241" s="53">
        <v>16.170000000000002</v>
      </c>
      <c r="AY241" s="29">
        <f t="shared" si="67"/>
        <v>35.676458333333322</v>
      </c>
      <c r="AZ241" s="54">
        <v>47</v>
      </c>
      <c r="BA241" s="55">
        <v>17.047234042553189</v>
      </c>
      <c r="BB241" s="55">
        <v>0.47125965393252817</v>
      </c>
      <c r="BC241" s="55">
        <v>18.55</v>
      </c>
      <c r="BD241" s="55">
        <v>16.53</v>
      </c>
      <c r="BE241" s="32">
        <f t="shared" si="68"/>
        <v>16.692083333333329</v>
      </c>
      <c r="BF241" s="56">
        <v>52</v>
      </c>
      <c r="BG241" s="57">
        <v>16.07288461538462</v>
      </c>
      <c r="BH241" s="57">
        <v>0.30287081655943643</v>
      </c>
      <c r="BI241" s="57">
        <v>17.14</v>
      </c>
      <c r="BJ241" s="57">
        <v>15.79</v>
      </c>
      <c r="BK241" s="35">
        <f t="shared" si="69"/>
        <v>17.412291666666672</v>
      </c>
      <c r="BL241" s="58">
        <v>45</v>
      </c>
      <c r="BM241" s="59">
        <v>16.031777777777776</v>
      </c>
      <c r="BN241" s="59">
        <v>0.27109448947225434</v>
      </c>
      <c r="BO241" s="59">
        <v>16.79</v>
      </c>
      <c r="BP241" s="59">
        <v>15.6</v>
      </c>
      <c r="BQ241" s="37">
        <f t="shared" si="70"/>
        <v>15.029791666666664</v>
      </c>
      <c r="BR241" s="48">
        <v>43</v>
      </c>
      <c r="BS241" s="49">
        <v>16.947209302325579</v>
      </c>
      <c r="BT241" s="49">
        <v>0.25109593671586211</v>
      </c>
      <c r="BU241" s="49">
        <v>17.66</v>
      </c>
      <c r="BV241" s="49">
        <v>16.41</v>
      </c>
      <c r="BW241" s="23">
        <f t="shared" si="71"/>
        <v>15.181874999999998</v>
      </c>
      <c r="BX241" s="38">
        <f t="shared" si="72"/>
        <v>18.55</v>
      </c>
      <c r="BY241" s="39">
        <v>4</v>
      </c>
      <c r="BZ241" s="38">
        <f t="shared" si="73"/>
        <v>17.047234042553189</v>
      </c>
      <c r="CA241" s="39">
        <v>4</v>
      </c>
      <c r="CB241" s="40">
        <f t="shared" si="74"/>
        <v>15.6</v>
      </c>
      <c r="CC241" s="41">
        <v>6</v>
      </c>
      <c r="CD241" s="40">
        <f t="shared" si="75"/>
        <v>16.031777777777776</v>
      </c>
      <c r="CE241" s="41">
        <v>6</v>
      </c>
    </row>
    <row r="242" spans="1:83" x14ac:dyDescent="0.3">
      <c r="A242" s="8" t="s">
        <v>377</v>
      </c>
      <c r="B242" s="8">
        <v>2002</v>
      </c>
      <c r="C242" s="8" t="s">
        <v>392</v>
      </c>
      <c r="D242" s="8">
        <v>24</v>
      </c>
      <c r="E242" s="8">
        <v>487</v>
      </c>
      <c r="F242" s="10">
        <v>37418</v>
      </c>
      <c r="G242" s="11">
        <f t="shared" si="58"/>
        <v>162</v>
      </c>
      <c r="H242" s="11">
        <v>14.8</v>
      </c>
      <c r="I242" s="8" t="s">
        <v>37</v>
      </c>
      <c r="J242" s="45" t="s">
        <v>308</v>
      </c>
      <c r="K242" s="45" t="s">
        <v>309</v>
      </c>
      <c r="L242" s="45" t="s">
        <v>310</v>
      </c>
      <c r="M242" s="8">
        <v>8</v>
      </c>
      <c r="N242" s="8" t="s">
        <v>39</v>
      </c>
      <c r="O242" s="12">
        <f t="shared" si="59"/>
        <v>8</v>
      </c>
      <c r="P242" s="12">
        <v>0.75336313685814327</v>
      </c>
      <c r="Q242" s="13">
        <v>1092</v>
      </c>
      <c r="R242" s="13">
        <f t="shared" si="60"/>
        <v>22.75</v>
      </c>
      <c r="S242" s="14">
        <v>15.658946886446889</v>
      </c>
      <c r="T242" s="14">
        <v>0.75020662532248161</v>
      </c>
      <c r="U242" s="14">
        <v>19.12</v>
      </c>
      <c r="V242" s="14">
        <v>14.44</v>
      </c>
      <c r="W242" s="14">
        <f t="shared" si="61"/>
        <v>4.6800000000000015</v>
      </c>
      <c r="X242" s="15">
        <f t="shared" si="62"/>
        <v>356.24104166666672</v>
      </c>
      <c r="Y242" s="61">
        <v>0</v>
      </c>
      <c r="Z242" s="16">
        <f t="shared" si="63"/>
        <v>0</v>
      </c>
      <c r="AA242" s="17">
        <f t="shared" si="64"/>
        <v>0</v>
      </c>
      <c r="AB242" s="46">
        <v>90</v>
      </c>
      <c r="AC242" s="47">
        <v>15.086444444444444</v>
      </c>
      <c r="AD242" s="47">
        <v>0.11718909247773292</v>
      </c>
      <c r="AE242" s="47">
        <v>15.49</v>
      </c>
      <c r="AF242" s="47">
        <v>14.9</v>
      </c>
      <c r="AG242" s="20">
        <f t="shared" si="76"/>
        <v>28.287083333333332</v>
      </c>
      <c r="AH242" s="48">
        <v>111</v>
      </c>
      <c r="AI242" s="49">
        <v>15.060450450450437</v>
      </c>
      <c r="AJ242" s="49">
        <v>0.16146706608969277</v>
      </c>
      <c r="AK242" s="49">
        <v>15.49</v>
      </c>
      <c r="AL242" s="49">
        <v>14.78</v>
      </c>
      <c r="AM242" s="23">
        <f t="shared" si="65"/>
        <v>34.827291666666639</v>
      </c>
      <c r="AN242" s="50">
        <v>95</v>
      </c>
      <c r="AO242" s="51">
        <v>15.454105263157887</v>
      </c>
      <c r="AP242" s="51">
        <v>0.24882487534213055</v>
      </c>
      <c r="AQ242" s="51">
        <v>16.36</v>
      </c>
      <c r="AR242" s="51">
        <v>15.11</v>
      </c>
      <c r="AS242" s="26">
        <f t="shared" si="66"/>
        <v>30.586249999999986</v>
      </c>
      <c r="AT242" s="52">
        <v>151</v>
      </c>
      <c r="AU242" s="53">
        <v>15.301854304635773</v>
      </c>
      <c r="AV242" s="53">
        <v>0.39435754330896117</v>
      </c>
      <c r="AW242" s="53">
        <v>16.64</v>
      </c>
      <c r="AX242" s="53">
        <v>14.78</v>
      </c>
      <c r="AY242" s="29">
        <f t="shared" si="67"/>
        <v>48.137083333333372</v>
      </c>
      <c r="AZ242" s="54">
        <v>92</v>
      </c>
      <c r="BA242" s="55">
        <v>15.195217391304348</v>
      </c>
      <c r="BB242" s="55">
        <v>0.38837355491299425</v>
      </c>
      <c r="BC242" s="55">
        <v>16.34</v>
      </c>
      <c r="BD242" s="55">
        <v>14.44</v>
      </c>
      <c r="BE242" s="32">
        <f t="shared" si="68"/>
        <v>29.124166666666667</v>
      </c>
      <c r="BF242" s="56">
        <v>80</v>
      </c>
      <c r="BG242" s="57">
        <v>16.213375000000006</v>
      </c>
      <c r="BH242" s="57">
        <v>0.14353532401644589</v>
      </c>
      <c r="BI242" s="57">
        <v>16.489999999999998</v>
      </c>
      <c r="BJ242" s="57">
        <v>15.7</v>
      </c>
      <c r="BK242" s="35">
        <f t="shared" si="69"/>
        <v>27.022291666666678</v>
      </c>
      <c r="BL242" s="58">
        <v>243</v>
      </c>
      <c r="BM242" s="59">
        <v>16.156337448559672</v>
      </c>
      <c r="BN242" s="59">
        <v>0.75676519150884125</v>
      </c>
      <c r="BO242" s="59">
        <v>19.12</v>
      </c>
      <c r="BP242" s="59">
        <v>14.65</v>
      </c>
      <c r="BQ242" s="37">
        <f t="shared" si="70"/>
        <v>81.791458333333338</v>
      </c>
      <c r="BR242" s="48">
        <v>230</v>
      </c>
      <c r="BS242" s="49">
        <v>15.95799999999999</v>
      </c>
      <c r="BT242" s="49">
        <v>0.95597610099670383</v>
      </c>
      <c r="BU242" s="49">
        <v>19.079999999999998</v>
      </c>
      <c r="BV242" s="49">
        <v>14.69</v>
      </c>
      <c r="BW242" s="23">
        <f t="shared" si="71"/>
        <v>76.465416666666627</v>
      </c>
      <c r="BX242" s="38">
        <f t="shared" si="72"/>
        <v>19.12</v>
      </c>
      <c r="BY242" s="39">
        <v>6</v>
      </c>
      <c r="BZ242" s="38">
        <f t="shared" si="73"/>
        <v>16.213375000000006</v>
      </c>
      <c r="CA242" s="39">
        <v>5</v>
      </c>
      <c r="CB242" s="40">
        <f t="shared" si="74"/>
        <v>14.44</v>
      </c>
      <c r="CC242" s="41">
        <v>4</v>
      </c>
      <c r="CD242" s="40">
        <f t="shared" si="75"/>
        <v>15.060450450450437</v>
      </c>
      <c r="CE242" s="41">
        <v>1</v>
      </c>
    </row>
    <row r="243" spans="1:83" x14ac:dyDescent="0.3">
      <c r="A243" s="8" t="s">
        <v>377</v>
      </c>
      <c r="B243" s="8">
        <v>2002</v>
      </c>
      <c r="C243" s="8" t="s">
        <v>393</v>
      </c>
      <c r="D243" s="8">
        <v>24</v>
      </c>
      <c r="E243" s="8">
        <v>512</v>
      </c>
      <c r="F243" s="10">
        <v>37420</v>
      </c>
      <c r="G243" s="11">
        <f t="shared" si="58"/>
        <v>164</v>
      </c>
      <c r="H243" s="11">
        <v>14.9</v>
      </c>
      <c r="I243" s="8" t="s">
        <v>37</v>
      </c>
      <c r="J243" s="45" t="s">
        <v>308</v>
      </c>
      <c r="K243" s="45" t="s">
        <v>309</v>
      </c>
      <c r="L243" s="45" t="s">
        <v>310</v>
      </c>
      <c r="M243" s="8">
        <v>8</v>
      </c>
      <c r="N243" s="8" t="s">
        <v>39</v>
      </c>
      <c r="O243" s="12">
        <f t="shared" si="59"/>
        <v>8</v>
      </c>
      <c r="P243" s="12">
        <v>0.14728120228854391</v>
      </c>
      <c r="Q243" s="13">
        <v>612</v>
      </c>
      <c r="R243" s="13">
        <f t="shared" si="60"/>
        <v>12.75</v>
      </c>
      <c r="S243" s="14">
        <v>15.424820261437922</v>
      </c>
      <c r="T243" s="14">
        <v>0.46525441402401979</v>
      </c>
      <c r="U243" s="14">
        <v>16.920000000000002</v>
      </c>
      <c r="V243" s="14">
        <v>14.58</v>
      </c>
      <c r="W243" s="14">
        <f t="shared" si="61"/>
        <v>2.3400000000000016</v>
      </c>
      <c r="X243" s="15">
        <f t="shared" si="62"/>
        <v>196.66645833333351</v>
      </c>
      <c r="Y243" s="61">
        <v>0</v>
      </c>
      <c r="Z243" s="16">
        <f t="shared" si="63"/>
        <v>0</v>
      </c>
      <c r="AA243" s="17">
        <f t="shared" si="64"/>
        <v>0</v>
      </c>
      <c r="AB243" s="46">
        <v>95</v>
      </c>
      <c r="AC243" s="47">
        <v>15.268736842105262</v>
      </c>
      <c r="AD243" s="47">
        <v>0.10247202114519453</v>
      </c>
      <c r="AE243" s="47">
        <v>15.65</v>
      </c>
      <c r="AF243" s="47">
        <v>15.1</v>
      </c>
      <c r="AG243" s="20">
        <f t="shared" si="76"/>
        <v>30.219374999999999</v>
      </c>
      <c r="AH243" s="48">
        <v>63</v>
      </c>
      <c r="AI243" s="49">
        <v>15.393015873015875</v>
      </c>
      <c r="AJ243" s="49">
        <v>0.12219280007080854</v>
      </c>
      <c r="AK243" s="49">
        <v>15.65</v>
      </c>
      <c r="AL243" s="49">
        <v>15.17</v>
      </c>
      <c r="AM243" s="23">
        <f t="shared" si="65"/>
        <v>20.203333333333337</v>
      </c>
      <c r="AN243" s="50">
        <v>83</v>
      </c>
      <c r="AO243" s="51">
        <v>15.631807228915671</v>
      </c>
      <c r="AP243" s="51">
        <v>0.10352500084889558</v>
      </c>
      <c r="AQ243" s="51">
        <v>15.97</v>
      </c>
      <c r="AR243" s="51">
        <v>15.44</v>
      </c>
      <c r="AS243" s="26">
        <f t="shared" si="66"/>
        <v>27.030000000000015</v>
      </c>
      <c r="AT243" s="52">
        <v>108</v>
      </c>
      <c r="AU243" s="53">
        <v>15.397314814814822</v>
      </c>
      <c r="AV243" s="53">
        <v>0.39211529508332688</v>
      </c>
      <c r="AW243" s="53">
        <v>16.32</v>
      </c>
      <c r="AX243" s="53">
        <v>14.83</v>
      </c>
      <c r="AY243" s="29">
        <f t="shared" si="67"/>
        <v>34.643958333333352</v>
      </c>
      <c r="AZ243" s="54">
        <v>75</v>
      </c>
      <c r="BA243" s="55">
        <v>15.188000000000008</v>
      </c>
      <c r="BB243" s="55">
        <v>0.28614870448960344</v>
      </c>
      <c r="BC243" s="55">
        <v>15.8</v>
      </c>
      <c r="BD243" s="55">
        <v>14.6</v>
      </c>
      <c r="BE243" s="32">
        <f t="shared" si="68"/>
        <v>23.731250000000014</v>
      </c>
      <c r="BF243" s="56">
        <v>44</v>
      </c>
      <c r="BG243" s="57">
        <v>16.364090909090905</v>
      </c>
      <c r="BH243" s="57">
        <v>0.28858369614875307</v>
      </c>
      <c r="BI243" s="57">
        <v>16.850000000000001</v>
      </c>
      <c r="BJ243" s="57">
        <v>15.65</v>
      </c>
      <c r="BK243" s="35">
        <f t="shared" si="69"/>
        <v>15.000416666666663</v>
      </c>
      <c r="BL243" s="58">
        <v>52</v>
      </c>
      <c r="BM243" s="59">
        <v>15.636538461538464</v>
      </c>
      <c r="BN243" s="59">
        <v>0.72639827193633699</v>
      </c>
      <c r="BO243" s="59">
        <v>16.920000000000002</v>
      </c>
      <c r="BP243" s="59">
        <v>14.81</v>
      </c>
      <c r="BQ243" s="37">
        <f t="shared" si="70"/>
        <v>16.939583333333335</v>
      </c>
      <c r="BR243" s="48">
        <v>92</v>
      </c>
      <c r="BS243" s="49">
        <v>15.077499999999999</v>
      </c>
      <c r="BT243" s="49">
        <v>0.39216117173349296</v>
      </c>
      <c r="BU243" s="49">
        <v>15.89</v>
      </c>
      <c r="BV243" s="49">
        <v>14.58</v>
      </c>
      <c r="BW243" s="23">
        <f t="shared" si="71"/>
        <v>28.898541666666667</v>
      </c>
      <c r="BX243" s="38">
        <f t="shared" si="72"/>
        <v>16.920000000000002</v>
      </c>
      <c r="BY243" s="39">
        <v>6</v>
      </c>
      <c r="BZ243" s="38">
        <f t="shared" si="73"/>
        <v>16.364090909090905</v>
      </c>
      <c r="CA243" s="39">
        <v>5</v>
      </c>
      <c r="CB243" s="40">
        <f t="shared" si="74"/>
        <v>14.58</v>
      </c>
      <c r="CC243" s="41">
        <v>7</v>
      </c>
      <c r="CD243" s="40">
        <f t="shared" si="75"/>
        <v>15.077499999999999</v>
      </c>
      <c r="CE243" s="41">
        <v>7</v>
      </c>
    </row>
    <row r="244" spans="1:83" x14ac:dyDescent="0.3">
      <c r="A244" s="8" t="s">
        <v>377</v>
      </c>
      <c r="B244" s="8">
        <v>2002</v>
      </c>
      <c r="C244" s="8" t="s">
        <v>394</v>
      </c>
      <c r="D244" s="8">
        <v>24</v>
      </c>
      <c r="E244" s="8">
        <v>211</v>
      </c>
      <c r="F244" s="10">
        <v>37419</v>
      </c>
      <c r="G244" s="11">
        <f t="shared" si="58"/>
        <v>163</v>
      </c>
      <c r="H244" s="11">
        <v>14.8</v>
      </c>
      <c r="I244" s="8" t="s">
        <v>395</v>
      </c>
      <c r="J244" s="45" t="s">
        <v>232</v>
      </c>
      <c r="K244" s="45" t="s">
        <v>352</v>
      </c>
      <c r="L244" s="45" t="s">
        <v>353</v>
      </c>
      <c r="M244" s="8">
        <v>8</v>
      </c>
      <c r="N244" s="8" t="s">
        <v>39</v>
      </c>
      <c r="O244" s="12">
        <f t="shared" si="59"/>
        <v>8</v>
      </c>
      <c r="P244" s="12">
        <v>0.19796291938562494</v>
      </c>
      <c r="Q244" s="13">
        <v>570</v>
      </c>
      <c r="R244" s="13">
        <f t="shared" si="60"/>
        <v>11.875</v>
      </c>
      <c r="S244" s="14">
        <v>15.166894736842069</v>
      </c>
      <c r="T244" s="14">
        <v>0.58931493945366897</v>
      </c>
      <c r="U244" s="14">
        <v>17.14</v>
      </c>
      <c r="V244" s="14">
        <v>13.88</v>
      </c>
      <c r="W244" s="14">
        <f t="shared" si="61"/>
        <v>3.26</v>
      </c>
      <c r="X244" s="15">
        <f t="shared" si="62"/>
        <v>180.10687499999958</v>
      </c>
      <c r="Y244" s="61">
        <v>0</v>
      </c>
      <c r="Z244" s="16">
        <f t="shared" si="63"/>
        <v>0</v>
      </c>
      <c r="AA244" s="17">
        <f t="shared" si="64"/>
        <v>0</v>
      </c>
      <c r="AB244" s="46">
        <v>93</v>
      </c>
      <c r="AC244" s="47">
        <v>15.215161290322575</v>
      </c>
      <c r="AD244" s="47">
        <v>9.0884696459258216E-2</v>
      </c>
      <c r="AE244" s="47">
        <v>15.71</v>
      </c>
      <c r="AF244" s="47">
        <v>15.09</v>
      </c>
      <c r="AG244" s="20">
        <f t="shared" si="76"/>
        <v>29.47937499999999</v>
      </c>
      <c r="AH244" s="48">
        <v>49</v>
      </c>
      <c r="AI244" s="49">
        <v>15.27959183673469</v>
      </c>
      <c r="AJ244" s="49">
        <v>0.19824184707566792</v>
      </c>
      <c r="AK244" s="49">
        <v>15.73</v>
      </c>
      <c r="AL244" s="49">
        <v>14.97</v>
      </c>
      <c r="AM244" s="23">
        <f t="shared" si="65"/>
        <v>15.597916666666661</v>
      </c>
      <c r="AN244" s="50">
        <v>60</v>
      </c>
      <c r="AO244" s="51">
        <v>15.338333333333329</v>
      </c>
      <c r="AP244" s="51">
        <v>0.20787191840957667</v>
      </c>
      <c r="AQ244" s="51">
        <v>15.88</v>
      </c>
      <c r="AR244" s="51">
        <v>14.88</v>
      </c>
      <c r="AS244" s="26">
        <f t="shared" si="66"/>
        <v>19.172916666666662</v>
      </c>
      <c r="AT244" s="52">
        <v>102</v>
      </c>
      <c r="AU244" s="53">
        <v>15.574901960784317</v>
      </c>
      <c r="AV244" s="53">
        <v>0.12257747679692231</v>
      </c>
      <c r="AW244" s="53">
        <v>16.11</v>
      </c>
      <c r="AX244" s="53">
        <v>15.35</v>
      </c>
      <c r="AY244" s="29">
        <f t="shared" si="67"/>
        <v>33.096666666666671</v>
      </c>
      <c r="AZ244" s="54">
        <v>76</v>
      </c>
      <c r="BA244" s="55">
        <v>14.444210526315794</v>
      </c>
      <c r="BB244" s="55">
        <v>0.52474822701404866</v>
      </c>
      <c r="BC244" s="55">
        <v>15.62</v>
      </c>
      <c r="BD244" s="55">
        <v>13.88</v>
      </c>
      <c r="BE244" s="32">
        <f t="shared" si="68"/>
        <v>22.870000000000008</v>
      </c>
      <c r="BF244" s="56">
        <v>60</v>
      </c>
      <c r="BG244" s="57">
        <v>15.316333333333336</v>
      </c>
      <c r="BH244" s="57">
        <v>0.60774929785195764</v>
      </c>
      <c r="BI244" s="57">
        <v>17.14</v>
      </c>
      <c r="BJ244" s="57">
        <v>13.94</v>
      </c>
      <c r="BK244" s="35">
        <f t="shared" si="69"/>
        <v>19.145416666666669</v>
      </c>
      <c r="BL244" s="58">
        <v>40</v>
      </c>
      <c r="BM244" s="59">
        <v>16.003249999999998</v>
      </c>
      <c r="BN244" s="59">
        <v>0.28085389485711298</v>
      </c>
      <c r="BO244" s="59">
        <v>16.5</v>
      </c>
      <c r="BP244" s="59">
        <v>15.62</v>
      </c>
      <c r="BQ244" s="37">
        <f t="shared" si="70"/>
        <v>13.336041666666665</v>
      </c>
      <c r="BR244" s="48">
        <v>90</v>
      </c>
      <c r="BS244" s="49">
        <v>14.617888888888892</v>
      </c>
      <c r="BT244" s="49">
        <v>0.57722796393371845</v>
      </c>
      <c r="BU244" s="49">
        <v>16.47</v>
      </c>
      <c r="BV244" s="49">
        <v>13.98</v>
      </c>
      <c r="BW244" s="23">
        <f t="shared" si="71"/>
        <v>27.408541666666672</v>
      </c>
      <c r="BX244" s="38">
        <f t="shared" si="72"/>
        <v>17.14</v>
      </c>
      <c r="BY244" s="39">
        <v>5</v>
      </c>
      <c r="BZ244" s="38">
        <f t="shared" si="73"/>
        <v>16.003249999999998</v>
      </c>
      <c r="CA244" s="39">
        <v>6</v>
      </c>
      <c r="CB244" s="40">
        <f t="shared" si="74"/>
        <v>13.88</v>
      </c>
      <c r="CC244" s="41">
        <v>4</v>
      </c>
      <c r="CD244" s="40">
        <f t="shared" si="75"/>
        <v>14.444210526315794</v>
      </c>
      <c r="CE244" s="41">
        <v>4</v>
      </c>
    </row>
    <row r="245" spans="1:83" x14ac:dyDescent="0.3">
      <c r="A245" s="8" t="s">
        <v>377</v>
      </c>
      <c r="B245" s="8">
        <v>2002</v>
      </c>
      <c r="C245" s="8" t="s">
        <v>396</v>
      </c>
      <c r="D245" s="8">
        <v>24</v>
      </c>
      <c r="E245" s="8">
        <v>484</v>
      </c>
      <c r="F245" s="10">
        <v>37420</v>
      </c>
      <c r="G245" s="11">
        <f t="shared" si="58"/>
        <v>164</v>
      </c>
      <c r="H245" s="11">
        <v>14.9</v>
      </c>
      <c r="I245" s="8" t="s">
        <v>57</v>
      </c>
      <c r="J245" s="45" t="s">
        <v>308</v>
      </c>
      <c r="K245" s="45" t="s">
        <v>309</v>
      </c>
      <c r="L245" s="45" t="s">
        <v>310</v>
      </c>
      <c r="M245" s="8">
        <v>8</v>
      </c>
      <c r="N245" s="8" t="s">
        <v>39</v>
      </c>
      <c r="O245" s="12">
        <f t="shared" si="59"/>
        <v>8</v>
      </c>
      <c r="P245" s="12">
        <v>0.37626944147403019</v>
      </c>
      <c r="Q245" s="13">
        <v>612</v>
      </c>
      <c r="R245" s="13">
        <f t="shared" si="60"/>
        <v>12.75</v>
      </c>
      <c r="S245" s="14">
        <v>15.44334967320259</v>
      </c>
      <c r="T245" s="14">
        <v>0.50670953721661416</v>
      </c>
      <c r="U245" s="14">
        <v>17.420000000000002</v>
      </c>
      <c r="V245" s="14">
        <v>14.48</v>
      </c>
      <c r="W245" s="14">
        <f t="shared" si="61"/>
        <v>2.9400000000000013</v>
      </c>
      <c r="X245" s="15">
        <f t="shared" si="62"/>
        <v>196.90270833333301</v>
      </c>
      <c r="Y245" s="61">
        <v>0</v>
      </c>
      <c r="Z245" s="16">
        <f t="shared" si="63"/>
        <v>0</v>
      </c>
      <c r="AA245" s="17">
        <f t="shared" si="64"/>
        <v>0</v>
      </c>
      <c r="AB245" s="46">
        <v>59</v>
      </c>
      <c r="AC245" s="47">
        <v>15.336779661016951</v>
      </c>
      <c r="AD245" s="47">
        <v>0.10536374888543558</v>
      </c>
      <c r="AE245" s="47">
        <v>15.72</v>
      </c>
      <c r="AF245" s="47">
        <v>15.17</v>
      </c>
      <c r="AG245" s="20">
        <f t="shared" si="76"/>
        <v>18.851458333333337</v>
      </c>
      <c r="AH245" s="48">
        <v>91</v>
      </c>
      <c r="AI245" s="49">
        <v>15.383186813186818</v>
      </c>
      <c r="AJ245" s="49">
        <v>0.12067291991973021</v>
      </c>
      <c r="AK245" s="49">
        <v>15.74</v>
      </c>
      <c r="AL245" s="49">
        <v>15.15</v>
      </c>
      <c r="AM245" s="23">
        <f t="shared" si="65"/>
        <v>29.163958333333341</v>
      </c>
      <c r="AN245" s="50">
        <v>40</v>
      </c>
      <c r="AO245" s="51">
        <v>15.710750000000008</v>
      </c>
      <c r="AP245" s="51">
        <v>0.10766490035861517</v>
      </c>
      <c r="AQ245" s="51">
        <v>15.96</v>
      </c>
      <c r="AR245" s="51">
        <v>15.55</v>
      </c>
      <c r="AS245" s="26">
        <f t="shared" si="66"/>
        <v>13.092291666666673</v>
      </c>
      <c r="AT245" s="52">
        <v>134</v>
      </c>
      <c r="AU245" s="53">
        <v>15.479477611940299</v>
      </c>
      <c r="AV245" s="53">
        <v>0.3175240614035359</v>
      </c>
      <c r="AW245" s="53">
        <v>16.71</v>
      </c>
      <c r="AX245" s="53">
        <v>15.05</v>
      </c>
      <c r="AY245" s="29">
        <f t="shared" si="67"/>
        <v>43.213541666666664</v>
      </c>
      <c r="AZ245" s="54">
        <v>56</v>
      </c>
      <c r="BA245" s="55">
        <v>14.959999999999992</v>
      </c>
      <c r="BB245" s="55">
        <v>0.22873565528793191</v>
      </c>
      <c r="BC245" s="55">
        <v>15.47</v>
      </c>
      <c r="BD245" s="55">
        <v>14.56</v>
      </c>
      <c r="BE245" s="32">
        <f t="shared" si="68"/>
        <v>17.453333333333326</v>
      </c>
      <c r="BF245" s="56">
        <v>54</v>
      </c>
      <c r="BG245" s="57">
        <v>16.142037037037039</v>
      </c>
      <c r="BH245" s="57">
        <v>0.39600542987333914</v>
      </c>
      <c r="BI245" s="57">
        <v>16.829999999999998</v>
      </c>
      <c r="BJ245" s="57">
        <v>15.05</v>
      </c>
      <c r="BK245" s="35">
        <f t="shared" si="69"/>
        <v>18.159791666666667</v>
      </c>
      <c r="BL245" s="58">
        <v>44</v>
      </c>
      <c r="BM245" s="59">
        <v>16.088863636363641</v>
      </c>
      <c r="BN245" s="59">
        <v>0.62972203505803548</v>
      </c>
      <c r="BO245" s="59">
        <v>17.420000000000002</v>
      </c>
      <c r="BP245" s="59">
        <v>15.28</v>
      </c>
      <c r="BQ245" s="37">
        <f t="shared" si="70"/>
        <v>14.748125000000003</v>
      </c>
      <c r="BR245" s="48">
        <v>134</v>
      </c>
      <c r="BS245" s="49">
        <v>15.123656716417909</v>
      </c>
      <c r="BT245" s="49">
        <v>0.52966515318965712</v>
      </c>
      <c r="BU245" s="49">
        <v>16.41</v>
      </c>
      <c r="BV245" s="49">
        <v>14.48</v>
      </c>
      <c r="BW245" s="23">
        <f t="shared" si="71"/>
        <v>42.220208333333325</v>
      </c>
      <c r="BX245" s="38">
        <f t="shared" si="72"/>
        <v>17.420000000000002</v>
      </c>
      <c r="BY245" s="39">
        <v>6</v>
      </c>
      <c r="BZ245" s="38">
        <f t="shared" si="73"/>
        <v>16.142037037037039</v>
      </c>
      <c r="CA245" s="39">
        <v>5</v>
      </c>
      <c r="CB245" s="40">
        <f t="shared" si="74"/>
        <v>14.48</v>
      </c>
      <c r="CC245" s="41">
        <v>7</v>
      </c>
      <c r="CD245" s="40">
        <f t="shared" si="75"/>
        <v>14.959999999999992</v>
      </c>
      <c r="CE245" s="41">
        <v>4</v>
      </c>
    </row>
    <row r="246" spans="1:83" x14ac:dyDescent="0.3">
      <c r="A246" s="8" t="s">
        <v>377</v>
      </c>
      <c r="B246" s="8">
        <v>2002</v>
      </c>
      <c r="C246" s="8" t="s">
        <v>397</v>
      </c>
      <c r="D246" s="8">
        <v>24</v>
      </c>
      <c r="E246" s="8">
        <v>476</v>
      </c>
      <c r="F246" s="10">
        <v>37413</v>
      </c>
      <c r="G246" s="11">
        <f t="shared" si="58"/>
        <v>157</v>
      </c>
      <c r="H246" s="11">
        <v>14.6</v>
      </c>
      <c r="I246" s="8" t="s">
        <v>351</v>
      </c>
      <c r="J246" s="45" t="s">
        <v>232</v>
      </c>
      <c r="K246" s="45" t="s">
        <v>123</v>
      </c>
      <c r="L246" s="45" t="s">
        <v>233</v>
      </c>
      <c r="M246" s="8">
        <v>8</v>
      </c>
      <c r="N246" s="8" t="s">
        <v>39</v>
      </c>
      <c r="O246" s="12">
        <f t="shared" si="59"/>
        <v>8</v>
      </c>
      <c r="P246" s="12">
        <v>0.71527867694689673</v>
      </c>
      <c r="Q246" s="13">
        <v>710</v>
      </c>
      <c r="R246" s="13">
        <f t="shared" si="60"/>
        <v>14.791666666666666</v>
      </c>
      <c r="S246" s="14">
        <v>14.806901408450704</v>
      </c>
      <c r="T246" s="14">
        <v>0.46277568019654253</v>
      </c>
      <c r="U246" s="14">
        <v>16.23</v>
      </c>
      <c r="V246" s="14">
        <v>13.51</v>
      </c>
      <c r="W246" s="14">
        <f t="shared" si="61"/>
        <v>2.7200000000000006</v>
      </c>
      <c r="X246" s="15">
        <f t="shared" si="62"/>
        <v>219.01874999999998</v>
      </c>
      <c r="Y246" s="61">
        <v>0</v>
      </c>
      <c r="Z246" s="16">
        <f t="shared" si="63"/>
        <v>0</v>
      </c>
      <c r="AA246" s="17">
        <f t="shared" si="64"/>
        <v>0</v>
      </c>
      <c r="AB246" s="46">
        <v>243</v>
      </c>
      <c r="AC246" s="47">
        <v>14.716172839506156</v>
      </c>
      <c r="AD246" s="47">
        <v>0.2212898023286099</v>
      </c>
      <c r="AE246" s="47">
        <v>15.36</v>
      </c>
      <c r="AF246" s="47">
        <v>14.3</v>
      </c>
      <c r="AG246" s="20">
        <f t="shared" si="76"/>
        <v>74.500624999999914</v>
      </c>
      <c r="AH246" s="48">
        <v>77</v>
      </c>
      <c r="AI246" s="49">
        <v>14.844675324675327</v>
      </c>
      <c r="AJ246" s="49">
        <v>0.18778896621070537</v>
      </c>
      <c r="AK246" s="49">
        <v>15.32</v>
      </c>
      <c r="AL246" s="49">
        <v>14.51</v>
      </c>
      <c r="AM246" s="23">
        <f t="shared" si="65"/>
        <v>23.81333333333334</v>
      </c>
      <c r="AN246" s="50">
        <v>50</v>
      </c>
      <c r="AO246" s="51">
        <v>14.784200000000004</v>
      </c>
      <c r="AP246" s="51">
        <v>0.23074935602536939</v>
      </c>
      <c r="AQ246" s="51">
        <v>15.38</v>
      </c>
      <c r="AR246" s="51">
        <v>14.47</v>
      </c>
      <c r="AS246" s="26">
        <f t="shared" si="66"/>
        <v>15.400208333333339</v>
      </c>
      <c r="AT246" s="52">
        <v>102</v>
      </c>
      <c r="AU246" s="53">
        <v>15.168529411764712</v>
      </c>
      <c r="AV246" s="53">
        <v>0.24425030603393219</v>
      </c>
      <c r="AW246" s="53">
        <v>15.61</v>
      </c>
      <c r="AX246" s="53">
        <v>14.6</v>
      </c>
      <c r="AY246" s="29">
        <f t="shared" si="67"/>
        <v>32.233125000000015</v>
      </c>
      <c r="AZ246" s="54">
        <v>82</v>
      </c>
      <c r="BA246" s="55">
        <v>14.951097560975604</v>
      </c>
      <c r="BB246" s="55">
        <v>0.44380789442558499</v>
      </c>
      <c r="BC246" s="55">
        <v>16.23</v>
      </c>
      <c r="BD246" s="55">
        <v>14.45</v>
      </c>
      <c r="BE246" s="32">
        <f t="shared" si="68"/>
        <v>25.541458333333324</v>
      </c>
      <c r="BF246" s="56">
        <v>49</v>
      </c>
      <c r="BG246" s="57">
        <v>13.947142857142861</v>
      </c>
      <c r="BH246" s="57">
        <v>0.36363901514184971</v>
      </c>
      <c r="BI246" s="57">
        <v>14.81</v>
      </c>
      <c r="BJ246" s="57">
        <v>13.51</v>
      </c>
      <c r="BK246" s="35">
        <f t="shared" si="69"/>
        <v>14.237708333333336</v>
      </c>
      <c r="BL246" s="58">
        <v>50</v>
      </c>
      <c r="BM246" s="59">
        <v>15.253799999999998</v>
      </c>
      <c r="BN246" s="59">
        <v>0.42834703649432526</v>
      </c>
      <c r="BO246" s="59">
        <v>15.7</v>
      </c>
      <c r="BP246" s="59">
        <v>13.99</v>
      </c>
      <c r="BQ246" s="37">
        <f t="shared" si="70"/>
        <v>15.889374999999999</v>
      </c>
      <c r="BR246" s="48">
        <v>57</v>
      </c>
      <c r="BS246" s="49">
        <v>14.655087719298248</v>
      </c>
      <c r="BT246" s="49">
        <v>0.76396083203408327</v>
      </c>
      <c r="BU246" s="49">
        <v>16.079999999999998</v>
      </c>
      <c r="BV246" s="49">
        <v>13.84</v>
      </c>
      <c r="BW246" s="23">
        <f t="shared" si="71"/>
        <v>17.40291666666667</v>
      </c>
      <c r="BX246" s="38">
        <f t="shared" si="72"/>
        <v>16.23</v>
      </c>
      <c r="BY246" s="39">
        <v>4</v>
      </c>
      <c r="BZ246" s="38">
        <f t="shared" si="73"/>
        <v>15.253799999999998</v>
      </c>
      <c r="CA246" s="39">
        <v>6</v>
      </c>
      <c r="CB246" s="40">
        <f t="shared" si="74"/>
        <v>13.51</v>
      </c>
      <c r="CC246" s="41">
        <v>5</v>
      </c>
      <c r="CD246" s="40">
        <f t="shared" si="75"/>
        <v>13.947142857142861</v>
      </c>
      <c r="CE246" s="41">
        <v>5</v>
      </c>
    </row>
    <row r="247" spans="1:83" x14ac:dyDescent="0.3">
      <c r="A247" s="8" t="s">
        <v>377</v>
      </c>
      <c r="B247" s="8">
        <v>2002</v>
      </c>
      <c r="C247" s="8" t="s">
        <v>398</v>
      </c>
      <c r="D247" s="8">
        <v>25</v>
      </c>
      <c r="E247" s="8">
        <v>496</v>
      </c>
      <c r="F247" s="10">
        <v>37425</v>
      </c>
      <c r="G247" s="11">
        <f t="shared" si="58"/>
        <v>169</v>
      </c>
      <c r="H247" s="11">
        <v>15.4</v>
      </c>
      <c r="I247" s="8" t="s">
        <v>351</v>
      </c>
      <c r="J247" s="45" t="s">
        <v>232</v>
      </c>
      <c r="K247" s="45" t="s">
        <v>399</v>
      </c>
      <c r="L247" s="45" t="s">
        <v>353</v>
      </c>
      <c r="M247" s="8">
        <v>8</v>
      </c>
      <c r="N247" s="8" t="s">
        <v>39</v>
      </c>
      <c r="O247" s="12">
        <f t="shared" si="59"/>
        <v>8</v>
      </c>
      <c r="P247" s="12">
        <v>0.91434567695117419</v>
      </c>
      <c r="Q247" s="13">
        <v>607</v>
      </c>
      <c r="R247" s="13">
        <f t="shared" si="60"/>
        <v>12.645833333333334</v>
      </c>
      <c r="S247" s="14">
        <v>16.401795716639214</v>
      </c>
      <c r="T247" s="14">
        <v>0.48850472780775017</v>
      </c>
      <c r="U247" s="14">
        <v>17.93</v>
      </c>
      <c r="V247" s="14">
        <v>15.55</v>
      </c>
      <c r="W247" s="14">
        <f t="shared" si="61"/>
        <v>2.379999999999999</v>
      </c>
      <c r="X247" s="15">
        <f t="shared" si="62"/>
        <v>207.41437500000006</v>
      </c>
      <c r="Y247" s="61">
        <v>0</v>
      </c>
      <c r="Z247" s="16">
        <f t="shared" si="63"/>
        <v>0</v>
      </c>
      <c r="AA247" s="17">
        <f t="shared" si="64"/>
        <v>0</v>
      </c>
      <c r="AB247" s="46">
        <v>170</v>
      </c>
      <c r="AC247" s="47">
        <v>16.026588235294145</v>
      </c>
      <c r="AD247" s="47">
        <v>0.30699171371032707</v>
      </c>
      <c r="AE247" s="47">
        <v>16.63</v>
      </c>
      <c r="AF247" s="47">
        <v>15.59</v>
      </c>
      <c r="AG247" s="20">
        <f t="shared" si="76"/>
        <v>56.76083333333343</v>
      </c>
      <c r="AH247" s="48">
        <v>55</v>
      </c>
      <c r="AI247" s="49">
        <v>16.570181818181815</v>
      </c>
      <c r="AJ247" s="49">
        <v>0.14382977218574486</v>
      </c>
      <c r="AK247" s="49">
        <v>17</v>
      </c>
      <c r="AL247" s="49">
        <v>16.14</v>
      </c>
      <c r="AM247" s="23">
        <f t="shared" si="65"/>
        <v>18.986666666666661</v>
      </c>
      <c r="AN247" s="50">
        <v>53</v>
      </c>
      <c r="AO247" s="51">
        <v>16.291320754716981</v>
      </c>
      <c r="AP247" s="51">
        <v>0.12415929185230493</v>
      </c>
      <c r="AQ247" s="51">
        <v>16.68</v>
      </c>
      <c r="AR247" s="51">
        <v>16.100000000000001</v>
      </c>
      <c r="AS247" s="26">
        <f t="shared" si="66"/>
        <v>17.988333333333333</v>
      </c>
      <c r="AT247" s="52">
        <v>91</v>
      </c>
      <c r="AU247" s="53">
        <v>16.636373626373626</v>
      </c>
      <c r="AV247" s="53">
        <v>0.3224162819279745</v>
      </c>
      <c r="AW247" s="53">
        <v>17.32</v>
      </c>
      <c r="AX247" s="53">
        <v>16.16</v>
      </c>
      <c r="AY247" s="29">
        <f t="shared" si="67"/>
        <v>31.539791666666662</v>
      </c>
      <c r="AZ247" s="54">
        <v>56</v>
      </c>
      <c r="BA247" s="55">
        <v>16.827500000000004</v>
      </c>
      <c r="BB247" s="55">
        <v>0.29593150313113753</v>
      </c>
      <c r="BC247" s="55">
        <v>17.93</v>
      </c>
      <c r="BD247" s="55">
        <v>16.48</v>
      </c>
      <c r="BE247" s="32">
        <f t="shared" si="68"/>
        <v>19.632083333333341</v>
      </c>
      <c r="BF247" s="56">
        <v>47</v>
      </c>
      <c r="BG247" s="57">
        <v>16.125531914893617</v>
      </c>
      <c r="BH247" s="57">
        <v>0.38163725384783148</v>
      </c>
      <c r="BI247" s="57">
        <v>17.13</v>
      </c>
      <c r="BJ247" s="57">
        <v>15.72</v>
      </c>
      <c r="BK247" s="35">
        <f t="shared" si="69"/>
        <v>15.789583333333333</v>
      </c>
      <c r="BL247" s="58">
        <v>63</v>
      </c>
      <c r="BM247" s="59">
        <v>16.036349206349204</v>
      </c>
      <c r="BN247" s="59">
        <v>0.27013319048980006</v>
      </c>
      <c r="BO247" s="59">
        <v>16.68</v>
      </c>
      <c r="BP247" s="59">
        <v>15.55</v>
      </c>
      <c r="BQ247" s="37">
        <f t="shared" si="70"/>
        <v>21.047708333333329</v>
      </c>
      <c r="BR247" s="48">
        <v>72</v>
      </c>
      <c r="BS247" s="49">
        <v>17.112916666666667</v>
      </c>
      <c r="BT247" s="49">
        <v>0.4053495709235263</v>
      </c>
      <c r="BU247" s="49">
        <v>17.89</v>
      </c>
      <c r="BV247" s="49">
        <v>16.36</v>
      </c>
      <c r="BW247" s="23">
        <f t="shared" si="71"/>
        <v>25.669375000000002</v>
      </c>
      <c r="BX247" s="38">
        <f t="shared" si="72"/>
        <v>17.93</v>
      </c>
      <c r="BY247" s="39">
        <v>4</v>
      </c>
      <c r="BZ247" s="38">
        <f t="shared" si="73"/>
        <v>17.112916666666667</v>
      </c>
      <c r="CA247" s="39">
        <v>7</v>
      </c>
      <c r="CB247" s="40">
        <f t="shared" si="74"/>
        <v>15.55</v>
      </c>
      <c r="CC247" s="41">
        <v>6</v>
      </c>
      <c r="CD247" s="40">
        <f t="shared" si="75"/>
        <v>16.026588235294145</v>
      </c>
      <c r="CE247" s="41">
        <v>0</v>
      </c>
    </row>
    <row r="248" spans="1:83" x14ac:dyDescent="0.3">
      <c r="A248" s="8" t="s">
        <v>377</v>
      </c>
      <c r="B248" s="8">
        <v>2002</v>
      </c>
      <c r="C248" s="8" t="s">
        <v>400</v>
      </c>
      <c r="D248" s="8">
        <v>24</v>
      </c>
      <c r="E248" s="8">
        <v>463</v>
      </c>
      <c r="F248" s="10">
        <v>37426</v>
      </c>
      <c r="G248" s="11">
        <f t="shared" si="58"/>
        <v>170</v>
      </c>
      <c r="H248" s="11">
        <v>15.6</v>
      </c>
      <c r="I248" s="8" t="s">
        <v>57</v>
      </c>
      <c r="J248" s="45" t="s">
        <v>179</v>
      </c>
      <c r="K248" s="45" t="s">
        <v>67</v>
      </c>
      <c r="L248" s="45" t="s">
        <v>186</v>
      </c>
      <c r="M248" s="8">
        <v>8</v>
      </c>
      <c r="N248" s="8" t="s">
        <v>39</v>
      </c>
      <c r="O248" s="12">
        <f t="shared" si="59"/>
        <v>8</v>
      </c>
      <c r="P248" s="42">
        <v>0.1210698929504449</v>
      </c>
      <c r="Q248" s="13">
        <v>772</v>
      </c>
      <c r="R248" s="13">
        <f t="shared" si="60"/>
        <v>16.083333333333332</v>
      </c>
      <c r="S248" s="14">
        <v>16.83709844559586</v>
      </c>
      <c r="T248" s="14">
        <v>0.53292149369410935</v>
      </c>
      <c r="U248" s="14">
        <v>19.399999999999999</v>
      </c>
      <c r="V248" s="14">
        <v>15.85</v>
      </c>
      <c r="W248" s="14">
        <f t="shared" si="61"/>
        <v>3.5499999999999989</v>
      </c>
      <c r="X248" s="15">
        <f t="shared" si="62"/>
        <v>270.79666666666674</v>
      </c>
      <c r="Y248" s="61">
        <v>0</v>
      </c>
      <c r="Z248" s="16">
        <f t="shared" si="63"/>
        <v>0</v>
      </c>
      <c r="AA248" s="17">
        <f t="shared" si="64"/>
        <v>0</v>
      </c>
      <c r="AB248" s="46">
        <v>110</v>
      </c>
      <c r="AC248" s="47">
        <v>16.165818181818167</v>
      </c>
      <c r="AD248" s="47">
        <v>0.19272731993642453</v>
      </c>
      <c r="AE248" s="47">
        <v>16.77</v>
      </c>
      <c r="AF248" s="47">
        <v>15.85</v>
      </c>
      <c r="AG248" s="20">
        <f t="shared" si="76"/>
        <v>37.046666666666631</v>
      </c>
      <c r="AH248" s="48">
        <v>79</v>
      </c>
      <c r="AI248" s="49">
        <v>16.698607594936707</v>
      </c>
      <c r="AJ248" s="49">
        <v>0.10680360813571788</v>
      </c>
      <c r="AK248" s="49">
        <v>16.940000000000001</v>
      </c>
      <c r="AL248" s="49">
        <v>16.440000000000001</v>
      </c>
      <c r="AM248" s="23">
        <f t="shared" si="65"/>
        <v>27.483124999999994</v>
      </c>
      <c r="AN248" s="50">
        <v>154</v>
      </c>
      <c r="AO248" s="51">
        <v>16.529090909090922</v>
      </c>
      <c r="AP248" s="51">
        <v>0.26476124066285689</v>
      </c>
      <c r="AQ248" s="51">
        <v>17.63</v>
      </c>
      <c r="AR248" s="51">
        <v>16.21</v>
      </c>
      <c r="AS248" s="26">
        <f t="shared" si="66"/>
        <v>53.030833333333376</v>
      </c>
      <c r="AT248" s="52">
        <v>93</v>
      </c>
      <c r="AU248" s="53">
        <v>17.38645161290323</v>
      </c>
      <c r="AV248" s="53">
        <v>0.20488939307370246</v>
      </c>
      <c r="AW248" s="53">
        <v>17.87</v>
      </c>
      <c r="AX248" s="53">
        <v>16.899999999999999</v>
      </c>
      <c r="AY248" s="29">
        <f t="shared" si="67"/>
        <v>33.686250000000008</v>
      </c>
      <c r="AZ248" s="54">
        <v>60</v>
      </c>
      <c r="BA248" s="55">
        <v>16.867666666666665</v>
      </c>
      <c r="BB248" s="55">
        <v>0.30358516894318166</v>
      </c>
      <c r="BC248" s="55">
        <v>17.440000000000001</v>
      </c>
      <c r="BD248" s="55">
        <v>16.57</v>
      </c>
      <c r="BE248" s="32">
        <f t="shared" si="68"/>
        <v>21.084583333333331</v>
      </c>
      <c r="BF248" s="56">
        <v>50</v>
      </c>
      <c r="BG248" s="57">
        <v>16.492799999999999</v>
      </c>
      <c r="BH248" s="57">
        <v>0.17767248015402431</v>
      </c>
      <c r="BI248" s="57">
        <v>16.829999999999998</v>
      </c>
      <c r="BJ248" s="57">
        <v>16.079999999999998</v>
      </c>
      <c r="BK248" s="35">
        <f t="shared" si="69"/>
        <v>17.18</v>
      </c>
      <c r="BL248" s="58">
        <v>136</v>
      </c>
      <c r="BM248" s="59">
        <v>17.34249999999998</v>
      </c>
      <c r="BN248" s="59">
        <v>0.43424817959489614</v>
      </c>
      <c r="BO248" s="59">
        <v>19.399999999999999</v>
      </c>
      <c r="BP248" s="59">
        <v>16.489999999999998</v>
      </c>
      <c r="BQ248" s="37">
        <f t="shared" si="70"/>
        <v>49.13708333333328</v>
      </c>
      <c r="BR248" s="48">
        <v>90</v>
      </c>
      <c r="BS248" s="49">
        <v>17.145666666666667</v>
      </c>
      <c r="BT248" s="49">
        <v>0.51875618312275562</v>
      </c>
      <c r="BU248" s="49">
        <v>18.09</v>
      </c>
      <c r="BV248" s="49">
        <v>16.079999999999998</v>
      </c>
      <c r="BW248" s="23">
        <f t="shared" si="71"/>
        <v>32.148125</v>
      </c>
      <c r="BX248" s="38">
        <f t="shared" si="72"/>
        <v>19.399999999999999</v>
      </c>
      <c r="BY248" s="39">
        <v>6</v>
      </c>
      <c r="BZ248" s="38">
        <f t="shared" si="73"/>
        <v>17.38645161290323</v>
      </c>
      <c r="CA248" s="39">
        <v>3</v>
      </c>
      <c r="CB248" s="40">
        <f t="shared" si="74"/>
        <v>15.85</v>
      </c>
      <c r="CC248" s="41">
        <v>0</v>
      </c>
      <c r="CD248" s="40">
        <f t="shared" si="75"/>
        <v>16.165818181818167</v>
      </c>
      <c r="CE248" s="41">
        <v>0</v>
      </c>
    </row>
    <row r="249" spans="1:83" x14ac:dyDescent="0.3">
      <c r="A249" s="8" t="s">
        <v>377</v>
      </c>
      <c r="B249" s="8">
        <v>2002</v>
      </c>
      <c r="C249" s="8" t="s">
        <v>401</v>
      </c>
      <c r="D249" s="8">
        <v>25</v>
      </c>
      <c r="E249" s="8">
        <v>507</v>
      </c>
      <c r="F249" s="10">
        <v>37425</v>
      </c>
      <c r="G249" s="11">
        <f t="shared" si="58"/>
        <v>169</v>
      </c>
      <c r="H249" s="11">
        <v>15.4</v>
      </c>
      <c r="I249" s="8" t="s">
        <v>57</v>
      </c>
      <c r="J249" s="45" t="s">
        <v>308</v>
      </c>
      <c r="K249" s="45" t="s">
        <v>309</v>
      </c>
      <c r="L249" s="45" t="s">
        <v>310</v>
      </c>
      <c r="M249" s="8">
        <v>8</v>
      </c>
      <c r="N249" s="8" t="s">
        <v>39</v>
      </c>
      <c r="O249" s="12">
        <f t="shared" si="59"/>
        <v>8</v>
      </c>
      <c r="P249" s="12">
        <v>0.36785581304878312</v>
      </c>
      <c r="Q249" s="13">
        <v>745</v>
      </c>
      <c r="R249" s="13">
        <f t="shared" si="60"/>
        <v>15.520833333333334</v>
      </c>
      <c r="S249" s="14">
        <v>16.609302013422845</v>
      </c>
      <c r="T249" s="14">
        <v>0.53336555310141698</v>
      </c>
      <c r="U249" s="14">
        <v>18.88</v>
      </c>
      <c r="V249" s="14">
        <v>15.58</v>
      </c>
      <c r="W249" s="14">
        <f t="shared" si="61"/>
        <v>3.2999999999999989</v>
      </c>
      <c r="X249" s="15">
        <f t="shared" si="62"/>
        <v>257.79020833333374</v>
      </c>
      <c r="Y249" s="61">
        <v>0</v>
      </c>
      <c r="Z249" s="16">
        <f t="shared" si="63"/>
        <v>0</v>
      </c>
      <c r="AA249" s="17">
        <f t="shared" si="64"/>
        <v>0</v>
      </c>
      <c r="AB249" s="46">
        <v>53</v>
      </c>
      <c r="AC249" s="47">
        <v>15.713962264150943</v>
      </c>
      <c r="AD249" s="47">
        <v>0.13373825789782079</v>
      </c>
      <c r="AE249" s="47">
        <v>16.149999999999999</v>
      </c>
      <c r="AF249" s="47">
        <v>15.58</v>
      </c>
      <c r="AG249" s="20">
        <f t="shared" si="76"/>
        <v>17.350833333333334</v>
      </c>
      <c r="AH249" s="48">
        <v>274</v>
      </c>
      <c r="AI249" s="49">
        <v>16.328941605839397</v>
      </c>
      <c r="AJ249" s="49">
        <v>0.24037358793990515</v>
      </c>
      <c r="AK249" s="49">
        <v>16.82</v>
      </c>
      <c r="AL249" s="49">
        <v>15.62</v>
      </c>
      <c r="AM249" s="23">
        <f t="shared" si="65"/>
        <v>93.211041666666546</v>
      </c>
      <c r="AN249" s="50">
        <v>55</v>
      </c>
      <c r="AO249" s="51">
        <v>16.778727272727274</v>
      </c>
      <c r="AP249" s="51">
        <v>0.38898754881270087</v>
      </c>
      <c r="AQ249" s="51">
        <v>18.25</v>
      </c>
      <c r="AR249" s="51">
        <v>16.47</v>
      </c>
      <c r="AS249" s="26">
        <f t="shared" si="66"/>
        <v>19.225625000000001</v>
      </c>
      <c r="AT249" s="52">
        <v>135</v>
      </c>
      <c r="AU249" s="53">
        <v>17.15074074074073</v>
      </c>
      <c r="AV249" s="53">
        <v>0.27456513684840289</v>
      </c>
      <c r="AW249" s="53">
        <v>17.77</v>
      </c>
      <c r="AX249" s="53">
        <v>16.47</v>
      </c>
      <c r="AY249" s="29">
        <f t="shared" si="67"/>
        <v>48.236458333333303</v>
      </c>
      <c r="AZ249" s="54">
        <v>53</v>
      </c>
      <c r="BA249" s="55">
        <v>16.740188679245282</v>
      </c>
      <c r="BB249" s="55">
        <v>0.45450941670044154</v>
      </c>
      <c r="BC249" s="55">
        <v>18.600000000000001</v>
      </c>
      <c r="BD249" s="55">
        <v>16.3</v>
      </c>
      <c r="BE249" s="32">
        <f t="shared" si="68"/>
        <v>18.483958333333334</v>
      </c>
      <c r="BF249" s="56">
        <v>43</v>
      </c>
      <c r="BG249" s="57">
        <v>16.409999999999997</v>
      </c>
      <c r="BH249" s="57">
        <v>0.15030128472663321</v>
      </c>
      <c r="BI249" s="57">
        <v>16.73</v>
      </c>
      <c r="BJ249" s="57">
        <v>16.149999999999999</v>
      </c>
      <c r="BK249" s="35">
        <f t="shared" si="69"/>
        <v>14.700624999999997</v>
      </c>
      <c r="BL249" s="58">
        <v>55</v>
      </c>
      <c r="BM249" s="59">
        <v>17.042363636363635</v>
      </c>
      <c r="BN249" s="59">
        <v>0.41362876375894542</v>
      </c>
      <c r="BO249" s="59">
        <v>18.88</v>
      </c>
      <c r="BP249" s="59">
        <v>16.559999999999999</v>
      </c>
      <c r="BQ249" s="37">
        <f t="shared" si="70"/>
        <v>19.527708333333329</v>
      </c>
      <c r="BR249" s="48">
        <v>77</v>
      </c>
      <c r="BS249" s="49">
        <v>16.864805194805196</v>
      </c>
      <c r="BT249" s="49">
        <v>0.65504441470469377</v>
      </c>
      <c r="BU249" s="49">
        <v>18.309999999999999</v>
      </c>
      <c r="BV249" s="49">
        <v>16.11</v>
      </c>
      <c r="BW249" s="23">
        <f t="shared" si="71"/>
        <v>27.053958333333338</v>
      </c>
      <c r="BX249" s="38">
        <f t="shared" si="72"/>
        <v>18.88</v>
      </c>
      <c r="BY249" s="39">
        <v>6</v>
      </c>
      <c r="BZ249" s="38">
        <f t="shared" si="73"/>
        <v>17.15074074074073</v>
      </c>
      <c r="CA249" s="39">
        <v>3</v>
      </c>
      <c r="CB249" s="40">
        <f t="shared" si="74"/>
        <v>15.58</v>
      </c>
      <c r="CC249" s="41">
        <v>0</v>
      </c>
      <c r="CD249" s="40">
        <f t="shared" si="75"/>
        <v>15.713962264150943</v>
      </c>
      <c r="CE249" s="41">
        <v>0</v>
      </c>
    </row>
    <row r="250" spans="1:83" x14ac:dyDescent="0.3">
      <c r="A250" s="8" t="s">
        <v>377</v>
      </c>
      <c r="B250" s="8">
        <v>2002</v>
      </c>
      <c r="C250" s="8" t="s">
        <v>402</v>
      </c>
      <c r="D250" s="8">
        <v>25</v>
      </c>
      <c r="E250" s="8">
        <v>510</v>
      </c>
      <c r="F250" s="10">
        <v>37423</v>
      </c>
      <c r="G250" s="11">
        <f t="shared" si="58"/>
        <v>167</v>
      </c>
      <c r="H250" s="11">
        <v>15.2</v>
      </c>
      <c r="I250" s="8" t="s">
        <v>403</v>
      </c>
      <c r="J250" s="45" t="s">
        <v>308</v>
      </c>
      <c r="K250" s="45" t="s">
        <v>309</v>
      </c>
      <c r="L250" s="45" t="s">
        <v>310</v>
      </c>
      <c r="M250" s="8">
        <v>8</v>
      </c>
      <c r="N250" s="8" t="s">
        <v>39</v>
      </c>
      <c r="O250" s="12">
        <f t="shared" si="59"/>
        <v>8</v>
      </c>
      <c r="P250" s="12">
        <v>0.32437130383849921</v>
      </c>
      <c r="Q250" s="13">
        <v>524</v>
      </c>
      <c r="R250" s="13">
        <f t="shared" si="60"/>
        <v>10.916666666666666</v>
      </c>
      <c r="S250" s="14">
        <v>15.711583969465639</v>
      </c>
      <c r="T250" s="14">
        <v>0.38989282565570382</v>
      </c>
      <c r="U250" s="14">
        <v>16.760000000000002</v>
      </c>
      <c r="V250" s="14">
        <v>14.87</v>
      </c>
      <c r="W250" s="14">
        <f t="shared" si="61"/>
        <v>1.8900000000000023</v>
      </c>
      <c r="X250" s="15">
        <f t="shared" si="62"/>
        <v>171.51812499999988</v>
      </c>
      <c r="Y250" s="61">
        <v>0</v>
      </c>
      <c r="Z250" s="16">
        <f t="shared" si="63"/>
        <v>0</v>
      </c>
      <c r="AA250" s="17">
        <f t="shared" si="64"/>
        <v>0</v>
      </c>
      <c r="AB250" s="46">
        <v>32</v>
      </c>
      <c r="AC250" s="47">
        <v>15.415937499999991</v>
      </c>
      <c r="AD250" s="47">
        <v>0.1108576353824158</v>
      </c>
      <c r="AE250" s="47">
        <v>15.89</v>
      </c>
      <c r="AF250" s="47">
        <v>15.34</v>
      </c>
      <c r="AG250" s="20">
        <f t="shared" si="76"/>
        <v>10.27729166666666</v>
      </c>
      <c r="AH250" s="48">
        <v>58</v>
      </c>
      <c r="AI250" s="49">
        <v>15.662586206896551</v>
      </c>
      <c r="AJ250" s="49">
        <v>0.1646746962829648</v>
      </c>
      <c r="AK250" s="49">
        <v>15.95</v>
      </c>
      <c r="AL250" s="49">
        <v>15.34</v>
      </c>
      <c r="AM250" s="23">
        <f t="shared" si="65"/>
        <v>18.925624999999997</v>
      </c>
      <c r="AN250" s="50">
        <v>109</v>
      </c>
      <c r="AO250" s="51">
        <v>15.796513761467889</v>
      </c>
      <c r="AP250" s="51">
        <v>0.16623486367624871</v>
      </c>
      <c r="AQ250" s="51">
        <v>16.420000000000002</v>
      </c>
      <c r="AR250" s="51">
        <v>15.57</v>
      </c>
      <c r="AS250" s="26">
        <f t="shared" si="66"/>
        <v>35.871249999999996</v>
      </c>
      <c r="AT250" s="52">
        <v>88</v>
      </c>
      <c r="AU250" s="53">
        <v>15.594659090909092</v>
      </c>
      <c r="AV250" s="53">
        <v>0.35951739319309539</v>
      </c>
      <c r="AW250" s="53">
        <v>16.68</v>
      </c>
      <c r="AX250" s="53">
        <v>14.96</v>
      </c>
      <c r="AY250" s="29">
        <f t="shared" si="67"/>
        <v>28.590208333333333</v>
      </c>
      <c r="AZ250" s="54">
        <v>50</v>
      </c>
      <c r="BA250" s="55">
        <v>15.863400000000002</v>
      </c>
      <c r="BB250" s="55">
        <v>0.38009993315399737</v>
      </c>
      <c r="BC250" s="55">
        <v>16.59</v>
      </c>
      <c r="BD250" s="55">
        <v>15.25</v>
      </c>
      <c r="BE250" s="32">
        <f t="shared" si="68"/>
        <v>16.524375000000003</v>
      </c>
      <c r="BF250" s="56">
        <v>75</v>
      </c>
      <c r="BG250" s="57">
        <v>16.279599999999999</v>
      </c>
      <c r="BH250" s="57">
        <v>0.25181739415695442</v>
      </c>
      <c r="BI250" s="57">
        <v>16.760000000000002</v>
      </c>
      <c r="BJ250" s="57">
        <v>15.7</v>
      </c>
      <c r="BK250" s="35">
        <f t="shared" si="69"/>
        <v>25.436874999999997</v>
      </c>
      <c r="BL250" s="58">
        <v>52</v>
      </c>
      <c r="BM250" s="59">
        <v>15.378076923076925</v>
      </c>
      <c r="BN250" s="59">
        <v>0.31587437600697771</v>
      </c>
      <c r="BO250" s="59">
        <v>16.29</v>
      </c>
      <c r="BP250" s="59">
        <v>14.98</v>
      </c>
      <c r="BQ250" s="37">
        <f t="shared" si="70"/>
        <v>16.659583333333334</v>
      </c>
      <c r="BR250" s="48">
        <v>60</v>
      </c>
      <c r="BS250" s="49">
        <v>15.386333333333335</v>
      </c>
      <c r="BT250" s="49">
        <v>0.26299427503382061</v>
      </c>
      <c r="BU250" s="49">
        <v>16.55</v>
      </c>
      <c r="BV250" s="49">
        <v>14.87</v>
      </c>
      <c r="BW250" s="23">
        <f t="shared" si="71"/>
        <v>19.232916666666668</v>
      </c>
      <c r="BX250" s="38">
        <f t="shared" si="72"/>
        <v>16.760000000000002</v>
      </c>
      <c r="BY250" s="39">
        <v>5</v>
      </c>
      <c r="BZ250" s="38">
        <f t="shared" si="73"/>
        <v>16.279599999999999</v>
      </c>
      <c r="CA250" s="39">
        <v>5</v>
      </c>
      <c r="CB250" s="40">
        <f t="shared" si="74"/>
        <v>14.87</v>
      </c>
      <c r="CC250" s="41">
        <v>7</v>
      </c>
      <c r="CD250" s="40">
        <f t="shared" si="75"/>
        <v>15.378076923076925</v>
      </c>
      <c r="CE250" s="41">
        <v>6</v>
      </c>
    </row>
    <row r="251" spans="1:83" x14ac:dyDescent="0.3">
      <c r="A251" s="8" t="s">
        <v>377</v>
      </c>
      <c r="B251" s="8">
        <v>2002</v>
      </c>
      <c r="C251" s="8" t="s">
        <v>404</v>
      </c>
      <c r="D251" s="8">
        <v>24</v>
      </c>
      <c r="E251" s="8">
        <v>500</v>
      </c>
      <c r="F251" s="10">
        <v>37419</v>
      </c>
      <c r="G251" s="11">
        <f t="shared" si="58"/>
        <v>163</v>
      </c>
      <c r="H251" s="11">
        <v>14.8</v>
      </c>
      <c r="I251" s="8" t="s">
        <v>57</v>
      </c>
      <c r="J251" s="45" t="s">
        <v>250</v>
      </c>
      <c r="K251" s="45" t="s">
        <v>72</v>
      </c>
      <c r="L251" s="45" t="s">
        <v>252</v>
      </c>
      <c r="M251" s="8">
        <v>8</v>
      </c>
      <c r="N251" s="8" t="s">
        <v>39</v>
      </c>
      <c r="O251" s="12">
        <f t="shared" si="59"/>
        <v>8</v>
      </c>
      <c r="P251" s="12">
        <v>0.87173796592027231</v>
      </c>
      <c r="Q251" s="13">
        <v>472</v>
      </c>
      <c r="R251" s="13">
        <f t="shared" si="60"/>
        <v>9.8333333333333339</v>
      </c>
      <c r="S251" s="14">
        <v>15.167012711864386</v>
      </c>
      <c r="T251" s="14">
        <v>0.55413766507524731</v>
      </c>
      <c r="U251" s="14">
        <v>16.489999999999998</v>
      </c>
      <c r="V251" s="14">
        <v>13.73</v>
      </c>
      <c r="W251" s="14">
        <f t="shared" si="61"/>
        <v>2.759999999999998</v>
      </c>
      <c r="X251" s="15">
        <f t="shared" si="62"/>
        <v>149.14229166666647</v>
      </c>
      <c r="Y251" s="61">
        <v>0</v>
      </c>
      <c r="Z251" s="16">
        <f t="shared" si="63"/>
        <v>0</v>
      </c>
      <c r="AA251" s="17">
        <f t="shared" si="64"/>
        <v>0</v>
      </c>
      <c r="AB251" s="46">
        <v>62</v>
      </c>
      <c r="AC251" s="47">
        <v>15.304354838709679</v>
      </c>
      <c r="AD251" s="47">
        <v>0.11023999107375049</v>
      </c>
      <c r="AE251" s="47">
        <v>15.66</v>
      </c>
      <c r="AF251" s="47">
        <v>15.2</v>
      </c>
      <c r="AG251" s="20">
        <f t="shared" si="76"/>
        <v>19.768125000000005</v>
      </c>
      <c r="AH251" s="48">
        <v>75</v>
      </c>
      <c r="AI251" s="49">
        <v>15.169866666666673</v>
      </c>
      <c r="AJ251" s="49">
        <v>0.1520889971794917</v>
      </c>
      <c r="AK251" s="49">
        <v>15.49</v>
      </c>
      <c r="AL251" s="49">
        <v>14.8</v>
      </c>
      <c r="AM251" s="23">
        <f t="shared" si="65"/>
        <v>23.702916666666678</v>
      </c>
      <c r="AN251" s="50">
        <v>50</v>
      </c>
      <c r="AO251" s="51">
        <v>15.262800000000002</v>
      </c>
      <c r="AP251" s="51">
        <v>0.17774138516394966</v>
      </c>
      <c r="AQ251" s="51">
        <v>15.62</v>
      </c>
      <c r="AR251" s="51">
        <v>14.86</v>
      </c>
      <c r="AS251" s="26">
        <f t="shared" si="66"/>
        <v>15.898750000000003</v>
      </c>
      <c r="AT251" s="52">
        <v>96</v>
      </c>
      <c r="AU251" s="53">
        <v>15.575000000000001</v>
      </c>
      <c r="AV251" s="53">
        <v>0.15162974295094081</v>
      </c>
      <c r="AW251" s="53">
        <v>16.05</v>
      </c>
      <c r="AX251" s="53">
        <v>15.3</v>
      </c>
      <c r="AY251" s="29">
        <f t="shared" si="67"/>
        <v>31.150000000000002</v>
      </c>
      <c r="AZ251" s="54">
        <v>56</v>
      </c>
      <c r="BA251" s="55">
        <v>14.695714285714283</v>
      </c>
      <c r="BB251" s="55">
        <v>0.62355536939496981</v>
      </c>
      <c r="BC251" s="55">
        <v>15.62</v>
      </c>
      <c r="BD251" s="55">
        <v>13.98</v>
      </c>
      <c r="BE251" s="32">
        <f t="shared" si="68"/>
        <v>17.145</v>
      </c>
      <c r="BF251" s="56">
        <v>43</v>
      </c>
      <c r="BG251" s="57">
        <v>14.532325581395343</v>
      </c>
      <c r="BH251" s="57">
        <v>0.36925818306245367</v>
      </c>
      <c r="BI251" s="57">
        <v>15.3</v>
      </c>
      <c r="BJ251" s="57">
        <v>13.94</v>
      </c>
      <c r="BK251" s="35">
        <f t="shared" si="69"/>
        <v>13.018541666666662</v>
      </c>
      <c r="BL251" s="58">
        <v>43</v>
      </c>
      <c r="BM251" s="59">
        <v>15.767674418604654</v>
      </c>
      <c r="BN251" s="59">
        <v>0.20047369153252254</v>
      </c>
      <c r="BO251" s="59">
        <v>15.98</v>
      </c>
      <c r="BP251" s="59">
        <v>15.14</v>
      </c>
      <c r="BQ251" s="37">
        <f t="shared" si="70"/>
        <v>14.125208333333337</v>
      </c>
      <c r="BR251" s="48">
        <v>47</v>
      </c>
      <c r="BS251" s="49">
        <v>14.63872340425532</v>
      </c>
      <c r="BT251" s="49">
        <v>0.85521321272705941</v>
      </c>
      <c r="BU251" s="49">
        <v>16.489999999999998</v>
      </c>
      <c r="BV251" s="49">
        <v>13.73</v>
      </c>
      <c r="BW251" s="23">
        <f t="shared" si="71"/>
        <v>14.33375</v>
      </c>
      <c r="BX251" s="38">
        <f t="shared" si="72"/>
        <v>16.489999999999998</v>
      </c>
      <c r="BY251" s="39">
        <v>7</v>
      </c>
      <c r="BZ251" s="38">
        <f t="shared" si="73"/>
        <v>15.767674418604654</v>
      </c>
      <c r="CA251" s="39">
        <v>6</v>
      </c>
      <c r="CB251" s="40">
        <f t="shared" si="74"/>
        <v>13.73</v>
      </c>
      <c r="CC251" s="41">
        <v>7</v>
      </c>
      <c r="CD251" s="40">
        <f t="shared" si="75"/>
        <v>14.532325581395343</v>
      </c>
      <c r="CE251" s="41">
        <v>5</v>
      </c>
    </row>
    <row r="252" spans="1:83" x14ac:dyDescent="0.3">
      <c r="A252" s="8" t="s">
        <v>377</v>
      </c>
      <c r="B252" s="8">
        <v>2002</v>
      </c>
      <c r="C252" s="8" t="s">
        <v>405</v>
      </c>
      <c r="D252" s="8">
        <v>24</v>
      </c>
      <c r="E252" s="8">
        <v>470</v>
      </c>
      <c r="F252" s="10">
        <v>37411</v>
      </c>
      <c r="G252" s="11">
        <f t="shared" si="58"/>
        <v>155</v>
      </c>
      <c r="H252" s="11">
        <v>14.9</v>
      </c>
      <c r="I252" s="8" t="s">
        <v>37</v>
      </c>
      <c r="J252" s="45" t="s">
        <v>179</v>
      </c>
      <c r="K252" s="45" t="s">
        <v>67</v>
      </c>
      <c r="L252" s="45" t="s">
        <v>186</v>
      </c>
      <c r="M252" s="8">
        <v>8</v>
      </c>
      <c r="N252" s="8" t="s">
        <v>39</v>
      </c>
      <c r="O252" s="12">
        <f t="shared" si="59"/>
        <v>8</v>
      </c>
      <c r="P252" s="12">
        <v>0.58989830198430593</v>
      </c>
      <c r="Q252" s="13">
        <v>908</v>
      </c>
      <c r="R252" s="13">
        <f t="shared" si="60"/>
        <v>18.916666666666668</v>
      </c>
      <c r="S252" s="14">
        <v>14.910748898678412</v>
      </c>
      <c r="T252" s="14">
        <v>0.52287485643259857</v>
      </c>
      <c r="U252" s="14">
        <v>16.809999999999999</v>
      </c>
      <c r="V252" s="14">
        <v>13.87</v>
      </c>
      <c r="W252" s="14">
        <f t="shared" si="61"/>
        <v>2.9399999999999995</v>
      </c>
      <c r="X252" s="15">
        <f t="shared" si="62"/>
        <v>282.06166666666661</v>
      </c>
      <c r="Y252" s="61">
        <v>0</v>
      </c>
      <c r="Z252" s="16">
        <f t="shared" si="63"/>
        <v>0</v>
      </c>
      <c r="AA252" s="17">
        <f t="shared" si="64"/>
        <v>0</v>
      </c>
      <c r="AB252" s="46">
        <v>240</v>
      </c>
      <c r="AC252" s="47">
        <v>14.801666666666625</v>
      </c>
      <c r="AD252" s="47">
        <v>0.31814007949534473</v>
      </c>
      <c r="AE252" s="47">
        <v>15.59</v>
      </c>
      <c r="AF252" s="47">
        <v>14.29</v>
      </c>
      <c r="AG252" s="20">
        <f t="shared" si="76"/>
        <v>74.008333333333127</v>
      </c>
      <c r="AH252" s="48">
        <v>60</v>
      </c>
      <c r="AI252" s="49">
        <v>14.695666666666662</v>
      </c>
      <c r="AJ252" s="49">
        <v>0.11248151134955667</v>
      </c>
      <c r="AK252" s="49">
        <v>15.02</v>
      </c>
      <c r="AL252" s="49">
        <v>14.37</v>
      </c>
      <c r="AM252" s="23">
        <f t="shared" si="65"/>
        <v>18.369583333333328</v>
      </c>
      <c r="AN252" s="50">
        <v>183</v>
      </c>
      <c r="AO252" s="51">
        <v>14.565355191256828</v>
      </c>
      <c r="AP252" s="51">
        <v>0.22354968364564456</v>
      </c>
      <c r="AQ252" s="51">
        <v>15.11</v>
      </c>
      <c r="AR252" s="51">
        <v>14.18</v>
      </c>
      <c r="AS252" s="26">
        <f t="shared" si="66"/>
        <v>55.530416666666653</v>
      </c>
      <c r="AT252" s="52">
        <v>150</v>
      </c>
      <c r="AU252" s="53">
        <v>15.348666666666672</v>
      </c>
      <c r="AV252" s="53">
        <v>0.2339410430709189</v>
      </c>
      <c r="AW252" s="53">
        <v>16.02</v>
      </c>
      <c r="AX252" s="53">
        <v>14.77</v>
      </c>
      <c r="AY252" s="29">
        <f t="shared" si="67"/>
        <v>47.964583333333351</v>
      </c>
      <c r="AZ252" s="54">
        <v>85</v>
      </c>
      <c r="BA252" s="55">
        <v>14.727529411764699</v>
      </c>
      <c r="BB252" s="55">
        <v>0.60287585763561979</v>
      </c>
      <c r="BC252" s="55">
        <v>15.89</v>
      </c>
      <c r="BD252" s="55">
        <v>13.99</v>
      </c>
      <c r="BE252" s="32">
        <f t="shared" si="68"/>
        <v>26.079999999999988</v>
      </c>
      <c r="BF252" s="56">
        <v>58</v>
      </c>
      <c r="BG252" s="57">
        <v>14.830517241379315</v>
      </c>
      <c r="BH252" s="57">
        <v>0.56577356580852245</v>
      </c>
      <c r="BI252" s="57">
        <v>16.809999999999999</v>
      </c>
      <c r="BJ252" s="57">
        <v>13.87</v>
      </c>
      <c r="BK252" s="35">
        <f t="shared" si="69"/>
        <v>17.920208333333338</v>
      </c>
      <c r="BL252" s="58">
        <v>78</v>
      </c>
      <c r="BM252" s="59">
        <v>15.888461538461534</v>
      </c>
      <c r="BN252" s="59">
        <v>0.17761827537799069</v>
      </c>
      <c r="BO252" s="59">
        <v>16.399999999999999</v>
      </c>
      <c r="BP252" s="59">
        <v>15.42</v>
      </c>
      <c r="BQ252" s="37">
        <f t="shared" si="70"/>
        <v>25.818749999999994</v>
      </c>
      <c r="BR252" s="48">
        <v>54</v>
      </c>
      <c r="BS252" s="49">
        <v>14.550925925925931</v>
      </c>
      <c r="BT252" s="49">
        <v>0.50603254619217086</v>
      </c>
      <c r="BU252" s="49">
        <v>16.02</v>
      </c>
      <c r="BV252" s="49">
        <v>14.08</v>
      </c>
      <c r="BW252" s="23">
        <f t="shared" si="71"/>
        <v>16.369791666666671</v>
      </c>
      <c r="BX252" s="38">
        <f t="shared" si="72"/>
        <v>16.809999999999999</v>
      </c>
      <c r="BY252" s="39">
        <v>5</v>
      </c>
      <c r="BZ252" s="38">
        <f t="shared" si="73"/>
        <v>15.888461538461534</v>
      </c>
      <c r="CA252" s="39">
        <v>6</v>
      </c>
      <c r="CB252" s="40">
        <f t="shared" si="74"/>
        <v>13.87</v>
      </c>
      <c r="CC252" s="41">
        <v>5</v>
      </c>
      <c r="CD252" s="40">
        <f t="shared" si="75"/>
        <v>14.550925925925931</v>
      </c>
      <c r="CE252" s="41">
        <v>7</v>
      </c>
    </row>
    <row r="253" spans="1:83" x14ac:dyDescent="0.3">
      <c r="A253" s="8" t="s">
        <v>377</v>
      </c>
      <c r="B253" s="8">
        <v>2002</v>
      </c>
      <c r="C253" s="8" t="s">
        <v>406</v>
      </c>
      <c r="D253" s="8">
        <v>24</v>
      </c>
      <c r="E253" s="8">
        <v>493</v>
      </c>
      <c r="F253" s="10">
        <v>37411</v>
      </c>
      <c r="G253" s="11">
        <f t="shared" si="58"/>
        <v>155</v>
      </c>
      <c r="H253" s="11">
        <v>14.9</v>
      </c>
      <c r="I253" s="8" t="s">
        <v>57</v>
      </c>
      <c r="J253" s="45" t="s">
        <v>232</v>
      </c>
      <c r="K253" s="45" t="s">
        <v>123</v>
      </c>
      <c r="L253" s="45" t="s">
        <v>233</v>
      </c>
      <c r="M253" s="8">
        <v>8</v>
      </c>
      <c r="N253" s="8" t="s">
        <v>39</v>
      </c>
      <c r="O253" s="12">
        <f t="shared" si="59"/>
        <v>8</v>
      </c>
      <c r="P253" s="12">
        <v>0.57032866607411392</v>
      </c>
      <c r="Q253" s="13">
        <v>519</v>
      </c>
      <c r="R253" s="13">
        <f t="shared" si="60"/>
        <v>10.8125</v>
      </c>
      <c r="S253" s="14">
        <v>14.013757225433521</v>
      </c>
      <c r="T253" s="14">
        <v>0.70455793173497117</v>
      </c>
      <c r="U253" s="14">
        <v>15.86</v>
      </c>
      <c r="V253" s="14">
        <v>12.47</v>
      </c>
      <c r="W253" s="14">
        <f t="shared" si="61"/>
        <v>3.3899999999999988</v>
      </c>
      <c r="X253" s="15">
        <f t="shared" si="62"/>
        <v>151.52374999999995</v>
      </c>
      <c r="Y253" s="61">
        <v>0</v>
      </c>
      <c r="Z253" s="16">
        <f t="shared" si="63"/>
        <v>0</v>
      </c>
      <c r="AA253" s="17">
        <f t="shared" si="64"/>
        <v>0</v>
      </c>
      <c r="AB253" s="62">
        <v>84</v>
      </c>
      <c r="AC253" s="63">
        <v>15.023928571428577</v>
      </c>
      <c r="AD253" s="63">
        <v>0.20367123198945858</v>
      </c>
      <c r="AE253" s="63">
        <v>15.86</v>
      </c>
      <c r="AF253" s="63">
        <v>14.09</v>
      </c>
      <c r="AG253" s="20">
        <f t="shared" si="76"/>
        <v>26.291875000000012</v>
      </c>
      <c r="AH253" s="64">
        <v>60</v>
      </c>
      <c r="AI253" s="65">
        <v>14.561500000000002</v>
      </c>
      <c r="AJ253" s="65">
        <v>0.14429049089497273</v>
      </c>
      <c r="AK253" s="65">
        <v>14.87</v>
      </c>
      <c r="AL253" s="65">
        <v>14.28</v>
      </c>
      <c r="AM253" s="23">
        <f t="shared" si="65"/>
        <v>18.201875000000001</v>
      </c>
      <c r="AN253" s="66">
        <v>46</v>
      </c>
      <c r="AO253" s="67">
        <v>14.62956521739131</v>
      </c>
      <c r="AP253" s="67">
        <v>0.19325235685484207</v>
      </c>
      <c r="AQ253" s="67">
        <v>14.87</v>
      </c>
      <c r="AR253" s="67">
        <v>13.93</v>
      </c>
      <c r="AS253" s="26">
        <f t="shared" si="66"/>
        <v>14.020000000000005</v>
      </c>
      <c r="AT253" s="52">
        <v>102</v>
      </c>
      <c r="AU253" s="53">
        <v>13.725882352941175</v>
      </c>
      <c r="AV253" s="53">
        <v>0.53744049256809501</v>
      </c>
      <c r="AW253" s="53">
        <v>15.8</v>
      </c>
      <c r="AX253" s="53">
        <v>12.95</v>
      </c>
      <c r="AY253" s="29">
        <f t="shared" si="67"/>
        <v>29.167499999999997</v>
      </c>
      <c r="AZ253" s="54">
        <v>73</v>
      </c>
      <c r="BA253" s="55">
        <v>13.539863013698636</v>
      </c>
      <c r="BB253" s="55">
        <v>0.36896060144487991</v>
      </c>
      <c r="BC253" s="55">
        <v>14.72</v>
      </c>
      <c r="BD253" s="55">
        <v>12.87</v>
      </c>
      <c r="BE253" s="32">
        <f t="shared" si="68"/>
        <v>20.591875000000009</v>
      </c>
      <c r="BF253" s="56">
        <v>56</v>
      </c>
      <c r="BG253" s="57">
        <v>13.698571428571427</v>
      </c>
      <c r="BH253" s="57">
        <v>0.16702126779576201</v>
      </c>
      <c r="BI253" s="57">
        <v>14.16</v>
      </c>
      <c r="BJ253" s="57">
        <v>13.45</v>
      </c>
      <c r="BK253" s="35">
        <f t="shared" si="69"/>
        <v>15.981666666666666</v>
      </c>
      <c r="BL253" s="58">
        <v>43</v>
      </c>
      <c r="BM253" s="59">
        <v>13.417906976744186</v>
      </c>
      <c r="BN253" s="59">
        <v>0.4717624409217554</v>
      </c>
      <c r="BO253" s="59">
        <v>14.55</v>
      </c>
      <c r="BP253" s="59">
        <v>12.7</v>
      </c>
      <c r="BQ253" s="37">
        <f t="shared" si="70"/>
        <v>12.020208333333334</v>
      </c>
      <c r="BR253" s="48">
        <v>55</v>
      </c>
      <c r="BS253" s="49">
        <v>13.307999999999998</v>
      </c>
      <c r="BT253" s="49">
        <v>0.3520595488350321</v>
      </c>
      <c r="BU253" s="49">
        <v>14.3</v>
      </c>
      <c r="BV253" s="49">
        <v>12.47</v>
      </c>
      <c r="BW253" s="23">
        <f t="shared" si="71"/>
        <v>15.248749999999998</v>
      </c>
      <c r="BX253" s="38">
        <f t="shared" si="72"/>
        <v>15.86</v>
      </c>
      <c r="BY253" s="39">
        <v>0</v>
      </c>
      <c r="BZ253" s="38">
        <f t="shared" si="73"/>
        <v>15.023928571428577</v>
      </c>
      <c r="CA253" s="39">
        <v>0</v>
      </c>
      <c r="CB253" s="40">
        <f t="shared" si="74"/>
        <v>12.47</v>
      </c>
      <c r="CC253" s="41">
        <v>7</v>
      </c>
      <c r="CD253" s="40">
        <f t="shared" si="75"/>
        <v>13.307999999999998</v>
      </c>
      <c r="CE253" s="41">
        <v>7</v>
      </c>
    </row>
    <row r="254" spans="1:83" x14ac:dyDescent="0.3">
      <c r="A254" s="8" t="s">
        <v>377</v>
      </c>
      <c r="B254" s="8">
        <v>2002</v>
      </c>
      <c r="C254" s="8" t="s">
        <v>407</v>
      </c>
      <c r="D254" s="8">
        <v>24</v>
      </c>
      <c r="E254" s="8">
        <v>477</v>
      </c>
      <c r="F254" s="10">
        <v>37412</v>
      </c>
      <c r="G254" s="11">
        <f t="shared" si="58"/>
        <v>156</v>
      </c>
      <c r="H254" s="11">
        <v>15</v>
      </c>
      <c r="I254" s="8" t="s">
        <v>351</v>
      </c>
      <c r="J254" s="45" t="s">
        <v>232</v>
      </c>
      <c r="K254" s="45" t="s">
        <v>352</v>
      </c>
      <c r="L254" s="45" t="s">
        <v>353</v>
      </c>
      <c r="M254" s="8">
        <v>8</v>
      </c>
      <c r="N254" s="8" t="s">
        <v>39</v>
      </c>
      <c r="O254" s="12">
        <f t="shared" si="59"/>
        <v>8</v>
      </c>
      <c r="P254" s="12">
        <v>0.79862876725873921</v>
      </c>
      <c r="Q254" s="13">
        <v>1231</v>
      </c>
      <c r="R254" s="13">
        <f t="shared" si="60"/>
        <v>25.645833333333332</v>
      </c>
      <c r="S254" s="14">
        <v>15.533436230706755</v>
      </c>
      <c r="T254" s="14">
        <v>0.94362411764520082</v>
      </c>
      <c r="U254" s="14">
        <v>18.62</v>
      </c>
      <c r="V254" s="14">
        <v>13.99</v>
      </c>
      <c r="W254" s="14">
        <f t="shared" si="61"/>
        <v>4.6300000000000008</v>
      </c>
      <c r="X254" s="15">
        <f t="shared" si="62"/>
        <v>398.36791666666699</v>
      </c>
      <c r="Y254" s="61">
        <v>0</v>
      </c>
      <c r="Z254" s="16">
        <f t="shared" si="63"/>
        <v>0</v>
      </c>
      <c r="AA254" s="17">
        <f t="shared" si="64"/>
        <v>0</v>
      </c>
      <c r="AB254" s="46">
        <v>93</v>
      </c>
      <c r="AC254" s="47">
        <v>14.768279569892476</v>
      </c>
      <c r="AD254" s="47">
        <v>0.27539940819579917</v>
      </c>
      <c r="AE254" s="47">
        <v>15.51</v>
      </c>
      <c r="AF254" s="47">
        <v>14.35</v>
      </c>
      <c r="AG254" s="20">
        <f t="shared" si="76"/>
        <v>28.613541666666674</v>
      </c>
      <c r="AH254" s="48">
        <v>61</v>
      </c>
      <c r="AI254" s="49">
        <v>14.561803278688528</v>
      </c>
      <c r="AJ254" s="49">
        <v>0.25402433083414705</v>
      </c>
      <c r="AK254" s="49">
        <v>15.06</v>
      </c>
      <c r="AL254" s="49">
        <v>14.06</v>
      </c>
      <c r="AM254" s="23">
        <f t="shared" si="65"/>
        <v>18.505625000000002</v>
      </c>
      <c r="AN254" s="50">
        <v>766</v>
      </c>
      <c r="AO254" s="51">
        <v>15.254438642297652</v>
      </c>
      <c r="AP254" s="51">
        <v>0.75302814277557206</v>
      </c>
      <c r="AQ254" s="51">
        <v>16.77</v>
      </c>
      <c r="AR254" s="51">
        <v>13.99</v>
      </c>
      <c r="AS254" s="26">
        <f t="shared" si="66"/>
        <v>243.4354166666667</v>
      </c>
      <c r="AT254" s="52">
        <v>90</v>
      </c>
      <c r="AU254" s="53">
        <v>16.723222222222226</v>
      </c>
      <c r="AV254" s="53">
        <v>0.51001394071666517</v>
      </c>
      <c r="AW254" s="53">
        <v>18.62</v>
      </c>
      <c r="AX254" s="53">
        <v>16.190000000000001</v>
      </c>
      <c r="AY254" s="29">
        <f t="shared" si="67"/>
        <v>31.356041666666673</v>
      </c>
      <c r="AZ254" s="54">
        <v>46</v>
      </c>
      <c r="BA254" s="55">
        <v>16.841739130434785</v>
      </c>
      <c r="BB254" s="55">
        <v>0.25546736558556199</v>
      </c>
      <c r="BC254" s="55">
        <v>18.09</v>
      </c>
      <c r="BD254" s="55">
        <v>16.47</v>
      </c>
      <c r="BE254" s="32">
        <f t="shared" si="68"/>
        <v>16.140000000000004</v>
      </c>
      <c r="BF254" s="56">
        <v>45</v>
      </c>
      <c r="BG254" s="57">
        <v>16.037111111111116</v>
      </c>
      <c r="BH254" s="57">
        <v>0.30821054065968817</v>
      </c>
      <c r="BI254" s="57">
        <v>16.96</v>
      </c>
      <c r="BJ254" s="57">
        <v>15.74</v>
      </c>
      <c r="BK254" s="35">
        <f t="shared" si="69"/>
        <v>15.034791666666671</v>
      </c>
      <c r="BL254" s="58">
        <v>48</v>
      </c>
      <c r="BM254" s="59">
        <v>16.010833333333334</v>
      </c>
      <c r="BN254" s="59">
        <v>0.2201240784854715</v>
      </c>
      <c r="BO254" s="59">
        <v>16.72</v>
      </c>
      <c r="BP254" s="59">
        <v>15.64</v>
      </c>
      <c r="BQ254" s="37">
        <f t="shared" si="70"/>
        <v>16.010833333333334</v>
      </c>
      <c r="BR254" s="48">
        <v>82</v>
      </c>
      <c r="BS254" s="49">
        <v>17.134634146341469</v>
      </c>
      <c r="BT254" s="49">
        <v>0.30723054086367357</v>
      </c>
      <c r="BU254" s="49">
        <v>17.78</v>
      </c>
      <c r="BV254" s="49">
        <v>16.510000000000002</v>
      </c>
      <c r="BW254" s="23">
        <f t="shared" si="71"/>
        <v>29.271666666666675</v>
      </c>
      <c r="BX254" s="38">
        <f t="shared" si="72"/>
        <v>18.62</v>
      </c>
      <c r="BY254" s="39">
        <v>3</v>
      </c>
      <c r="BZ254" s="38">
        <f t="shared" si="73"/>
        <v>17.134634146341469</v>
      </c>
      <c r="CA254" s="39">
        <v>7</v>
      </c>
      <c r="CB254" s="40">
        <f t="shared" si="74"/>
        <v>13.99</v>
      </c>
      <c r="CC254" s="41">
        <v>2</v>
      </c>
      <c r="CD254" s="40">
        <f t="shared" si="75"/>
        <v>14.561803278688528</v>
      </c>
      <c r="CE254" s="41">
        <v>1</v>
      </c>
    </row>
    <row r="255" spans="1:83" x14ac:dyDescent="0.3">
      <c r="A255" s="8" t="s">
        <v>377</v>
      </c>
      <c r="B255" s="8">
        <v>2002</v>
      </c>
      <c r="C255" s="8" t="s">
        <v>408</v>
      </c>
      <c r="D255" s="8">
        <v>24</v>
      </c>
      <c r="E255" s="8">
        <v>482</v>
      </c>
      <c r="F255" s="10">
        <v>37413</v>
      </c>
      <c r="G255" s="11">
        <f t="shared" si="58"/>
        <v>157</v>
      </c>
      <c r="H255" s="11">
        <v>14.6</v>
      </c>
      <c r="I255" s="8" t="s">
        <v>37</v>
      </c>
      <c r="J255" s="45" t="s">
        <v>179</v>
      </c>
      <c r="K255" s="45" t="s">
        <v>67</v>
      </c>
      <c r="L255" s="45" t="s">
        <v>186</v>
      </c>
      <c r="M255" s="8">
        <v>8</v>
      </c>
      <c r="N255" s="8" t="s">
        <v>39</v>
      </c>
      <c r="O255" s="12">
        <f t="shared" si="59"/>
        <v>8</v>
      </c>
      <c r="P255" s="12">
        <v>0.34916757610569871</v>
      </c>
      <c r="Q255" s="13">
        <v>797</v>
      </c>
      <c r="R255" s="13">
        <f t="shared" si="60"/>
        <v>16.604166666666668</v>
      </c>
      <c r="S255" s="14">
        <v>14.720351317440411</v>
      </c>
      <c r="T255" s="14">
        <v>0.59495228222903429</v>
      </c>
      <c r="U255" s="14">
        <v>17.12</v>
      </c>
      <c r="V255" s="14">
        <v>13.72</v>
      </c>
      <c r="W255" s="14">
        <f t="shared" si="61"/>
        <v>3.4000000000000004</v>
      </c>
      <c r="X255" s="15">
        <f t="shared" si="62"/>
        <v>244.41916666666683</v>
      </c>
      <c r="Y255" s="61">
        <v>0</v>
      </c>
      <c r="Z255" s="16">
        <f t="shared" si="63"/>
        <v>0</v>
      </c>
      <c r="AA255" s="17">
        <f t="shared" si="64"/>
        <v>0</v>
      </c>
      <c r="AB255" s="46">
        <v>49</v>
      </c>
      <c r="AC255" s="47">
        <v>14.545714285714286</v>
      </c>
      <c r="AD255" s="47">
        <v>0.11975669779459946</v>
      </c>
      <c r="AE255" s="47">
        <v>14.78</v>
      </c>
      <c r="AF255" s="47">
        <v>14.28</v>
      </c>
      <c r="AG255" s="20">
        <f t="shared" si="76"/>
        <v>14.848749999999999</v>
      </c>
      <c r="AH255" s="48">
        <v>92</v>
      </c>
      <c r="AI255" s="49">
        <v>14.532065217391297</v>
      </c>
      <c r="AJ255" s="49">
        <v>0.22338818548490497</v>
      </c>
      <c r="AK255" s="49">
        <v>14.95</v>
      </c>
      <c r="AL255" s="49">
        <v>13.9</v>
      </c>
      <c r="AM255" s="23">
        <f t="shared" si="65"/>
        <v>27.853124999999988</v>
      </c>
      <c r="AN255" s="50">
        <v>278</v>
      </c>
      <c r="AO255" s="51">
        <v>14.385359712230221</v>
      </c>
      <c r="AP255" s="51">
        <v>0.25963535960936002</v>
      </c>
      <c r="AQ255" s="51">
        <v>15.25</v>
      </c>
      <c r="AR255" s="51">
        <v>13.84</v>
      </c>
      <c r="AS255" s="26">
        <f t="shared" si="66"/>
        <v>83.315208333333374</v>
      </c>
      <c r="AT255" s="52">
        <v>151</v>
      </c>
      <c r="AU255" s="53">
        <v>15.40291390728477</v>
      </c>
      <c r="AV255" s="53">
        <v>0.26442790927831017</v>
      </c>
      <c r="AW255" s="53">
        <v>16.52</v>
      </c>
      <c r="AX255" s="53">
        <v>14.99</v>
      </c>
      <c r="AY255" s="29">
        <f t="shared" si="67"/>
        <v>48.455000000000005</v>
      </c>
      <c r="AZ255" s="54">
        <v>53</v>
      </c>
      <c r="BA255" s="55">
        <v>14.547735849056608</v>
      </c>
      <c r="BB255" s="55">
        <v>0.62651859051990966</v>
      </c>
      <c r="BC255" s="55">
        <v>15.5</v>
      </c>
      <c r="BD255" s="55">
        <v>13.84</v>
      </c>
      <c r="BE255" s="32">
        <f t="shared" si="68"/>
        <v>16.063125000000007</v>
      </c>
      <c r="BF255" s="56">
        <v>48</v>
      </c>
      <c r="BG255" s="57">
        <v>14.572916666666659</v>
      </c>
      <c r="BH255" s="57">
        <v>0.44386579500073459</v>
      </c>
      <c r="BI255" s="57">
        <v>15.56</v>
      </c>
      <c r="BJ255" s="57">
        <v>13.82</v>
      </c>
      <c r="BK255" s="35">
        <f t="shared" si="69"/>
        <v>14.572916666666659</v>
      </c>
      <c r="BL255" s="58">
        <v>50</v>
      </c>
      <c r="BM255" s="59">
        <v>15.728999999999999</v>
      </c>
      <c r="BN255" s="59">
        <v>0.27935238517335281</v>
      </c>
      <c r="BO255" s="59">
        <v>17.12</v>
      </c>
      <c r="BP255" s="59">
        <v>15.35</v>
      </c>
      <c r="BQ255" s="37">
        <f t="shared" si="70"/>
        <v>16.384374999999999</v>
      </c>
      <c r="BR255" s="48">
        <v>76</v>
      </c>
      <c r="BS255" s="49">
        <v>14.480000000000004</v>
      </c>
      <c r="BT255" s="49">
        <v>0.8139533156146016</v>
      </c>
      <c r="BU255" s="49">
        <v>16.89</v>
      </c>
      <c r="BV255" s="49">
        <v>13.72</v>
      </c>
      <c r="BW255" s="23">
        <f t="shared" si="71"/>
        <v>22.926666666666673</v>
      </c>
      <c r="BX255" s="38">
        <f t="shared" si="72"/>
        <v>17.12</v>
      </c>
      <c r="BY255" s="39">
        <v>6</v>
      </c>
      <c r="BZ255" s="38">
        <f t="shared" si="73"/>
        <v>15.728999999999999</v>
      </c>
      <c r="CA255" s="39">
        <v>6</v>
      </c>
      <c r="CB255" s="40">
        <f t="shared" si="74"/>
        <v>13.72</v>
      </c>
      <c r="CC255" s="41">
        <v>7</v>
      </c>
      <c r="CD255" s="40">
        <f t="shared" si="75"/>
        <v>14.385359712230221</v>
      </c>
      <c r="CE255" s="41">
        <v>2</v>
      </c>
    </row>
    <row r="256" spans="1:83" x14ac:dyDescent="0.3">
      <c r="A256" s="8" t="s">
        <v>377</v>
      </c>
      <c r="B256" s="8">
        <v>2002</v>
      </c>
      <c r="C256" s="8" t="s">
        <v>409</v>
      </c>
      <c r="D256" s="8">
        <v>24</v>
      </c>
      <c r="E256" s="8">
        <v>462</v>
      </c>
      <c r="F256" s="10">
        <v>37424</v>
      </c>
      <c r="G256" s="11">
        <f t="shared" si="58"/>
        <v>168</v>
      </c>
      <c r="H256" s="11">
        <v>15.2</v>
      </c>
      <c r="I256" s="8" t="s">
        <v>361</v>
      </c>
      <c r="J256" s="45" t="s">
        <v>179</v>
      </c>
      <c r="K256" s="45" t="s">
        <v>190</v>
      </c>
      <c r="L256" s="45" t="s">
        <v>186</v>
      </c>
      <c r="M256" s="8">
        <v>8</v>
      </c>
      <c r="N256" s="8" t="s">
        <v>39</v>
      </c>
      <c r="O256" s="12">
        <f t="shared" si="59"/>
        <v>8</v>
      </c>
      <c r="P256" s="12">
        <v>0.6397586329269227</v>
      </c>
      <c r="Q256" s="13">
        <v>623</v>
      </c>
      <c r="R256" s="13">
        <f t="shared" si="60"/>
        <v>12.979166666666666</v>
      </c>
      <c r="S256" s="14">
        <v>16.276805778491152</v>
      </c>
      <c r="T256" s="14">
        <v>0.48207573603327403</v>
      </c>
      <c r="U256" s="14">
        <v>17.86</v>
      </c>
      <c r="V256" s="14">
        <v>15.39</v>
      </c>
      <c r="W256" s="14">
        <f t="shared" si="61"/>
        <v>2.4699999999999989</v>
      </c>
      <c r="X256" s="15">
        <f t="shared" si="62"/>
        <v>211.25937499999972</v>
      </c>
      <c r="Y256" s="61">
        <v>0</v>
      </c>
      <c r="Z256" s="16">
        <f t="shared" si="63"/>
        <v>0</v>
      </c>
      <c r="AA256" s="17">
        <f t="shared" si="64"/>
        <v>0</v>
      </c>
      <c r="AB256" s="46">
        <v>62</v>
      </c>
      <c r="AC256" s="47">
        <v>15.602258064516127</v>
      </c>
      <c r="AD256" s="47">
        <v>8.9340376105935176E-2</v>
      </c>
      <c r="AE256" s="47">
        <v>15.85</v>
      </c>
      <c r="AF256" s="47">
        <v>15.39</v>
      </c>
      <c r="AG256" s="20">
        <f t="shared" si="76"/>
        <v>20.152916666666666</v>
      </c>
      <c r="AH256" s="48">
        <v>87</v>
      </c>
      <c r="AI256" s="49">
        <v>15.873908045977014</v>
      </c>
      <c r="AJ256" s="49">
        <v>0.16734837859456758</v>
      </c>
      <c r="AK256" s="49">
        <v>16.39</v>
      </c>
      <c r="AL256" s="49">
        <v>15.54</v>
      </c>
      <c r="AM256" s="23">
        <f t="shared" si="65"/>
        <v>28.771458333333339</v>
      </c>
      <c r="AN256" s="50">
        <v>201</v>
      </c>
      <c r="AO256" s="51">
        <v>16.241791044776125</v>
      </c>
      <c r="AP256" s="51">
        <v>0.22751214499319042</v>
      </c>
      <c r="AQ256" s="51">
        <v>17.86</v>
      </c>
      <c r="AR256" s="51">
        <v>16.03</v>
      </c>
      <c r="AS256" s="26">
        <f t="shared" si="66"/>
        <v>68.012500000000017</v>
      </c>
      <c r="AT256" s="52">
        <v>76</v>
      </c>
      <c r="AU256" s="53">
        <v>16.706842105263163</v>
      </c>
      <c r="AV256" s="53">
        <v>0.31020513869079491</v>
      </c>
      <c r="AW256" s="53">
        <v>17.7</v>
      </c>
      <c r="AX256" s="53">
        <v>16.3</v>
      </c>
      <c r="AY256" s="29">
        <f t="shared" si="67"/>
        <v>26.452500000000008</v>
      </c>
      <c r="AZ256" s="54">
        <v>48</v>
      </c>
      <c r="BA256" s="55">
        <v>17.007500000000004</v>
      </c>
      <c r="BB256" s="55">
        <v>0.27656325504765195</v>
      </c>
      <c r="BC256" s="55">
        <v>17.829999999999998</v>
      </c>
      <c r="BD256" s="55">
        <v>16.690000000000001</v>
      </c>
      <c r="BE256" s="32">
        <f t="shared" si="68"/>
        <v>17.007500000000004</v>
      </c>
      <c r="BF256" s="56">
        <v>48</v>
      </c>
      <c r="BG256" s="57">
        <v>16.162291666666665</v>
      </c>
      <c r="BH256" s="57">
        <v>0.2907088884114461</v>
      </c>
      <c r="BI256" s="57">
        <v>16.84</v>
      </c>
      <c r="BJ256" s="57">
        <v>15.81</v>
      </c>
      <c r="BK256" s="35">
        <f t="shared" si="69"/>
        <v>16.162291666666665</v>
      </c>
      <c r="BL256" s="58">
        <v>54</v>
      </c>
      <c r="BM256" s="59">
        <v>16.036851851851857</v>
      </c>
      <c r="BN256" s="59">
        <v>0.20107094471311801</v>
      </c>
      <c r="BO256" s="59">
        <v>16.82</v>
      </c>
      <c r="BP256" s="59">
        <v>15.71</v>
      </c>
      <c r="BQ256" s="37">
        <f t="shared" si="70"/>
        <v>18.041458333333338</v>
      </c>
      <c r="BR256" s="48">
        <v>47</v>
      </c>
      <c r="BS256" s="49">
        <v>17.013191489361699</v>
      </c>
      <c r="BT256" s="49">
        <v>0.25060887925366121</v>
      </c>
      <c r="BU256" s="49">
        <v>17.62</v>
      </c>
      <c r="BV256" s="49">
        <v>16.45</v>
      </c>
      <c r="BW256" s="23">
        <f t="shared" si="71"/>
        <v>16.658749999999998</v>
      </c>
      <c r="BX256" s="38">
        <f t="shared" si="72"/>
        <v>17.86</v>
      </c>
      <c r="BY256" s="39">
        <v>2</v>
      </c>
      <c r="BZ256" s="38">
        <f t="shared" si="73"/>
        <v>17.013191489361699</v>
      </c>
      <c r="CA256" s="39">
        <v>7</v>
      </c>
      <c r="CB256" s="40">
        <f t="shared" si="74"/>
        <v>15.39</v>
      </c>
      <c r="CC256" s="41">
        <v>0</v>
      </c>
      <c r="CD256" s="40">
        <f t="shared" si="75"/>
        <v>15.602258064516127</v>
      </c>
      <c r="CE256" s="41">
        <v>0</v>
      </c>
    </row>
    <row r="257" spans="1:83" x14ac:dyDescent="0.3">
      <c r="A257" s="8" t="s">
        <v>377</v>
      </c>
      <c r="B257" s="8">
        <v>2002</v>
      </c>
      <c r="C257" s="8" t="s">
        <v>410</v>
      </c>
      <c r="D257" s="8">
        <v>25</v>
      </c>
      <c r="E257" s="8">
        <v>490</v>
      </c>
      <c r="F257" s="10">
        <v>37435</v>
      </c>
      <c r="G257" s="11">
        <f t="shared" si="58"/>
        <v>179</v>
      </c>
      <c r="H257" s="11">
        <v>17</v>
      </c>
      <c r="I257" s="8" t="s">
        <v>403</v>
      </c>
      <c r="J257" s="45" t="s">
        <v>179</v>
      </c>
      <c r="K257" s="45" t="s">
        <v>204</v>
      </c>
      <c r="L257" s="45" t="s">
        <v>205</v>
      </c>
      <c r="M257" s="8">
        <v>8</v>
      </c>
      <c r="N257" s="8" t="s">
        <v>39</v>
      </c>
      <c r="O257" s="12">
        <f t="shared" si="59"/>
        <v>8</v>
      </c>
      <c r="P257" s="42">
        <v>8.8695871368200452E-2</v>
      </c>
      <c r="Q257" s="13">
        <v>758</v>
      </c>
      <c r="R257" s="13">
        <f t="shared" si="60"/>
        <v>15.791666666666666</v>
      </c>
      <c r="S257" s="14">
        <v>17.819432717678133</v>
      </c>
      <c r="T257" s="14">
        <v>0.78220807948719484</v>
      </c>
      <c r="U257" s="14">
        <v>20.69</v>
      </c>
      <c r="V257" s="14">
        <v>16.100000000000001</v>
      </c>
      <c r="W257" s="14">
        <f t="shared" si="61"/>
        <v>4.59</v>
      </c>
      <c r="X257" s="15">
        <f t="shared" si="62"/>
        <v>281.39854166666714</v>
      </c>
      <c r="Y257" s="61">
        <v>2</v>
      </c>
      <c r="Z257" s="16">
        <f t="shared" si="63"/>
        <v>4.1666666666666664E-2</v>
      </c>
      <c r="AA257" s="17">
        <f t="shared" si="64"/>
        <v>0.26385224274406333</v>
      </c>
      <c r="AB257" s="46">
        <v>60</v>
      </c>
      <c r="AC257" s="47">
        <v>17.11866666666667</v>
      </c>
      <c r="AD257" s="47">
        <v>0.22000359524540442</v>
      </c>
      <c r="AE257" s="47">
        <v>17.57</v>
      </c>
      <c r="AF257" s="47">
        <v>16.62</v>
      </c>
      <c r="AG257" s="20">
        <f t="shared" si="76"/>
        <v>21.398333333333337</v>
      </c>
      <c r="AH257" s="48">
        <v>78</v>
      </c>
      <c r="AI257" s="49">
        <v>17.641538461538477</v>
      </c>
      <c r="AJ257" s="49">
        <v>0.29060204825422165</v>
      </c>
      <c r="AK257" s="49">
        <v>18.149999999999999</v>
      </c>
      <c r="AL257" s="49">
        <v>17.05</v>
      </c>
      <c r="AM257" s="23">
        <f t="shared" si="65"/>
        <v>28.667500000000025</v>
      </c>
      <c r="AN257" s="50">
        <v>59</v>
      </c>
      <c r="AO257" s="51">
        <v>17.838983050847457</v>
      </c>
      <c r="AP257" s="51">
        <v>0.26190084274761599</v>
      </c>
      <c r="AQ257" s="51">
        <v>18.73</v>
      </c>
      <c r="AR257" s="51">
        <v>17.5</v>
      </c>
      <c r="AS257" s="26">
        <f t="shared" si="66"/>
        <v>21.927083333333332</v>
      </c>
      <c r="AT257" s="52">
        <v>128</v>
      </c>
      <c r="AU257" s="53">
        <v>16.970312500000009</v>
      </c>
      <c r="AV257" s="53">
        <v>0.55999569388108028</v>
      </c>
      <c r="AW257" s="53">
        <v>18.62</v>
      </c>
      <c r="AX257" s="53">
        <v>16.3</v>
      </c>
      <c r="AY257" s="29">
        <f t="shared" si="67"/>
        <v>45.254166666666691</v>
      </c>
      <c r="AZ257" s="54">
        <v>72</v>
      </c>
      <c r="BA257" s="55">
        <v>17.22111111111111</v>
      </c>
      <c r="BB257" s="55">
        <v>0.71130222881689098</v>
      </c>
      <c r="BC257" s="55">
        <v>18.899999999999999</v>
      </c>
      <c r="BD257" s="55">
        <v>16.100000000000001</v>
      </c>
      <c r="BE257" s="32">
        <f t="shared" si="68"/>
        <v>25.831666666666663</v>
      </c>
      <c r="BF257" s="56">
        <v>82</v>
      </c>
      <c r="BG257" s="57">
        <v>18.220365853658532</v>
      </c>
      <c r="BH257" s="57">
        <v>0.20199893119110504</v>
      </c>
      <c r="BI257" s="57">
        <v>18.53</v>
      </c>
      <c r="BJ257" s="57">
        <v>17.72</v>
      </c>
      <c r="BK257" s="35">
        <f t="shared" si="69"/>
        <v>31.126458333333325</v>
      </c>
      <c r="BL257" s="58">
        <v>192</v>
      </c>
      <c r="BM257" s="59">
        <v>18.132604166666649</v>
      </c>
      <c r="BN257" s="59">
        <v>0.4065401065115839</v>
      </c>
      <c r="BO257" s="59">
        <v>18.79</v>
      </c>
      <c r="BP257" s="59">
        <v>17.03</v>
      </c>
      <c r="BQ257" s="37">
        <f t="shared" si="70"/>
        <v>72.530416666666596</v>
      </c>
      <c r="BR257" s="48">
        <v>87</v>
      </c>
      <c r="BS257" s="49">
        <v>19.124367816091954</v>
      </c>
      <c r="BT257" s="49">
        <v>0.32407543318494991</v>
      </c>
      <c r="BU257" s="49">
        <v>20.69</v>
      </c>
      <c r="BV257" s="49">
        <v>18.48</v>
      </c>
      <c r="BW257" s="23">
        <f t="shared" si="71"/>
        <v>34.662916666666668</v>
      </c>
      <c r="BX257" s="38">
        <f t="shared" si="72"/>
        <v>20.69</v>
      </c>
      <c r="BY257" s="39">
        <v>7</v>
      </c>
      <c r="BZ257" s="38">
        <f t="shared" si="73"/>
        <v>19.124367816091954</v>
      </c>
      <c r="CA257" s="39">
        <v>7</v>
      </c>
      <c r="CB257" s="40">
        <f t="shared" si="74"/>
        <v>16.100000000000001</v>
      </c>
      <c r="CC257" s="41">
        <v>4</v>
      </c>
      <c r="CD257" s="40">
        <f t="shared" si="75"/>
        <v>16.970312500000009</v>
      </c>
      <c r="CE257" s="41">
        <v>3</v>
      </c>
    </row>
    <row r="258" spans="1:83" x14ac:dyDescent="0.3">
      <c r="A258" s="8" t="s">
        <v>377</v>
      </c>
      <c r="B258" s="9">
        <v>2000</v>
      </c>
      <c r="C258" s="8" t="s">
        <v>411</v>
      </c>
      <c r="D258" s="8">
        <v>25</v>
      </c>
      <c r="E258" s="8">
        <v>284</v>
      </c>
      <c r="F258" s="10">
        <v>36686</v>
      </c>
      <c r="G258" s="11">
        <f t="shared" si="58"/>
        <v>161</v>
      </c>
      <c r="H258" s="11">
        <v>15.4</v>
      </c>
      <c r="I258" s="8" t="s">
        <v>37</v>
      </c>
      <c r="J258" s="45" t="s">
        <v>250</v>
      </c>
      <c r="K258" s="45" t="s">
        <v>251</v>
      </c>
      <c r="L258" s="45" t="s">
        <v>252</v>
      </c>
      <c r="M258" s="8">
        <v>8</v>
      </c>
      <c r="N258" s="8" t="s">
        <v>39</v>
      </c>
      <c r="O258" s="12">
        <f t="shared" si="59"/>
        <v>8</v>
      </c>
      <c r="P258" s="12">
        <v>0.71889677473267677</v>
      </c>
      <c r="Q258" s="13">
        <v>1000</v>
      </c>
      <c r="R258" s="13">
        <f t="shared" si="60"/>
        <v>20.833333333333332</v>
      </c>
      <c r="S258" s="14">
        <v>17.100000000000009</v>
      </c>
      <c r="T258" s="14">
        <v>1.1919178109534443</v>
      </c>
      <c r="U258" s="14">
        <v>21</v>
      </c>
      <c r="V258" s="14">
        <v>15.25</v>
      </c>
      <c r="W258" s="14">
        <f t="shared" si="61"/>
        <v>5.75</v>
      </c>
      <c r="X258" s="15">
        <f t="shared" si="62"/>
        <v>356.25000000000017</v>
      </c>
      <c r="Y258" s="61">
        <v>14</v>
      </c>
      <c r="Z258" s="16">
        <f t="shared" si="63"/>
        <v>0.29166666666666669</v>
      </c>
      <c r="AA258" s="17">
        <f t="shared" si="64"/>
        <v>1.4000000000000001</v>
      </c>
      <c r="AB258" s="46">
        <v>97</v>
      </c>
      <c r="AC258" s="47">
        <v>15.567525773195873</v>
      </c>
      <c r="AD258" s="47">
        <v>6.5970809956548665E-2</v>
      </c>
      <c r="AE258" s="47">
        <v>15.72</v>
      </c>
      <c r="AF258" s="47">
        <v>15.46</v>
      </c>
      <c r="AG258" s="20">
        <f t="shared" si="76"/>
        <v>31.459374999999998</v>
      </c>
      <c r="AH258" s="48">
        <v>128</v>
      </c>
      <c r="AI258" s="49">
        <v>16.023593749999989</v>
      </c>
      <c r="AJ258" s="49">
        <v>0.31073125430439491</v>
      </c>
      <c r="AK258" s="49">
        <v>16.55</v>
      </c>
      <c r="AL258" s="49">
        <v>15.25</v>
      </c>
      <c r="AM258" s="23">
        <f t="shared" si="65"/>
        <v>42.729583333333302</v>
      </c>
      <c r="AN258" s="50">
        <v>100</v>
      </c>
      <c r="AO258" s="51">
        <v>16.232399999999988</v>
      </c>
      <c r="AP258" s="51">
        <v>0.28815371879704393</v>
      </c>
      <c r="AQ258" s="51">
        <v>17.760000000000002</v>
      </c>
      <c r="AR258" s="51">
        <v>15.99</v>
      </c>
      <c r="AS258" s="26">
        <f t="shared" si="66"/>
        <v>33.817499999999974</v>
      </c>
      <c r="AT258" s="52">
        <v>109</v>
      </c>
      <c r="AU258" s="53">
        <v>16.560091743119258</v>
      </c>
      <c r="AV258" s="53">
        <v>0.33481475091637602</v>
      </c>
      <c r="AW258" s="53">
        <v>17.37</v>
      </c>
      <c r="AX258" s="53">
        <v>16.04</v>
      </c>
      <c r="AY258" s="29">
        <f t="shared" si="67"/>
        <v>37.605208333333316</v>
      </c>
      <c r="AZ258" s="54">
        <v>94</v>
      </c>
      <c r="BA258" s="55">
        <v>17.392978723404255</v>
      </c>
      <c r="BB258" s="55">
        <v>0.29845058591098506</v>
      </c>
      <c r="BC258" s="55">
        <v>18.21</v>
      </c>
      <c r="BD258" s="55">
        <v>16.55</v>
      </c>
      <c r="BE258" s="32">
        <f t="shared" si="68"/>
        <v>34.061250000000001</v>
      </c>
      <c r="BF258" s="56">
        <v>95</v>
      </c>
      <c r="BG258" s="57">
        <v>16.563684210526311</v>
      </c>
      <c r="BH258" s="57">
        <v>0.47465340688014979</v>
      </c>
      <c r="BI258" s="57">
        <v>17.739999999999998</v>
      </c>
      <c r="BJ258" s="57">
        <v>15.97</v>
      </c>
      <c r="BK258" s="35">
        <f t="shared" si="69"/>
        <v>32.782291666666659</v>
      </c>
      <c r="BL258" s="58">
        <v>93</v>
      </c>
      <c r="BM258" s="59">
        <v>17.194838709677423</v>
      </c>
      <c r="BN258" s="59">
        <v>0.28007612669797799</v>
      </c>
      <c r="BO258" s="59">
        <v>18.079999999999998</v>
      </c>
      <c r="BP258" s="59">
        <v>16.55</v>
      </c>
      <c r="BQ258" s="37">
        <f t="shared" si="70"/>
        <v>33.315000000000005</v>
      </c>
      <c r="BR258" s="48">
        <v>284</v>
      </c>
      <c r="BS258" s="49">
        <v>18.672640845070411</v>
      </c>
      <c r="BT258" s="49">
        <v>0.67196962578112884</v>
      </c>
      <c r="BU258" s="49">
        <v>21</v>
      </c>
      <c r="BV258" s="49">
        <v>17.39</v>
      </c>
      <c r="BW258" s="23">
        <f t="shared" si="71"/>
        <v>110.4797916666666</v>
      </c>
      <c r="BX258" s="38">
        <f t="shared" si="72"/>
        <v>21</v>
      </c>
      <c r="BY258" s="39">
        <v>7</v>
      </c>
      <c r="BZ258" s="38">
        <f t="shared" si="73"/>
        <v>18.672640845070411</v>
      </c>
      <c r="CA258" s="39">
        <v>7</v>
      </c>
      <c r="CB258" s="40">
        <f t="shared" si="74"/>
        <v>15.25</v>
      </c>
      <c r="CC258" s="41">
        <v>1</v>
      </c>
      <c r="CD258" s="40">
        <f t="shared" si="75"/>
        <v>15.567525773195873</v>
      </c>
      <c r="CE258" s="41">
        <v>0</v>
      </c>
    </row>
    <row r="259" spans="1:83" x14ac:dyDescent="0.3">
      <c r="A259" s="8" t="s">
        <v>377</v>
      </c>
      <c r="B259" s="9">
        <v>2000</v>
      </c>
      <c r="C259" s="8" t="s">
        <v>412</v>
      </c>
      <c r="D259" s="8">
        <v>25</v>
      </c>
      <c r="E259" s="8">
        <v>220</v>
      </c>
      <c r="F259" s="10">
        <v>36680</v>
      </c>
      <c r="G259" s="11">
        <f t="shared" si="58"/>
        <v>155</v>
      </c>
      <c r="H259" s="11">
        <v>15.2</v>
      </c>
      <c r="I259" s="8" t="s">
        <v>37</v>
      </c>
      <c r="J259" s="45" t="s">
        <v>183</v>
      </c>
      <c r="K259" s="45" t="s">
        <v>41</v>
      </c>
      <c r="L259" s="45" t="s">
        <v>229</v>
      </c>
      <c r="M259" s="8">
        <v>8</v>
      </c>
      <c r="N259" s="8" t="s">
        <v>39</v>
      </c>
      <c r="O259" s="12">
        <f t="shared" si="59"/>
        <v>8</v>
      </c>
      <c r="P259" s="12">
        <v>0.78637290548457606</v>
      </c>
      <c r="Q259" s="13">
        <v>1240</v>
      </c>
      <c r="R259" s="13">
        <f t="shared" si="60"/>
        <v>25.833333333333332</v>
      </c>
      <c r="S259" s="14">
        <v>16.606556451612917</v>
      </c>
      <c r="T259" s="14">
        <v>1.1531367180850487</v>
      </c>
      <c r="U259" s="14">
        <v>21.34</v>
      </c>
      <c r="V259" s="14">
        <v>15.31</v>
      </c>
      <c r="W259" s="14">
        <f t="shared" si="61"/>
        <v>6.0299999999999994</v>
      </c>
      <c r="X259" s="15">
        <f t="shared" si="62"/>
        <v>429.00270833333366</v>
      </c>
      <c r="Y259" s="61">
        <v>35</v>
      </c>
      <c r="Z259" s="16">
        <f t="shared" si="63"/>
        <v>0.72916666666666663</v>
      </c>
      <c r="AA259" s="17">
        <f t="shared" si="64"/>
        <v>2.82258064516129</v>
      </c>
      <c r="AB259" s="46">
        <v>368</v>
      </c>
      <c r="AC259" s="47">
        <v>16.159293478260903</v>
      </c>
      <c r="AD259" s="47">
        <v>0.69593803222590955</v>
      </c>
      <c r="AE259" s="47">
        <v>17.41</v>
      </c>
      <c r="AF259" s="47">
        <v>15.42</v>
      </c>
      <c r="AG259" s="20">
        <f t="shared" si="76"/>
        <v>123.88791666666692</v>
      </c>
      <c r="AH259" s="48">
        <v>279</v>
      </c>
      <c r="AI259" s="49">
        <v>16.006810035842328</v>
      </c>
      <c r="AJ259" s="49">
        <v>0.54476798880396904</v>
      </c>
      <c r="AK259" s="49">
        <v>17.3</v>
      </c>
      <c r="AL259" s="49">
        <v>15.35</v>
      </c>
      <c r="AM259" s="23">
        <f t="shared" si="65"/>
        <v>93.039583333333525</v>
      </c>
      <c r="AN259" s="50">
        <v>155</v>
      </c>
      <c r="AO259" s="51">
        <v>16.305935483870979</v>
      </c>
      <c r="AP259" s="51">
        <v>0.74720752587198236</v>
      </c>
      <c r="AQ259" s="51">
        <v>18.34</v>
      </c>
      <c r="AR259" s="51">
        <v>15.4</v>
      </c>
      <c r="AS259" s="26">
        <f t="shared" si="66"/>
        <v>52.654583333333363</v>
      </c>
      <c r="AT259" s="52">
        <v>204</v>
      </c>
      <c r="AU259" s="53">
        <v>16.609803921568616</v>
      </c>
      <c r="AV259" s="53">
        <v>0.93074945213234428</v>
      </c>
      <c r="AW259" s="53">
        <v>18.36</v>
      </c>
      <c r="AX259" s="53">
        <v>15.31</v>
      </c>
      <c r="AY259" s="29">
        <f t="shared" si="67"/>
        <v>70.591666666666626</v>
      </c>
      <c r="AZ259" s="54">
        <v>67</v>
      </c>
      <c r="BA259" s="55">
        <v>17.469999999999995</v>
      </c>
      <c r="BB259" s="55">
        <v>0.73893863279050664</v>
      </c>
      <c r="BC259" s="55">
        <v>19.579999999999998</v>
      </c>
      <c r="BD259" s="55">
        <v>16.59</v>
      </c>
      <c r="BE259" s="32">
        <f t="shared" si="68"/>
        <v>24.385208333333324</v>
      </c>
      <c r="BF259" s="56">
        <v>44</v>
      </c>
      <c r="BG259" s="57">
        <v>17.465681818181814</v>
      </c>
      <c r="BH259" s="57">
        <v>0.46175296791971499</v>
      </c>
      <c r="BI259" s="57">
        <v>19.2</v>
      </c>
      <c r="BJ259" s="57">
        <v>17.059999999999999</v>
      </c>
      <c r="BK259" s="35">
        <f t="shared" si="69"/>
        <v>16.010208333333328</v>
      </c>
      <c r="BL259" s="58">
        <v>39</v>
      </c>
      <c r="BM259" s="59">
        <v>18.022820512820516</v>
      </c>
      <c r="BN259" s="59">
        <v>0.47484040930084359</v>
      </c>
      <c r="BO259" s="59">
        <v>19.690000000000001</v>
      </c>
      <c r="BP259" s="59">
        <v>17.45</v>
      </c>
      <c r="BQ259" s="37">
        <f t="shared" si="70"/>
        <v>14.643541666666669</v>
      </c>
      <c r="BR259" s="48">
        <v>84</v>
      </c>
      <c r="BS259" s="49">
        <v>19.308571428571433</v>
      </c>
      <c r="BT259" s="49">
        <v>1.1499315253130433</v>
      </c>
      <c r="BU259" s="49">
        <v>21.34</v>
      </c>
      <c r="BV259" s="49">
        <v>17.600000000000001</v>
      </c>
      <c r="BW259" s="23">
        <f t="shared" si="71"/>
        <v>33.790000000000006</v>
      </c>
      <c r="BX259" s="38">
        <f t="shared" si="72"/>
        <v>21.34</v>
      </c>
      <c r="BY259" s="39">
        <v>7</v>
      </c>
      <c r="BZ259" s="38">
        <f t="shared" si="73"/>
        <v>19.308571428571433</v>
      </c>
      <c r="CA259" s="39">
        <v>7</v>
      </c>
      <c r="CB259" s="40">
        <f t="shared" si="74"/>
        <v>15.31</v>
      </c>
      <c r="CC259" s="41">
        <v>3</v>
      </c>
      <c r="CD259" s="40">
        <f t="shared" si="75"/>
        <v>16.006810035842328</v>
      </c>
      <c r="CE259" s="41">
        <v>1</v>
      </c>
    </row>
    <row r="260" spans="1:83" x14ac:dyDescent="0.3">
      <c r="A260" s="8" t="s">
        <v>377</v>
      </c>
      <c r="B260" s="9">
        <v>2000</v>
      </c>
      <c r="C260" s="8" t="s">
        <v>413</v>
      </c>
      <c r="D260" s="8">
        <v>24</v>
      </c>
      <c r="E260" s="8">
        <v>321</v>
      </c>
      <c r="F260" s="10">
        <v>36683</v>
      </c>
      <c r="G260" s="11">
        <f t="shared" si="58"/>
        <v>158</v>
      </c>
      <c r="H260" s="11">
        <v>15.5</v>
      </c>
      <c r="I260" s="8" t="s">
        <v>37</v>
      </c>
      <c r="J260" s="45" t="s">
        <v>179</v>
      </c>
      <c r="K260" s="45" t="s">
        <v>204</v>
      </c>
      <c r="L260" s="45" t="s">
        <v>205</v>
      </c>
      <c r="M260" s="8">
        <v>8</v>
      </c>
      <c r="N260" s="8" t="s">
        <v>39</v>
      </c>
      <c r="O260" s="12">
        <f t="shared" si="59"/>
        <v>8</v>
      </c>
      <c r="P260" s="12">
        <v>0.85288547696866268</v>
      </c>
      <c r="Q260" s="13">
        <v>1240</v>
      </c>
      <c r="R260" s="13">
        <f t="shared" si="60"/>
        <v>25.833333333333332</v>
      </c>
      <c r="S260" s="14">
        <v>17.07011290322583</v>
      </c>
      <c r="T260" s="14">
        <v>1.2149395518974433</v>
      </c>
      <c r="U260" s="14">
        <v>20.58</v>
      </c>
      <c r="V260" s="14">
        <v>15.38</v>
      </c>
      <c r="W260" s="14">
        <f t="shared" si="61"/>
        <v>5.1999999999999975</v>
      </c>
      <c r="X260" s="15">
        <f t="shared" si="62"/>
        <v>440.97791666666728</v>
      </c>
      <c r="Y260" s="61">
        <v>40</v>
      </c>
      <c r="Z260" s="16">
        <f t="shared" si="63"/>
        <v>0.83333333333333337</v>
      </c>
      <c r="AA260" s="17">
        <f t="shared" si="64"/>
        <v>3.225806451612903</v>
      </c>
      <c r="AB260" s="46">
        <v>52</v>
      </c>
      <c r="AC260" s="47">
        <v>15.736538461538462</v>
      </c>
      <c r="AD260" s="47">
        <v>8.5632241852268351E-2</v>
      </c>
      <c r="AE260" s="47">
        <v>15.93</v>
      </c>
      <c r="AF260" s="47">
        <v>15.57</v>
      </c>
      <c r="AG260" s="20">
        <f t="shared" si="76"/>
        <v>17.047916666666666</v>
      </c>
      <c r="AH260" s="48">
        <v>87</v>
      </c>
      <c r="AI260" s="49">
        <v>15.676321839080464</v>
      </c>
      <c r="AJ260" s="49">
        <v>9.2712545782193109E-2</v>
      </c>
      <c r="AK260" s="49">
        <v>15.89</v>
      </c>
      <c r="AL260" s="49">
        <v>15.38</v>
      </c>
      <c r="AM260" s="23">
        <f t="shared" si="65"/>
        <v>28.413333333333341</v>
      </c>
      <c r="AN260" s="50">
        <v>346</v>
      </c>
      <c r="AO260" s="51">
        <v>16.005924855491326</v>
      </c>
      <c r="AP260" s="51">
        <v>0.20583343516685487</v>
      </c>
      <c r="AQ260" s="51">
        <v>17.54</v>
      </c>
      <c r="AR260" s="51">
        <v>15.51</v>
      </c>
      <c r="AS260" s="26">
        <f t="shared" si="66"/>
        <v>115.37604166666664</v>
      </c>
      <c r="AT260" s="52">
        <v>318</v>
      </c>
      <c r="AU260" s="53">
        <v>17.111698113207549</v>
      </c>
      <c r="AV260" s="53">
        <v>0.44808348640077417</v>
      </c>
      <c r="AW260" s="53">
        <v>19.07</v>
      </c>
      <c r="AX260" s="53">
        <v>16.079999999999998</v>
      </c>
      <c r="AY260" s="29">
        <f t="shared" si="67"/>
        <v>113.36500000000001</v>
      </c>
      <c r="AZ260" s="54">
        <v>106</v>
      </c>
      <c r="BA260" s="55">
        <v>17.267547169811312</v>
      </c>
      <c r="BB260" s="55">
        <v>0.32400414847654085</v>
      </c>
      <c r="BC260" s="55">
        <v>18.850000000000001</v>
      </c>
      <c r="BD260" s="55">
        <v>16.98</v>
      </c>
      <c r="BE260" s="32">
        <f t="shared" si="68"/>
        <v>38.132499999999986</v>
      </c>
      <c r="BF260" s="56">
        <v>139</v>
      </c>
      <c r="BG260" s="57">
        <v>17.88366906474819</v>
      </c>
      <c r="BH260" s="57">
        <v>0.29955315486037248</v>
      </c>
      <c r="BI260" s="57">
        <v>19.09</v>
      </c>
      <c r="BJ260" s="57">
        <v>17.39</v>
      </c>
      <c r="BK260" s="35">
        <f t="shared" si="69"/>
        <v>51.788124999999972</v>
      </c>
      <c r="BL260" s="58">
        <v>96</v>
      </c>
      <c r="BM260" s="59">
        <v>18.626874999999995</v>
      </c>
      <c r="BN260" s="59">
        <v>0.29455519543524594</v>
      </c>
      <c r="BO260" s="59">
        <v>20.02</v>
      </c>
      <c r="BP260" s="59">
        <v>18.28</v>
      </c>
      <c r="BQ260" s="37">
        <f t="shared" si="70"/>
        <v>37.253749999999989</v>
      </c>
      <c r="BR260" s="48">
        <v>96</v>
      </c>
      <c r="BS260" s="49">
        <v>19.800625</v>
      </c>
      <c r="BT260" s="49">
        <v>0.45209876075221039</v>
      </c>
      <c r="BU260" s="49">
        <v>20.58</v>
      </c>
      <c r="BV260" s="49">
        <v>19</v>
      </c>
      <c r="BW260" s="23">
        <f t="shared" si="71"/>
        <v>39.60125</v>
      </c>
      <c r="BX260" s="38">
        <f t="shared" si="72"/>
        <v>20.58</v>
      </c>
      <c r="BY260" s="39">
        <v>7</v>
      </c>
      <c r="BZ260" s="38">
        <f t="shared" si="73"/>
        <v>19.800625</v>
      </c>
      <c r="CA260" s="39">
        <v>7</v>
      </c>
      <c r="CB260" s="40">
        <f t="shared" si="74"/>
        <v>15.38</v>
      </c>
      <c r="CC260" s="41">
        <v>1</v>
      </c>
      <c r="CD260" s="40">
        <f t="shared" si="75"/>
        <v>15.676321839080464</v>
      </c>
      <c r="CE260" s="41">
        <v>1</v>
      </c>
    </row>
    <row r="261" spans="1:83" x14ac:dyDescent="0.3">
      <c r="A261" s="8" t="s">
        <v>377</v>
      </c>
      <c r="B261" s="8">
        <v>2002</v>
      </c>
      <c r="C261" s="8" t="s">
        <v>414</v>
      </c>
      <c r="D261" s="8">
        <v>24</v>
      </c>
      <c r="E261" s="8">
        <v>397</v>
      </c>
      <c r="F261" s="10">
        <v>37448</v>
      </c>
      <c r="G261" s="11">
        <f t="shared" si="58"/>
        <v>192</v>
      </c>
      <c r="H261" s="11">
        <v>18.2</v>
      </c>
      <c r="I261" s="8" t="s">
        <v>415</v>
      </c>
      <c r="J261" s="45" t="s">
        <v>308</v>
      </c>
      <c r="K261" s="45" t="s">
        <v>309</v>
      </c>
      <c r="L261" s="45" t="s">
        <v>310</v>
      </c>
      <c r="M261" s="8">
        <v>8</v>
      </c>
      <c r="N261" s="8" t="s">
        <v>39</v>
      </c>
      <c r="O261" s="12">
        <f t="shared" si="59"/>
        <v>8</v>
      </c>
      <c r="P261" s="12">
        <v>0.82539407993599034</v>
      </c>
      <c r="Q261" s="13">
        <v>755</v>
      </c>
      <c r="R261" s="13">
        <f t="shared" si="60"/>
        <v>15.729166666666666</v>
      </c>
      <c r="S261" s="14">
        <v>19.78133774834436</v>
      </c>
      <c r="T261" s="14">
        <v>0.6550351286206183</v>
      </c>
      <c r="U261" s="14">
        <v>22.94</v>
      </c>
      <c r="V261" s="14">
        <v>18.57</v>
      </c>
      <c r="W261" s="14">
        <f t="shared" si="61"/>
        <v>4.370000000000001</v>
      </c>
      <c r="X261" s="15">
        <f t="shared" si="62"/>
        <v>311.14395833333316</v>
      </c>
      <c r="Y261" s="61">
        <v>302</v>
      </c>
      <c r="Z261" s="16">
        <f t="shared" si="63"/>
        <v>6.291666666666667</v>
      </c>
      <c r="AA261" s="17">
        <f t="shared" si="64"/>
        <v>40</v>
      </c>
      <c r="AB261" s="46">
        <v>45</v>
      </c>
      <c r="AC261" s="47">
        <v>18.867777777777778</v>
      </c>
      <c r="AD261" s="47">
        <v>0.12575027361056318</v>
      </c>
      <c r="AE261" s="47">
        <v>19.27</v>
      </c>
      <c r="AF261" s="47">
        <v>18.72</v>
      </c>
      <c r="AG261" s="20">
        <f t="shared" si="76"/>
        <v>17.688541666666666</v>
      </c>
      <c r="AH261" s="48">
        <v>87</v>
      </c>
      <c r="AI261" s="49">
        <v>18.988620689655171</v>
      </c>
      <c r="AJ261" s="49">
        <v>0.1611742694984411</v>
      </c>
      <c r="AK261" s="49">
        <v>19.32</v>
      </c>
      <c r="AL261" s="49">
        <v>18.57</v>
      </c>
      <c r="AM261" s="23">
        <f t="shared" si="65"/>
        <v>34.416874999999997</v>
      </c>
      <c r="AN261" s="50">
        <v>56</v>
      </c>
      <c r="AO261" s="51">
        <v>19.313928571428566</v>
      </c>
      <c r="AP261" s="51">
        <v>0.35888047426015884</v>
      </c>
      <c r="AQ261" s="51">
        <v>20.64</v>
      </c>
      <c r="AR261" s="51">
        <v>18.850000000000001</v>
      </c>
      <c r="AS261" s="26">
        <f t="shared" si="66"/>
        <v>22.532916666666662</v>
      </c>
      <c r="AT261" s="52">
        <v>106</v>
      </c>
      <c r="AU261" s="53">
        <v>19.512547169811327</v>
      </c>
      <c r="AV261" s="53">
        <v>0.34054035862002879</v>
      </c>
      <c r="AW261" s="53">
        <v>20.55</v>
      </c>
      <c r="AX261" s="53">
        <v>18.920000000000002</v>
      </c>
      <c r="AY261" s="29">
        <f t="shared" si="67"/>
        <v>43.090208333333351</v>
      </c>
      <c r="AZ261" s="54">
        <v>76</v>
      </c>
      <c r="BA261" s="55">
        <v>19.933026315789466</v>
      </c>
      <c r="BB261" s="55">
        <v>0.51877553202862137</v>
      </c>
      <c r="BC261" s="55">
        <v>20.59</v>
      </c>
      <c r="BD261" s="55">
        <v>18.96</v>
      </c>
      <c r="BE261" s="32">
        <f t="shared" si="68"/>
        <v>31.560624999999987</v>
      </c>
      <c r="BF261" s="56">
        <v>54</v>
      </c>
      <c r="BG261" s="57">
        <v>20.506851851851859</v>
      </c>
      <c r="BH261" s="57">
        <v>0.42602517453330058</v>
      </c>
      <c r="BI261" s="57">
        <v>21.5</v>
      </c>
      <c r="BJ261" s="57">
        <v>20.100000000000001</v>
      </c>
      <c r="BK261" s="35">
        <f t="shared" si="69"/>
        <v>23.070208333333341</v>
      </c>
      <c r="BL261" s="58">
        <v>57</v>
      </c>
      <c r="BM261" s="59">
        <v>20.699999999999992</v>
      </c>
      <c r="BN261" s="59">
        <v>0.37416573867739511</v>
      </c>
      <c r="BO261" s="59">
        <v>21.55</v>
      </c>
      <c r="BP261" s="59">
        <v>19.989999999999998</v>
      </c>
      <c r="BQ261" s="37">
        <f t="shared" si="70"/>
        <v>24.58124999999999</v>
      </c>
      <c r="BR261" s="48">
        <v>274</v>
      </c>
      <c r="BS261" s="49">
        <v>20.006423357664247</v>
      </c>
      <c r="BT261" s="49">
        <v>0.46648123562334998</v>
      </c>
      <c r="BU261" s="49">
        <v>22.94</v>
      </c>
      <c r="BV261" s="49">
        <v>19.34</v>
      </c>
      <c r="BW261" s="23">
        <f t="shared" si="71"/>
        <v>114.2033333333334</v>
      </c>
      <c r="BX261" s="38">
        <f t="shared" si="72"/>
        <v>22.94</v>
      </c>
      <c r="BY261" s="39">
        <v>7</v>
      </c>
      <c r="BZ261" s="38">
        <f t="shared" si="73"/>
        <v>20.699999999999992</v>
      </c>
      <c r="CA261" s="39">
        <v>6</v>
      </c>
      <c r="CB261" s="40">
        <f t="shared" si="74"/>
        <v>18.57</v>
      </c>
      <c r="CC261" s="41">
        <v>1</v>
      </c>
      <c r="CD261" s="40">
        <f t="shared" si="75"/>
        <v>18.867777777777778</v>
      </c>
      <c r="CE261" s="41">
        <v>0</v>
      </c>
    </row>
    <row r="262" spans="1:83" x14ac:dyDescent="0.3">
      <c r="A262" s="8" t="s">
        <v>35</v>
      </c>
      <c r="B262" s="8">
        <v>2002</v>
      </c>
      <c r="C262" s="8" t="s">
        <v>416</v>
      </c>
      <c r="D262" s="8">
        <v>24</v>
      </c>
      <c r="E262" s="8">
        <v>35</v>
      </c>
      <c r="F262" s="10">
        <v>37480</v>
      </c>
      <c r="G262" s="11">
        <f t="shared" ref="G262:G325" si="77">+(F262-DATE(YEAR(F262),1,0))</f>
        <v>224</v>
      </c>
      <c r="H262" s="11">
        <v>20.7</v>
      </c>
      <c r="I262" s="8" t="s">
        <v>57</v>
      </c>
      <c r="J262" s="8" t="s">
        <v>123</v>
      </c>
      <c r="K262" s="8"/>
      <c r="L262" s="8"/>
      <c r="M262" s="8">
        <v>8</v>
      </c>
      <c r="N262" s="8" t="s">
        <v>39</v>
      </c>
      <c r="O262" s="8">
        <f t="shared" ref="O262:O325" si="78">COUNT(AB262,AH262,AN262,AT262,AZ262,BF262,BL262,BR262)</f>
        <v>7</v>
      </c>
      <c r="P262" s="8"/>
      <c r="Q262" s="13">
        <v>1915</v>
      </c>
      <c r="R262" s="13"/>
      <c r="S262" s="14">
        <v>16.604563968668369</v>
      </c>
      <c r="T262" s="14">
        <v>2.3893835538602057</v>
      </c>
      <c r="U262" s="14">
        <v>21.44</v>
      </c>
      <c r="V262" s="14">
        <v>12.59</v>
      </c>
      <c r="W262" s="14"/>
      <c r="X262" s="15">
        <f t="shared" ref="X262:X325" si="79">(Q262/48)*S262</f>
        <v>662.45291666666515</v>
      </c>
      <c r="Y262" s="61"/>
      <c r="Z262" s="61"/>
      <c r="AA262" s="61"/>
      <c r="AB262" s="46">
        <v>59</v>
      </c>
      <c r="AC262" s="47">
        <v>20.84169491525423</v>
      </c>
      <c r="AD262" s="47">
        <v>0.12814529122583823</v>
      </c>
      <c r="AE262" s="47">
        <v>21.02</v>
      </c>
      <c r="AF262" s="47">
        <v>20.57</v>
      </c>
      <c r="AG262" s="20">
        <f t="shared" si="76"/>
        <v>25.617916666666659</v>
      </c>
      <c r="AH262" s="48">
        <v>1000</v>
      </c>
      <c r="AI262" s="49">
        <v>15.335279999999981</v>
      </c>
      <c r="AJ262" s="49">
        <v>2.0788903546620001</v>
      </c>
      <c r="AK262" s="49">
        <v>21.44</v>
      </c>
      <c r="AL262" s="49">
        <v>12.59</v>
      </c>
      <c r="AM262" s="23">
        <f t="shared" ref="AM262:AM325" si="80">(AH262/48)*AI262</f>
        <v>319.48499999999962</v>
      </c>
      <c r="AN262" s="50">
        <v>577</v>
      </c>
      <c r="AO262" s="51">
        <v>16.988301559792024</v>
      </c>
      <c r="AP262" s="51">
        <v>1.5848511012301671</v>
      </c>
      <c r="AQ262" s="51">
        <v>21.18</v>
      </c>
      <c r="AR262" s="51">
        <v>14.33</v>
      </c>
      <c r="AS262" s="26">
        <f t="shared" ref="AS262:AS325" si="81">(AN262/48)*AO262</f>
        <v>204.21354166666663</v>
      </c>
      <c r="AT262" s="52">
        <v>130</v>
      </c>
      <c r="AU262" s="53">
        <v>20.013076923076937</v>
      </c>
      <c r="AV262" s="53">
        <v>0.37740822829021259</v>
      </c>
      <c r="AW262" s="53">
        <v>21</v>
      </c>
      <c r="AX262" s="53">
        <v>19.14</v>
      </c>
      <c r="AY262" s="29">
        <f t="shared" ref="AY262:AY299" si="82">(AT262/48)*AU262</f>
        <v>54.202083333333377</v>
      </c>
      <c r="AZ262" s="54">
        <v>61</v>
      </c>
      <c r="BA262" s="55">
        <v>19.406393442622957</v>
      </c>
      <c r="BB262" s="55">
        <v>0.25151562434492569</v>
      </c>
      <c r="BC262" s="55">
        <v>20.07</v>
      </c>
      <c r="BD262" s="55">
        <v>18.829999999999998</v>
      </c>
      <c r="BE262" s="32">
        <f t="shared" ref="BE262:BE293" si="83">(AZ262/48)*BA262</f>
        <v>24.662291666666672</v>
      </c>
      <c r="BF262" s="56">
        <v>66</v>
      </c>
      <c r="BG262" s="57">
        <v>18.798030303030302</v>
      </c>
      <c r="BH262" s="57">
        <v>0.35124928555950113</v>
      </c>
      <c r="BI262" s="57">
        <v>19.760000000000002</v>
      </c>
      <c r="BJ262" s="57">
        <v>18.45</v>
      </c>
      <c r="BK262" s="35">
        <f t="shared" ref="BK262:BK277" si="84">(BF262/48)*BG262</f>
        <v>25.847291666666663</v>
      </c>
      <c r="BL262" s="58">
        <v>22</v>
      </c>
      <c r="BM262" s="59">
        <v>18.381363636363634</v>
      </c>
      <c r="BN262" s="59">
        <v>0.14710849428537157</v>
      </c>
      <c r="BO262" s="59">
        <v>18.670000000000002</v>
      </c>
      <c r="BP262" s="59">
        <v>18.13</v>
      </c>
      <c r="BQ262" s="37">
        <f t="shared" ref="BQ262:BQ271" si="85">(BL262/48)*BM262</f>
        <v>8.4247916666666658</v>
      </c>
      <c r="BR262" s="48"/>
      <c r="BS262" s="49"/>
      <c r="BT262" s="49"/>
      <c r="BU262" s="49"/>
      <c r="BV262" s="49"/>
      <c r="BW262" s="68"/>
      <c r="BX262" s="69"/>
      <c r="BY262" s="39"/>
      <c r="BZ262" s="38"/>
      <c r="CA262" s="39"/>
      <c r="CB262" s="41"/>
      <c r="CC262" s="41"/>
      <c r="CD262" s="41"/>
      <c r="CE262" s="41"/>
    </row>
    <row r="263" spans="1:83" x14ac:dyDescent="0.3">
      <c r="A263" s="8" t="s">
        <v>35</v>
      </c>
      <c r="B263" s="8">
        <v>2002</v>
      </c>
      <c r="C263" s="8" t="s">
        <v>85</v>
      </c>
      <c r="D263" s="8">
        <v>24</v>
      </c>
      <c r="E263" s="8">
        <v>62</v>
      </c>
      <c r="F263" s="10">
        <v>37501</v>
      </c>
      <c r="G263" s="11">
        <f t="shared" si="77"/>
        <v>245</v>
      </c>
      <c r="H263" s="11">
        <v>20.6</v>
      </c>
      <c r="I263" s="8" t="s">
        <v>57</v>
      </c>
      <c r="J263" s="8" t="s">
        <v>417</v>
      </c>
      <c r="K263" s="8"/>
      <c r="L263" s="8"/>
      <c r="M263" s="8">
        <v>8</v>
      </c>
      <c r="N263" s="8" t="s">
        <v>39</v>
      </c>
      <c r="O263" s="8">
        <f t="shared" si="78"/>
        <v>7</v>
      </c>
      <c r="P263" s="8"/>
      <c r="Q263" s="13">
        <v>1919</v>
      </c>
      <c r="R263" s="13"/>
      <c r="S263" s="14">
        <v>14.034293903074534</v>
      </c>
      <c r="T263" s="14">
        <v>3.6660999085169022</v>
      </c>
      <c r="U263" s="14">
        <v>21.09</v>
      </c>
      <c r="V263" s="14">
        <v>6.66</v>
      </c>
      <c r="W263" s="14"/>
      <c r="X263" s="15">
        <f t="shared" si="79"/>
        <v>561.0793750000006</v>
      </c>
      <c r="Y263" s="61"/>
      <c r="Z263" s="61"/>
      <c r="AA263" s="61"/>
      <c r="AB263" s="46">
        <v>119</v>
      </c>
      <c r="AC263" s="47">
        <v>20.711848739495782</v>
      </c>
      <c r="AD263" s="47">
        <v>0.14875167788003507</v>
      </c>
      <c r="AE263" s="47">
        <v>21.09</v>
      </c>
      <c r="AF263" s="47">
        <v>20.100000000000001</v>
      </c>
      <c r="AG263" s="20">
        <f t="shared" si="76"/>
        <v>51.348124999999953</v>
      </c>
      <c r="AH263" s="48">
        <v>1334</v>
      </c>
      <c r="AI263" s="49">
        <v>12.345652173913065</v>
      </c>
      <c r="AJ263" s="49">
        <v>2.9845884438229158</v>
      </c>
      <c r="AK263" s="49">
        <v>20.64</v>
      </c>
      <c r="AL263" s="49">
        <v>6.66</v>
      </c>
      <c r="AM263" s="23">
        <f t="shared" si="80"/>
        <v>343.10625000000061</v>
      </c>
      <c r="AN263" s="50">
        <v>52</v>
      </c>
      <c r="AO263" s="51">
        <v>17.337115384615384</v>
      </c>
      <c r="AP263" s="51">
        <v>1.5996388520580438</v>
      </c>
      <c r="AQ263" s="51">
        <v>18.52</v>
      </c>
      <c r="AR263" s="51">
        <v>13.51</v>
      </c>
      <c r="AS263" s="26">
        <f t="shared" si="81"/>
        <v>18.781874999999999</v>
      </c>
      <c r="AT263" s="52">
        <v>126</v>
      </c>
      <c r="AU263" s="53">
        <v>17.410396825396841</v>
      </c>
      <c r="AV263" s="53">
        <v>0.50666343983935047</v>
      </c>
      <c r="AW263" s="53">
        <v>18.3</v>
      </c>
      <c r="AX263" s="53">
        <v>16.760000000000002</v>
      </c>
      <c r="AY263" s="29">
        <f t="shared" si="82"/>
        <v>45.70229166666671</v>
      </c>
      <c r="AZ263" s="54">
        <v>104</v>
      </c>
      <c r="BA263" s="55">
        <v>17.199807692307683</v>
      </c>
      <c r="BB263" s="55">
        <v>0.23458279747733621</v>
      </c>
      <c r="BC263" s="55">
        <v>17.78</v>
      </c>
      <c r="BD263" s="55">
        <v>16.78</v>
      </c>
      <c r="BE263" s="32">
        <f t="shared" si="83"/>
        <v>37.266249999999978</v>
      </c>
      <c r="BF263" s="56">
        <v>136</v>
      </c>
      <c r="BG263" s="57">
        <v>17.07566176470587</v>
      </c>
      <c r="BH263" s="57">
        <v>0.22039258643806856</v>
      </c>
      <c r="BI263" s="57">
        <v>17.73</v>
      </c>
      <c r="BJ263" s="57">
        <v>16.59</v>
      </c>
      <c r="BK263" s="35">
        <f t="shared" si="84"/>
        <v>48.381041666666633</v>
      </c>
      <c r="BL263" s="58">
        <v>48</v>
      </c>
      <c r="BM263" s="59">
        <v>16.493541666666669</v>
      </c>
      <c r="BN263" s="59">
        <v>0.70067897035914206</v>
      </c>
      <c r="BO263" s="59">
        <v>17.11</v>
      </c>
      <c r="BP263" s="59">
        <v>12.84</v>
      </c>
      <c r="BQ263" s="37">
        <f t="shared" si="85"/>
        <v>16.493541666666669</v>
      </c>
      <c r="BR263" s="48"/>
      <c r="BS263" s="49"/>
      <c r="BT263" s="49"/>
      <c r="BU263" s="49"/>
      <c r="BV263" s="49"/>
      <c r="BW263" s="68"/>
      <c r="BX263" s="69"/>
      <c r="BY263" s="39"/>
      <c r="BZ263" s="38"/>
      <c r="CA263" s="39"/>
      <c r="CB263" s="41"/>
      <c r="CC263" s="41"/>
      <c r="CD263" s="41"/>
      <c r="CE263" s="41"/>
    </row>
    <row r="264" spans="1:83" x14ac:dyDescent="0.3">
      <c r="A264" s="8" t="s">
        <v>377</v>
      </c>
      <c r="B264" s="8">
        <v>2002</v>
      </c>
      <c r="C264" s="8" t="s">
        <v>418</v>
      </c>
      <c r="D264" s="8">
        <v>24</v>
      </c>
      <c r="E264" s="8">
        <v>164</v>
      </c>
      <c r="F264" s="10">
        <v>37427</v>
      </c>
      <c r="G264" s="11">
        <f t="shared" si="77"/>
        <v>171</v>
      </c>
      <c r="H264" s="11">
        <v>15.8</v>
      </c>
      <c r="I264" s="8" t="s">
        <v>57</v>
      </c>
      <c r="J264" s="45" t="s">
        <v>308</v>
      </c>
      <c r="K264" s="45" t="s">
        <v>309</v>
      </c>
      <c r="L264" s="45"/>
      <c r="M264" s="8">
        <v>8</v>
      </c>
      <c r="N264" s="8" t="s">
        <v>39</v>
      </c>
      <c r="O264" s="8">
        <f t="shared" si="78"/>
        <v>7</v>
      </c>
      <c r="P264" s="8"/>
      <c r="Q264" s="13">
        <v>1906</v>
      </c>
      <c r="R264" s="13"/>
      <c r="S264" s="14">
        <v>18.598520461699962</v>
      </c>
      <c r="T264" s="14">
        <v>1.5530325304990782</v>
      </c>
      <c r="U264" s="14">
        <v>22.3</v>
      </c>
      <c r="V264" s="14">
        <v>16.100000000000001</v>
      </c>
      <c r="W264" s="14"/>
      <c r="X264" s="15">
        <f t="shared" si="79"/>
        <v>738.51625000000274</v>
      </c>
      <c r="Y264" s="61"/>
      <c r="Z264" s="61"/>
      <c r="AA264" s="61"/>
      <c r="AB264" s="62">
        <v>144</v>
      </c>
      <c r="AC264" s="63">
        <v>16.539861111111087</v>
      </c>
      <c r="AD264" s="63">
        <v>0.22766982015311296</v>
      </c>
      <c r="AE264" s="63">
        <v>17.079999999999998</v>
      </c>
      <c r="AF264" s="63">
        <v>16.100000000000001</v>
      </c>
      <c r="AG264" s="20">
        <f t="shared" si="76"/>
        <v>49.61958333333326</v>
      </c>
      <c r="AH264" s="64">
        <v>281</v>
      </c>
      <c r="AI264" s="65">
        <v>17.000462633451971</v>
      </c>
      <c r="AJ264" s="65">
        <v>0.33137613424740064</v>
      </c>
      <c r="AK264" s="65">
        <v>17.75</v>
      </c>
      <c r="AL264" s="65">
        <v>16.329999999999998</v>
      </c>
      <c r="AM264" s="23">
        <f t="shared" si="80"/>
        <v>99.523541666666745</v>
      </c>
      <c r="AN264" s="66">
        <v>1111</v>
      </c>
      <c r="AO264" s="67">
        <v>18.521089108910981</v>
      </c>
      <c r="AP264" s="67">
        <v>1.0475907934068627</v>
      </c>
      <c r="AQ264" s="67">
        <v>21.86</v>
      </c>
      <c r="AR264" s="67">
        <v>17.3</v>
      </c>
      <c r="AS264" s="26">
        <f t="shared" si="81"/>
        <v>428.68604166666876</v>
      </c>
      <c r="AT264" s="52">
        <v>123</v>
      </c>
      <c r="AU264" s="53">
        <v>20.246422764227646</v>
      </c>
      <c r="AV264" s="53">
        <v>0.35644218734622951</v>
      </c>
      <c r="AW264" s="53">
        <v>21.54</v>
      </c>
      <c r="AX264" s="53">
        <v>19.66</v>
      </c>
      <c r="AY264" s="29">
        <f t="shared" si="82"/>
        <v>51.881458333333342</v>
      </c>
      <c r="AZ264" s="54">
        <v>110</v>
      </c>
      <c r="BA264" s="55">
        <v>21.135181818181813</v>
      </c>
      <c r="BB264" s="55">
        <v>0.60622418691768332</v>
      </c>
      <c r="BC264" s="55">
        <v>22.04</v>
      </c>
      <c r="BD264" s="55">
        <v>19.89</v>
      </c>
      <c r="BE264" s="32">
        <f t="shared" si="83"/>
        <v>48.434791666666655</v>
      </c>
      <c r="BF264" s="56">
        <v>40</v>
      </c>
      <c r="BG264" s="57">
        <v>21.40325</v>
      </c>
      <c r="BH264" s="57">
        <v>0.39125955382781302</v>
      </c>
      <c r="BI264" s="57">
        <v>22.3</v>
      </c>
      <c r="BJ264" s="57">
        <v>20.9</v>
      </c>
      <c r="BK264" s="35">
        <f t="shared" si="84"/>
        <v>17.836041666666667</v>
      </c>
      <c r="BL264" s="58">
        <v>97</v>
      </c>
      <c r="BM264" s="59">
        <v>21.0481443298969</v>
      </c>
      <c r="BN264" s="59">
        <v>0.19695245776216316</v>
      </c>
      <c r="BO264" s="59">
        <v>21.56</v>
      </c>
      <c r="BP264" s="59">
        <v>20.38</v>
      </c>
      <c r="BQ264" s="37">
        <f t="shared" si="85"/>
        <v>42.534791666666656</v>
      </c>
      <c r="BR264" s="48"/>
      <c r="BS264" s="49"/>
      <c r="BT264" s="49"/>
      <c r="BU264" s="49"/>
      <c r="BV264" s="49"/>
      <c r="BW264" s="68"/>
      <c r="BX264" s="69"/>
      <c r="BY264" s="39"/>
      <c r="BZ264" s="38"/>
      <c r="CA264" s="39"/>
      <c r="CB264" s="41"/>
      <c r="CC264" s="41"/>
      <c r="CD264" s="41"/>
      <c r="CE264" s="41"/>
    </row>
    <row r="265" spans="1:83" x14ac:dyDescent="0.3">
      <c r="A265" s="8" t="s">
        <v>177</v>
      </c>
      <c r="B265" s="9">
        <v>2000</v>
      </c>
      <c r="C265" s="8" t="s">
        <v>419</v>
      </c>
      <c r="D265" s="8">
        <v>24</v>
      </c>
      <c r="E265" s="8">
        <v>263</v>
      </c>
      <c r="F265" s="10">
        <v>36644</v>
      </c>
      <c r="G265" s="11">
        <f t="shared" si="77"/>
        <v>119</v>
      </c>
      <c r="H265" s="11">
        <v>10.9</v>
      </c>
      <c r="I265" s="8" t="s">
        <v>37</v>
      </c>
      <c r="J265" s="45" t="s">
        <v>183</v>
      </c>
      <c r="K265" s="45" t="s">
        <v>199</v>
      </c>
      <c r="L265" s="45"/>
      <c r="M265" s="8">
        <v>8</v>
      </c>
      <c r="N265" s="8" t="s">
        <v>39</v>
      </c>
      <c r="O265" s="8">
        <f t="shared" si="78"/>
        <v>7</v>
      </c>
      <c r="P265" s="8"/>
      <c r="Q265" s="13">
        <v>1919</v>
      </c>
      <c r="R265" s="13"/>
      <c r="S265" s="14">
        <v>13.479755080771179</v>
      </c>
      <c r="T265" s="14">
        <v>1.3918885350105001</v>
      </c>
      <c r="U265" s="14">
        <v>16.28</v>
      </c>
      <c r="V265" s="14">
        <v>10.81</v>
      </c>
      <c r="W265" s="14"/>
      <c r="X265" s="15">
        <f t="shared" si="79"/>
        <v>538.90937499999768</v>
      </c>
      <c r="Y265" s="61"/>
      <c r="Z265" s="61"/>
      <c r="AA265" s="61"/>
      <c r="AB265" s="46">
        <v>293</v>
      </c>
      <c r="AC265" s="47">
        <v>12.334846416382245</v>
      </c>
      <c r="AD265" s="47">
        <v>1.8708741987175894</v>
      </c>
      <c r="AE265" s="47">
        <v>15.94</v>
      </c>
      <c r="AF265" s="47">
        <v>10.81</v>
      </c>
      <c r="AG265" s="20">
        <f t="shared" si="76"/>
        <v>75.293958333333293</v>
      </c>
      <c r="AH265" s="48">
        <v>968</v>
      </c>
      <c r="AI265" s="49">
        <v>13.139359504132191</v>
      </c>
      <c r="AJ265" s="49">
        <v>1.0553962399308574</v>
      </c>
      <c r="AK265" s="49">
        <v>15.62</v>
      </c>
      <c r="AL265" s="49">
        <v>11.36</v>
      </c>
      <c r="AM265" s="23">
        <f t="shared" si="80"/>
        <v>264.97708333333253</v>
      </c>
      <c r="AN265" s="50">
        <v>169</v>
      </c>
      <c r="AO265" s="51">
        <v>14.133195266272192</v>
      </c>
      <c r="AP265" s="51">
        <v>1.3079324709436955</v>
      </c>
      <c r="AQ265" s="51">
        <v>15.86</v>
      </c>
      <c r="AR265" s="51">
        <v>12.8</v>
      </c>
      <c r="AS265" s="26">
        <f t="shared" si="81"/>
        <v>49.760625000000012</v>
      </c>
      <c r="AT265" s="52">
        <v>74</v>
      </c>
      <c r="AU265" s="53">
        <v>15.356756756756749</v>
      </c>
      <c r="AV265" s="53">
        <v>0.31768472399193171</v>
      </c>
      <c r="AW265" s="53">
        <v>16.28</v>
      </c>
      <c r="AX265" s="53">
        <v>14.84</v>
      </c>
      <c r="AY265" s="29">
        <f t="shared" si="82"/>
        <v>23.67499999999999</v>
      </c>
      <c r="AZ265" s="54">
        <v>266</v>
      </c>
      <c r="BA265" s="55">
        <v>14.553496240601543</v>
      </c>
      <c r="BB265" s="55">
        <v>0.4429184877359057</v>
      </c>
      <c r="BC265" s="55">
        <v>15.69</v>
      </c>
      <c r="BD265" s="55">
        <v>13.23</v>
      </c>
      <c r="BE265" s="32">
        <f t="shared" si="83"/>
        <v>80.650625000000218</v>
      </c>
      <c r="BF265" s="56">
        <v>64</v>
      </c>
      <c r="BG265" s="57">
        <v>14.61546875</v>
      </c>
      <c r="BH265" s="57">
        <v>0.15530747472787343</v>
      </c>
      <c r="BI265" s="57">
        <v>15.01</v>
      </c>
      <c r="BJ265" s="57">
        <v>14.38</v>
      </c>
      <c r="BK265" s="35">
        <f t="shared" si="84"/>
        <v>19.487291666666664</v>
      </c>
      <c r="BL265" s="58">
        <v>85</v>
      </c>
      <c r="BM265" s="59">
        <v>14.154235294117649</v>
      </c>
      <c r="BN265" s="59">
        <v>0.36877330909570982</v>
      </c>
      <c r="BO265" s="59">
        <v>14.95</v>
      </c>
      <c r="BP265" s="59">
        <v>13.67</v>
      </c>
      <c r="BQ265" s="37">
        <f t="shared" si="85"/>
        <v>25.064791666666668</v>
      </c>
      <c r="BR265" s="70"/>
      <c r="BS265" s="49"/>
      <c r="BT265" s="49"/>
      <c r="BU265" s="49"/>
      <c r="BV265" s="49"/>
      <c r="BW265" s="68"/>
      <c r="BX265" s="69"/>
      <c r="BY265" s="39"/>
      <c r="BZ265" s="38"/>
      <c r="CA265" s="39"/>
      <c r="CB265" s="41"/>
      <c r="CC265" s="41"/>
      <c r="CD265" s="41"/>
      <c r="CE265" s="41"/>
    </row>
    <row r="266" spans="1:83" x14ac:dyDescent="0.3">
      <c r="A266" s="8" t="s">
        <v>35</v>
      </c>
      <c r="B266" s="9">
        <v>2000</v>
      </c>
      <c r="C266" s="8" t="s">
        <v>420</v>
      </c>
      <c r="D266" s="8">
        <v>24</v>
      </c>
      <c r="E266" s="8">
        <v>325</v>
      </c>
      <c r="F266" s="10">
        <v>36712</v>
      </c>
      <c r="G266" s="11">
        <f t="shared" si="77"/>
        <v>187</v>
      </c>
      <c r="H266" s="11">
        <v>18.3</v>
      </c>
      <c r="I266" s="8" t="s">
        <v>37</v>
      </c>
      <c r="J266" s="8" t="s">
        <v>421</v>
      </c>
      <c r="K266" s="8"/>
      <c r="L266" s="8"/>
      <c r="M266" s="8">
        <v>8</v>
      </c>
      <c r="N266" s="8" t="s">
        <v>39</v>
      </c>
      <c r="O266" s="8">
        <f t="shared" si="78"/>
        <v>7</v>
      </c>
      <c r="P266" s="8"/>
      <c r="Q266" s="13">
        <v>1909</v>
      </c>
      <c r="R266" s="13"/>
      <c r="S266" s="14">
        <v>17.97517024620209</v>
      </c>
      <c r="T266" s="14">
        <v>3.109406796081255</v>
      </c>
      <c r="U266" s="14">
        <v>22.43</v>
      </c>
      <c r="V266" s="14">
        <v>11.29</v>
      </c>
      <c r="W266" s="14"/>
      <c r="X266" s="15">
        <f t="shared" si="79"/>
        <v>714.88749999999573</v>
      </c>
      <c r="Y266" s="61"/>
      <c r="Z266" s="61"/>
      <c r="AA266" s="61"/>
      <c r="AB266" s="46">
        <v>135</v>
      </c>
      <c r="AC266" s="47">
        <v>18.856148148148147</v>
      </c>
      <c r="AD266" s="47">
        <v>0.25809284799630483</v>
      </c>
      <c r="AE266" s="47">
        <v>19.22</v>
      </c>
      <c r="AF266" s="47">
        <v>18.47</v>
      </c>
      <c r="AG266" s="20">
        <f t="shared" si="76"/>
        <v>53.032916666666665</v>
      </c>
      <c r="AH266" s="48">
        <v>147</v>
      </c>
      <c r="AI266" s="49">
        <v>18.958911564625851</v>
      </c>
      <c r="AJ266" s="49">
        <v>0.2166625090100934</v>
      </c>
      <c r="AK266" s="49">
        <v>19.57</v>
      </c>
      <c r="AL266" s="49">
        <v>18.34</v>
      </c>
      <c r="AM266" s="23">
        <f t="shared" si="80"/>
        <v>58.061666666666667</v>
      </c>
      <c r="AN266" s="50">
        <v>142</v>
      </c>
      <c r="AO266" s="51">
        <v>19.290774647887321</v>
      </c>
      <c r="AP266" s="51">
        <v>0.16050485043227317</v>
      </c>
      <c r="AQ266" s="51">
        <v>19.82</v>
      </c>
      <c r="AR266" s="51">
        <v>19.04</v>
      </c>
      <c r="AS266" s="26">
        <f t="shared" si="81"/>
        <v>57.068541666666661</v>
      </c>
      <c r="AT266" s="52">
        <v>301</v>
      </c>
      <c r="AU266" s="53">
        <v>19.709036544850527</v>
      </c>
      <c r="AV266" s="53">
        <v>0.3284286863131049</v>
      </c>
      <c r="AW266" s="53">
        <v>21.51</v>
      </c>
      <c r="AX266" s="53">
        <v>19.170000000000002</v>
      </c>
      <c r="AY266" s="29">
        <f t="shared" si="82"/>
        <v>123.59208333333351</v>
      </c>
      <c r="AZ266" s="54">
        <v>321</v>
      </c>
      <c r="BA266" s="55">
        <v>20.129657320872287</v>
      </c>
      <c r="BB266" s="55">
        <v>0.72286379747781082</v>
      </c>
      <c r="BC266" s="55">
        <v>21.62</v>
      </c>
      <c r="BD266" s="55">
        <v>19.02</v>
      </c>
      <c r="BE266" s="32">
        <f t="shared" si="83"/>
        <v>134.61708333333343</v>
      </c>
      <c r="BF266" s="56">
        <v>194</v>
      </c>
      <c r="BG266" s="57">
        <v>20.959793814432988</v>
      </c>
      <c r="BH266" s="57">
        <v>0.34765529763244379</v>
      </c>
      <c r="BI266" s="57">
        <v>22.43</v>
      </c>
      <c r="BJ266" s="57">
        <v>20.53</v>
      </c>
      <c r="BK266" s="35">
        <f t="shared" si="84"/>
        <v>84.712500000000006</v>
      </c>
      <c r="BL266" s="58">
        <v>669</v>
      </c>
      <c r="BM266" s="59">
        <v>14.622615844544102</v>
      </c>
      <c r="BN266" s="59">
        <v>3.0143958795041037</v>
      </c>
      <c r="BO266" s="59">
        <v>22.1</v>
      </c>
      <c r="BP266" s="59">
        <v>11.29</v>
      </c>
      <c r="BQ266" s="37">
        <f t="shared" si="85"/>
        <v>203.80270833333341</v>
      </c>
      <c r="BR266" s="48"/>
      <c r="BS266" s="49"/>
      <c r="BT266" s="49"/>
      <c r="BU266" s="49"/>
      <c r="BV266" s="49"/>
      <c r="BW266" s="68"/>
      <c r="BX266" s="69"/>
      <c r="BY266" s="39"/>
      <c r="BZ266" s="38"/>
      <c r="CA266" s="39"/>
      <c r="CB266" s="41"/>
      <c r="CC266" s="41"/>
      <c r="CD266" s="41"/>
      <c r="CE266" s="41"/>
    </row>
    <row r="267" spans="1:83" x14ac:dyDescent="0.3">
      <c r="A267" s="8" t="s">
        <v>377</v>
      </c>
      <c r="B267" s="9">
        <v>2000</v>
      </c>
      <c r="C267" s="8" t="s">
        <v>422</v>
      </c>
      <c r="D267" s="8">
        <v>24</v>
      </c>
      <c r="E267" s="8">
        <v>355</v>
      </c>
      <c r="F267" s="10">
        <v>36735</v>
      </c>
      <c r="G267" s="11">
        <f t="shared" si="77"/>
        <v>210</v>
      </c>
      <c r="H267" s="11">
        <v>20.7</v>
      </c>
      <c r="I267" s="8" t="s">
        <v>37</v>
      </c>
      <c r="J267" s="45" t="s">
        <v>423</v>
      </c>
      <c r="K267" s="45" t="s">
        <v>424</v>
      </c>
      <c r="L267" s="45"/>
      <c r="M267" s="8">
        <v>8</v>
      </c>
      <c r="N267" s="8" t="s">
        <v>39</v>
      </c>
      <c r="O267" s="8">
        <f t="shared" si="78"/>
        <v>7</v>
      </c>
      <c r="P267" s="8"/>
      <c r="Q267" s="13">
        <v>1914</v>
      </c>
      <c r="R267" s="13"/>
      <c r="S267" s="14">
        <v>20.245532915360506</v>
      </c>
      <c r="T267" s="14">
        <v>1.6839049758858256</v>
      </c>
      <c r="U267" s="14">
        <v>22.72</v>
      </c>
      <c r="V267" s="14">
        <v>15.92</v>
      </c>
      <c r="W267" s="14"/>
      <c r="X267" s="15">
        <f t="shared" si="79"/>
        <v>807.2906250000002</v>
      </c>
      <c r="Y267" s="61"/>
      <c r="Z267" s="61"/>
      <c r="AA267" s="61"/>
      <c r="AB267" s="46">
        <v>140</v>
      </c>
      <c r="AC267" s="47">
        <v>21.32264285714286</v>
      </c>
      <c r="AD267" s="47">
        <v>0.34819495637710107</v>
      </c>
      <c r="AE267" s="47">
        <v>21.82</v>
      </c>
      <c r="AF267" s="47">
        <v>19.739999999999998</v>
      </c>
      <c r="AG267" s="20">
        <f t="shared" si="76"/>
        <v>62.191041666666671</v>
      </c>
      <c r="AH267" s="48">
        <v>59</v>
      </c>
      <c r="AI267" s="49">
        <v>21.612033898305089</v>
      </c>
      <c r="AJ267" s="49">
        <v>0.26432594599782455</v>
      </c>
      <c r="AK267" s="49">
        <v>21.89</v>
      </c>
      <c r="AL267" s="49">
        <v>19.96</v>
      </c>
      <c r="AM267" s="23">
        <f t="shared" si="80"/>
        <v>26.564791666666675</v>
      </c>
      <c r="AN267" s="50">
        <v>1350</v>
      </c>
      <c r="AO267" s="51">
        <v>20.213888888888874</v>
      </c>
      <c r="AP267" s="51">
        <v>1.8728979387316673</v>
      </c>
      <c r="AQ267" s="51">
        <v>22.72</v>
      </c>
      <c r="AR267" s="51">
        <v>15.92</v>
      </c>
      <c r="AS267" s="26">
        <f t="shared" si="81"/>
        <v>568.51562499999955</v>
      </c>
      <c r="AT267" s="52">
        <v>89</v>
      </c>
      <c r="AU267" s="53">
        <v>20.842134831460683</v>
      </c>
      <c r="AV267" s="53">
        <v>0.24803991573073614</v>
      </c>
      <c r="AW267" s="53">
        <v>21.36</v>
      </c>
      <c r="AX267" s="53">
        <v>20.52</v>
      </c>
      <c r="AY267" s="29">
        <f t="shared" si="82"/>
        <v>38.644791666666684</v>
      </c>
      <c r="AZ267" s="54">
        <v>51</v>
      </c>
      <c r="BA267" s="55">
        <v>19.993725490196081</v>
      </c>
      <c r="BB267" s="55">
        <v>0.54484478811607906</v>
      </c>
      <c r="BC267" s="55">
        <v>21.13</v>
      </c>
      <c r="BD267" s="55">
        <v>18</v>
      </c>
      <c r="BE267" s="32">
        <f t="shared" si="83"/>
        <v>21.243333333333336</v>
      </c>
      <c r="BF267" s="56">
        <v>136</v>
      </c>
      <c r="BG267" s="57">
        <v>19.617500000000003</v>
      </c>
      <c r="BH267" s="57">
        <v>0.52165654942266471</v>
      </c>
      <c r="BI267" s="57">
        <v>20.61</v>
      </c>
      <c r="BJ267" s="57">
        <v>18.739999999999998</v>
      </c>
      <c r="BK267" s="35">
        <f t="shared" si="84"/>
        <v>55.582916666666677</v>
      </c>
      <c r="BL267" s="58">
        <v>89</v>
      </c>
      <c r="BM267" s="59">
        <v>18.63269662921347</v>
      </c>
      <c r="BN267" s="59">
        <v>0.48289083098314983</v>
      </c>
      <c r="BO267" s="59">
        <v>19.920000000000002</v>
      </c>
      <c r="BP267" s="59">
        <v>17.809999999999999</v>
      </c>
      <c r="BQ267" s="37">
        <f t="shared" si="85"/>
        <v>34.548124999999978</v>
      </c>
      <c r="BR267" s="71"/>
      <c r="BS267" s="70"/>
      <c r="BT267" s="70"/>
      <c r="BU267" s="70"/>
      <c r="BV267" s="70"/>
      <c r="BW267" s="68"/>
      <c r="BX267" s="69"/>
      <c r="BY267" s="39"/>
      <c r="BZ267" s="38"/>
      <c r="CA267" s="39"/>
      <c r="CB267" s="41"/>
      <c r="CC267" s="41"/>
      <c r="CD267" s="41"/>
      <c r="CE267" s="41"/>
    </row>
    <row r="268" spans="1:83" x14ac:dyDescent="0.3">
      <c r="A268" s="8" t="s">
        <v>35</v>
      </c>
      <c r="B268" s="8">
        <v>2002</v>
      </c>
      <c r="C268" s="8" t="s">
        <v>425</v>
      </c>
      <c r="D268" s="8">
        <v>25</v>
      </c>
      <c r="E268" s="8">
        <v>14</v>
      </c>
      <c r="F268" s="10">
        <v>37463</v>
      </c>
      <c r="G268" s="11">
        <f t="shared" si="77"/>
        <v>207</v>
      </c>
      <c r="H268" s="11">
        <v>20.7</v>
      </c>
      <c r="I268" s="8" t="s">
        <v>57</v>
      </c>
      <c r="J268" s="8" t="s">
        <v>58</v>
      </c>
      <c r="K268" s="8"/>
      <c r="L268" s="8"/>
      <c r="M268" s="8">
        <v>8</v>
      </c>
      <c r="N268" s="8" t="s">
        <v>39</v>
      </c>
      <c r="O268" s="8">
        <f t="shared" si="78"/>
        <v>7</v>
      </c>
      <c r="P268" s="8"/>
      <c r="Q268" s="13">
        <v>1908</v>
      </c>
      <c r="R268" s="13"/>
      <c r="S268" s="14">
        <v>20.033107966456896</v>
      </c>
      <c r="T268" s="14">
        <v>1.1534985586842925</v>
      </c>
      <c r="U268" s="14">
        <v>21.37</v>
      </c>
      <c r="V268" s="14">
        <v>15.27</v>
      </c>
      <c r="W268" s="14"/>
      <c r="X268" s="15">
        <f t="shared" si="79"/>
        <v>796.31604166666159</v>
      </c>
      <c r="Y268" s="61"/>
      <c r="Z268" s="61"/>
      <c r="AA268" s="61"/>
      <c r="AB268" s="46">
        <v>196</v>
      </c>
      <c r="AC268" s="47">
        <v>20.54392857142858</v>
      </c>
      <c r="AD268" s="47">
        <v>0.2256304557547649</v>
      </c>
      <c r="AE268" s="47">
        <v>21.12</v>
      </c>
      <c r="AF268" s="47">
        <v>20.14</v>
      </c>
      <c r="AG268" s="20">
        <f t="shared" si="76"/>
        <v>83.887708333333364</v>
      </c>
      <c r="AH268" s="48">
        <v>242</v>
      </c>
      <c r="AI268" s="49">
        <v>20.010991735537196</v>
      </c>
      <c r="AJ268" s="49">
        <v>1.7361878901699921</v>
      </c>
      <c r="AK268" s="49">
        <v>21.37</v>
      </c>
      <c r="AL268" s="49">
        <v>15.27</v>
      </c>
      <c r="AM268" s="23">
        <f t="shared" si="80"/>
        <v>100.88875000000003</v>
      </c>
      <c r="AN268" s="50">
        <v>290</v>
      </c>
      <c r="AO268" s="51">
        <v>18.499379310344832</v>
      </c>
      <c r="AP268" s="51">
        <v>1.6817583156019769</v>
      </c>
      <c r="AQ268" s="51">
        <v>21.05</v>
      </c>
      <c r="AR268" s="51">
        <v>15.29</v>
      </c>
      <c r="AS268" s="26">
        <f t="shared" si="81"/>
        <v>111.76708333333336</v>
      </c>
      <c r="AT268" s="52">
        <v>188</v>
      </c>
      <c r="AU268" s="53">
        <v>20.552021276595749</v>
      </c>
      <c r="AV268" s="53">
        <v>0.22312117418213703</v>
      </c>
      <c r="AW268" s="53">
        <v>21.23</v>
      </c>
      <c r="AX268" s="53">
        <v>20.14</v>
      </c>
      <c r="AY268" s="29">
        <f t="shared" si="82"/>
        <v>80.495416666666685</v>
      </c>
      <c r="AZ268" s="54">
        <v>665</v>
      </c>
      <c r="BA268" s="55">
        <v>20.41807518796988</v>
      </c>
      <c r="BB268" s="55">
        <v>0.27073621247976876</v>
      </c>
      <c r="BC268" s="55">
        <v>21.16</v>
      </c>
      <c r="BD268" s="55">
        <v>19.739999999999998</v>
      </c>
      <c r="BE268" s="32">
        <f t="shared" si="83"/>
        <v>282.87541666666601</v>
      </c>
      <c r="BF268" s="56">
        <v>295</v>
      </c>
      <c r="BG268" s="57">
        <v>20.080542372881343</v>
      </c>
      <c r="BH268" s="57">
        <v>0.29449087405064445</v>
      </c>
      <c r="BI268" s="57">
        <v>21.16</v>
      </c>
      <c r="BJ268" s="57">
        <v>19.72</v>
      </c>
      <c r="BK268" s="35">
        <f t="shared" si="84"/>
        <v>123.41166666666658</v>
      </c>
      <c r="BL268" s="58">
        <v>32</v>
      </c>
      <c r="BM268" s="59">
        <v>19.485000000000003</v>
      </c>
      <c r="BN268" s="59">
        <v>0.48337522992311743</v>
      </c>
      <c r="BO268" s="59">
        <v>20.43</v>
      </c>
      <c r="BP268" s="59">
        <v>18.809999999999999</v>
      </c>
      <c r="BQ268" s="37">
        <f t="shared" si="85"/>
        <v>12.990000000000002</v>
      </c>
      <c r="BR268" s="48"/>
      <c r="BS268" s="49"/>
      <c r="BT268" s="49"/>
      <c r="BU268" s="49"/>
      <c r="BV268" s="49"/>
      <c r="BW268" s="68"/>
      <c r="BX268" s="69"/>
      <c r="BY268" s="39"/>
      <c r="BZ268" s="38"/>
      <c r="CA268" s="39"/>
      <c r="CB268" s="41"/>
      <c r="CC268" s="41"/>
      <c r="CD268" s="41"/>
      <c r="CE268" s="41"/>
    </row>
    <row r="269" spans="1:83" x14ac:dyDescent="0.3">
      <c r="A269" s="8" t="s">
        <v>35</v>
      </c>
      <c r="B269" s="8">
        <v>2002</v>
      </c>
      <c r="C269" s="8" t="s">
        <v>426</v>
      </c>
      <c r="D269" s="8">
        <v>25</v>
      </c>
      <c r="E269" s="8">
        <v>70</v>
      </c>
      <c r="F269" s="10">
        <v>37471</v>
      </c>
      <c r="G269" s="11">
        <f t="shared" si="77"/>
        <v>215</v>
      </c>
      <c r="H269" s="11">
        <v>20.5</v>
      </c>
      <c r="I269" s="8" t="s">
        <v>57</v>
      </c>
      <c r="J269" s="8" t="s">
        <v>64</v>
      </c>
      <c r="K269" s="8"/>
      <c r="L269" s="8"/>
      <c r="M269" s="8">
        <v>8</v>
      </c>
      <c r="N269" s="8" t="s">
        <v>39</v>
      </c>
      <c r="O269" s="8">
        <f t="shared" si="78"/>
        <v>7</v>
      </c>
      <c r="P269" s="8"/>
      <c r="Q269" s="13">
        <v>1909</v>
      </c>
      <c r="R269" s="13"/>
      <c r="S269" s="14">
        <v>17.834248297537961</v>
      </c>
      <c r="T269" s="14">
        <v>3.8917446119830004</v>
      </c>
      <c r="U269" s="14">
        <v>22.72</v>
      </c>
      <c r="V269" s="14">
        <v>10.98</v>
      </c>
      <c r="W269" s="14"/>
      <c r="X269" s="15">
        <f t="shared" si="79"/>
        <v>709.28291666666598</v>
      </c>
      <c r="Y269" s="61"/>
      <c r="Z269" s="61"/>
      <c r="AA269" s="61"/>
      <c r="AB269" s="46">
        <v>34</v>
      </c>
      <c r="AC269" s="47">
        <v>20.657941176470587</v>
      </c>
      <c r="AD269" s="47">
        <v>0.19827711571625203</v>
      </c>
      <c r="AE269" s="47">
        <v>20.95</v>
      </c>
      <c r="AF269" s="47">
        <v>19.71</v>
      </c>
      <c r="AG269" s="20">
        <f t="shared" si="76"/>
        <v>14.632708333333333</v>
      </c>
      <c r="AH269" s="48">
        <v>129</v>
      </c>
      <c r="AI269" s="49">
        <v>19.770310077519383</v>
      </c>
      <c r="AJ269" s="49">
        <v>1.4690169640275694</v>
      </c>
      <c r="AK269" s="49">
        <v>20.84</v>
      </c>
      <c r="AL269" s="49">
        <v>15.69</v>
      </c>
      <c r="AM269" s="23">
        <f t="shared" si="80"/>
        <v>53.132708333333341</v>
      </c>
      <c r="AN269" s="50">
        <v>348</v>
      </c>
      <c r="AO269" s="51">
        <v>19.987557471264395</v>
      </c>
      <c r="AP269" s="51">
        <v>1.2989299784463124</v>
      </c>
      <c r="AQ269" s="51">
        <v>22.14</v>
      </c>
      <c r="AR269" s="51">
        <v>16.260000000000002</v>
      </c>
      <c r="AS269" s="26">
        <f t="shared" si="81"/>
        <v>144.90979166666688</v>
      </c>
      <c r="AT269" s="52">
        <v>410</v>
      </c>
      <c r="AU269" s="53">
        <v>20.962121951219558</v>
      </c>
      <c r="AV269" s="53">
        <v>0.27756386036907793</v>
      </c>
      <c r="AW269" s="53">
        <v>22.72</v>
      </c>
      <c r="AX269" s="53">
        <v>19.850000000000001</v>
      </c>
      <c r="AY269" s="29">
        <f t="shared" si="82"/>
        <v>179.0514583333337</v>
      </c>
      <c r="AZ269" s="54">
        <v>173</v>
      </c>
      <c r="BA269" s="55">
        <v>20.291213872832358</v>
      </c>
      <c r="BB269" s="55">
        <v>0.2919187236231553</v>
      </c>
      <c r="BC269" s="55">
        <v>22</v>
      </c>
      <c r="BD269" s="55">
        <v>19.62</v>
      </c>
      <c r="BE269" s="32">
        <f t="shared" si="83"/>
        <v>73.132916666666617</v>
      </c>
      <c r="BF269" s="56">
        <v>158</v>
      </c>
      <c r="BG269" s="57">
        <v>20.026708860759516</v>
      </c>
      <c r="BH269" s="57">
        <v>0.25267849978222634</v>
      </c>
      <c r="BI269" s="57">
        <v>21.45</v>
      </c>
      <c r="BJ269" s="57">
        <v>19.73</v>
      </c>
      <c r="BK269" s="35">
        <f t="shared" si="84"/>
        <v>65.921250000000072</v>
      </c>
      <c r="BL269" s="58">
        <v>657</v>
      </c>
      <c r="BM269" s="59">
        <v>13.041248097412511</v>
      </c>
      <c r="BN269" s="59">
        <v>2.6773355363167739</v>
      </c>
      <c r="BO269" s="59">
        <v>21.29</v>
      </c>
      <c r="BP269" s="59">
        <v>10.98</v>
      </c>
      <c r="BQ269" s="37">
        <f t="shared" si="85"/>
        <v>178.50208333333376</v>
      </c>
      <c r="BR269" s="48"/>
      <c r="BS269" s="49"/>
      <c r="BT269" s="49"/>
      <c r="BU269" s="49"/>
      <c r="BV269" s="49"/>
      <c r="BW269" s="68"/>
      <c r="BX269" s="69"/>
      <c r="BY269" s="39"/>
      <c r="BZ269" s="38"/>
      <c r="CA269" s="39"/>
      <c r="CB269" s="41"/>
      <c r="CC269" s="41"/>
      <c r="CD269" s="41"/>
      <c r="CE269" s="41"/>
    </row>
    <row r="270" spans="1:83" x14ac:dyDescent="0.3">
      <c r="A270" s="8" t="s">
        <v>35</v>
      </c>
      <c r="B270" s="8">
        <v>2002</v>
      </c>
      <c r="C270" s="8" t="s">
        <v>427</v>
      </c>
      <c r="D270" s="8">
        <v>25</v>
      </c>
      <c r="E270" s="8">
        <v>90</v>
      </c>
      <c r="F270" s="10">
        <v>37497</v>
      </c>
      <c r="G270" s="11">
        <f t="shared" si="77"/>
        <v>241</v>
      </c>
      <c r="H270" s="11">
        <v>21</v>
      </c>
      <c r="I270" s="8" t="s">
        <v>57</v>
      </c>
      <c r="J270" s="8" t="s">
        <v>38</v>
      </c>
      <c r="K270" s="8"/>
      <c r="L270" s="8"/>
      <c r="M270" s="8">
        <v>8</v>
      </c>
      <c r="N270" s="8" t="s">
        <v>39</v>
      </c>
      <c r="O270" s="8">
        <f t="shared" si="78"/>
        <v>7</v>
      </c>
      <c r="P270" s="8"/>
      <c r="Q270" s="13">
        <v>1913</v>
      </c>
      <c r="R270" s="13"/>
      <c r="S270" s="14">
        <v>14.68582331416623</v>
      </c>
      <c r="T270" s="14">
        <v>3.1468465427037344</v>
      </c>
      <c r="U270" s="14">
        <v>21.43</v>
      </c>
      <c r="V270" s="14">
        <v>7.67</v>
      </c>
      <c r="W270" s="14"/>
      <c r="X270" s="15">
        <f t="shared" si="79"/>
        <v>585.29124999999988</v>
      </c>
      <c r="Y270" s="61"/>
      <c r="Z270" s="61"/>
      <c r="AA270" s="61"/>
      <c r="AB270" s="46">
        <v>33</v>
      </c>
      <c r="AC270" s="47">
        <v>21.246666666666659</v>
      </c>
      <c r="AD270" s="47">
        <v>8.1073526299688239E-2</v>
      </c>
      <c r="AE270" s="47">
        <v>21.43</v>
      </c>
      <c r="AF270" s="47">
        <v>21.09</v>
      </c>
      <c r="AG270" s="20">
        <f t="shared" si="76"/>
        <v>14.607083333333328</v>
      </c>
      <c r="AH270" s="48">
        <v>1250</v>
      </c>
      <c r="AI270" s="49">
        <v>13.419168000000003</v>
      </c>
      <c r="AJ270" s="49">
        <v>3.0329068906152941</v>
      </c>
      <c r="AK270" s="49">
        <v>21.09</v>
      </c>
      <c r="AL270" s="49">
        <v>7.67</v>
      </c>
      <c r="AM270" s="23">
        <f t="shared" si="80"/>
        <v>349.4575000000001</v>
      </c>
      <c r="AN270" s="50">
        <v>250</v>
      </c>
      <c r="AO270" s="51">
        <v>16.788640000000008</v>
      </c>
      <c r="AP270" s="51">
        <v>1.4374899162908075</v>
      </c>
      <c r="AQ270" s="51">
        <v>19.48</v>
      </c>
      <c r="AR270" s="51">
        <v>14.56</v>
      </c>
      <c r="AS270" s="26">
        <f t="shared" si="81"/>
        <v>87.440833333333373</v>
      </c>
      <c r="AT270" s="52">
        <v>148</v>
      </c>
      <c r="AU270" s="53">
        <v>17.261351351351344</v>
      </c>
      <c r="AV270" s="53">
        <v>1.2825753474829238</v>
      </c>
      <c r="AW270" s="53">
        <v>19.059999999999999</v>
      </c>
      <c r="AX270" s="53">
        <v>13.15</v>
      </c>
      <c r="AY270" s="29">
        <f t="shared" si="82"/>
        <v>53.222499999999982</v>
      </c>
      <c r="AZ270" s="54">
        <v>101</v>
      </c>
      <c r="BA270" s="55">
        <v>17.010396039603958</v>
      </c>
      <c r="BB270" s="55">
        <v>0.26605608729017716</v>
      </c>
      <c r="BC270" s="55">
        <v>17.38</v>
      </c>
      <c r="BD270" s="55">
        <v>15.82</v>
      </c>
      <c r="BE270" s="32">
        <f t="shared" si="83"/>
        <v>35.792708333333323</v>
      </c>
      <c r="BF270" s="56">
        <v>54</v>
      </c>
      <c r="BG270" s="57">
        <v>17.08907407407407</v>
      </c>
      <c r="BH270" s="57">
        <v>0.13729555666955137</v>
      </c>
      <c r="BI270" s="57">
        <v>17.47</v>
      </c>
      <c r="BJ270" s="57">
        <v>16.82</v>
      </c>
      <c r="BK270" s="35">
        <f t="shared" si="84"/>
        <v>19.225208333333327</v>
      </c>
      <c r="BL270" s="58">
        <v>77</v>
      </c>
      <c r="BM270" s="59">
        <v>15.924415584415588</v>
      </c>
      <c r="BN270" s="59">
        <v>1.5865424949162206</v>
      </c>
      <c r="BO270" s="59">
        <v>17.88</v>
      </c>
      <c r="BP270" s="59">
        <v>13.17</v>
      </c>
      <c r="BQ270" s="37">
        <f t="shared" si="85"/>
        <v>25.545416666666672</v>
      </c>
      <c r="BR270" s="48"/>
      <c r="BS270" s="49"/>
      <c r="BT270" s="49"/>
      <c r="BU270" s="49"/>
      <c r="BV270" s="49"/>
      <c r="BW270" s="68"/>
      <c r="BX270" s="69"/>
      <c r="BY270" s="39"/>
      <c r="BZ270" s="38"/>
      <c r="CA270" s="39"/>
      <c r="CB270" s="41"/>
      <c r="CC270" s="41"/>
      <c r="CD270" s="41"/>
      <c r="CE270" s="41"/>
    </row>
    <row r="271" spans="1:83" x14ac:dyDescent="0.3">
      <c r="A271" s="8" t="s">
        <v>177</v>
      </c>
      <c r="B271" s="8">
        <v>2002</v>
      </c>
      <c r="C271" s="8" t="s">
        <v>428</v>
      </c>
      <c r="D271" s="8">
        <v>25</v>
      </c>
      <c r="E271" s="8">
        <v>478</v>
      </c>
      <c r="F271" s="10">
        <v>37393</v>
      </c>
      <c r="G271" s="11">
        <f t="shared" si="77"/>
        <v>137</v>
      </c>
      <c r="H271" s="11">
        <v>12.1</v>
      </c>
      <c r="I271" s="8" t="s">
        <v>361</v>
      </c>
      <c r="J271" s="45" t="s">
        <v>179</v>
      </c>
      <c r="K271" s="45" t="s">
        <v>429</v>
      </c>
      <c r="L271" s="45"/>
      <c r="M271" s="8">
        <v>8</v>
      </c>
      <c r="N271" s="8" t="s">
        <v>39</v>
      </c>
      <c r="O271" s="8">
        <f t="shared" si="78"/>
        <v>7</v>
      </c>
      <c r="P271" s="8"/>
      <c r="Q271" s="13">
        <v>1905</v>
      </c>
      <c r="R271" s="13"/>
      <c r="S271" s="14">
        <v>14.447307086614224</v>
      </c>
      <c r="T271" s="14">
        <v>0.96334699863904583</v>
      </c>
      <c r="U271" s="14">
        <v>16.920000000000002</v>
      </c>
      <c r="V271" s="14">
        <v>12.32</v>
      </c>
      <c r="W271" s="14"/>
      <c r="X271" s="15">
        <f t="shared" si="79"/>
        <v>573.37750000000199</v>
      </c>
      <c r="Y271" s="61"/>
      <c r="Z271" s="61"/>
      <c r="AA271" s="61"/>
      <c r="AB271" s="62">
        <v>847</v>
      </c>
      <c r="AC271" s="63">
        <v>13.700484061393203</v>
      </c>
      <c r="AD271" s="63">
        <v>0.75000307448921288</v>
      </c>
      <c r="AE271" s="63">
        <v>15.23</v>
      </c>
      <c r="AF271" s="63">
        <v>12.32</v>
      </c>
      <c r="AG271" s="20">
        <f t="shared" si="76"/>
        <v>241.75645833333422</v>
      </c>
      <c r="AH271" s="64">
        <v>246</v>
      </c>
      <c r="AI271" s="65">
        <v>14.692520325203219</v>
      </c>
      <c r="AJ271" s="65">
        <v>0.17076822098823052</v>
      </c>
      <c r="AK271" s="65">
        <v>15.21</v>
      </c>
      <c r="AL271" s="65">
        <v>14.37</v>
      </c>
      <c r="AM271" s="23">
        <f t="shared" si="80"/>
        <v>75.299166666666494</v>
      </c>
      <c r="AN271" s="66">
        <v>248</v>
      </c>
      <c r="AO271" s="67">
        <v>14.326532258064478</v>
      </c>
      <c r="AP271" s="67">
        <v>0.20106012295897319</v>
      </c>
      <c r="AQ271" s="67">
        <v>15.53</v>
      </c>
      <c r="AR271" s="67">
        <v>14.08</v>
      </c>
      <c r="AS271" s="26">
        <f t="shared" si="81"/>
        <v>74.020416666666478</v>
      </c>
      <c r="AT271" s="52">
        <v>267</v>
      </c>
      <c r="AU271" s="53">
        <v>15.327715355805269</v>
      </c>
      <c r="AV271" s="53">
        <v>0.22655068286405533</v>
      </c>
      <c r="AW271" s="53">
        <v>16.27</v>
      </c>
      <c r="AX271" s="53">
        <v>14.79</v>
      </c>
      <c r="AY271" s="29">
        <f t="shared" si="82"/>
        <v>85.260416666666814</v>
      </c>
      <c r="AZ271" s="54">
        <v>152</v>
      </c>
      <c r="BA271" s="55">
        <v>15.366052631578956</v>
      </c>
      <c r="BB271" s="55">
        <v>0.55985352613116846</v>
      </c>
      <c r="BC271" s="55">
        <v>16.38</v>
      </c>
      <c r="BD271" s="55">
        <v>14.43</v>
      </c>
      <c r="BE271" s="32">
        <f t="shared" si="83"/>
        <v>48.659166666666692</v>
      </c>
      <c r="BF271" s="56">
        <v>102</v>
      </c>
      <c r="BG271" s="57">
        <v>16.238725490196057</v>
      </c>
      <c r="BH271" s="57">
        <v>0.31870303868737371</v>
      </c>
      <c r="BI271" s="57">
        <v>16.920000000000002</v>
      </c>
      <c r="BJ271" s="57">
        <v>15.78</v>
      </c>
      <c r="BK271" s="35">
        <f t="shared" si="84"/>
        <v>34.507291666666617</v>
      </c>
      <c r="BL271" s="58">
        <v>43</v>
      </c>
      <c r="BM271" s="59">
        <v>15.487906976744181</v>
      </c>
      <c r="BN271" s="59">
        <v>0.25625097574294714</v>
      </c>
      <c r="BO271" s="59">
        <v>16.25</v>
      </c>
      <c r="BP271" s="59">
        <v>15.17</v>
      </c>
      <c r="BQ271" s="37">
        <f t="shared" si="85"/>
        <v>13.87458333333333</v>
      </c>
      <c r="BR271" s="48"/>
      <c r="BS271" s="49"/>
      <c r="BT271" s="49"/>
      <c r="BU271" s="49"/>
      <c r="BV271" s="49"/>
      <c r="BW271" s="68"/>
      <c r="BX271" s="69"/>
      <c r="BY271" s="39"/>
      <c r="BZ271" s="38"/>
      <c r="CA271" s="39"/>
      <c r="CB271" s="41"/>
      <c r="CC271" s="41"/>
      <c r="CD271" s="41"/>
      <c r="CE271" s="41"/>
    </row>
    <row r="272" spans="1:83" x14ac:dyDescent="0.3">
      <c r="A272" s="8" t="s">
        <v>35</v>
      </c>
      <c r="B272" s="9">
        <v>2000</v>
      </c>
      <c r="C272" s="8" t="s">
        <v>430</v>
      </c>
      <c r="D272" s="8">
        <v>24</v>
      </c>
      <c r="E272" s="8">
        <v>84</v>
      </c>
      <c r="F272" s="10">
        <v>36765</v>
      </c>
      <c r="G272" s="11">
        <f t="shared" si="77"/>
        <v>240</v>
      </c>
      <c r="H272" s="11">
        <v>20.2</v>
      </c>
      <c r="I272" s="8" t="s">
        <v>37</v>
      </c>
      <c r="J272" s="8" t="s">
        <v>94</v>
      </c>
      <c r="K272" s="8"/>
      <c r="L272" s="8"/>
      <c r="M272" s="8">
        <v>8</v>
      </c>
      <c r="N272" s="8" t="s">
        <v>39</v>
      </c>
      <c r="O272" s="8">
        <f t="shared" si="78"/>
        <v>6</v>
      </c>
      <c r="P272" s="8"/>
      <c r="Q272" s="13">
        <v>1914</v>
      </c>
      <c r="R272" s="13"/>
      <c r="S272" s="14">
        <v>16.840694879832796</v>
      </c>
      <c r="T272" s="14">
        <v>2.5280488392261553</v>
      </c>
      <c r="U272" s="14">
        <v>20.88</v>
      </c>
      <c r="V272" s="14">
        <v>10.54</v>
      </c>
      <c r="W272" s="14"/>
      <c r="X272" s="15">
        <f t="shared" si="79"/>
        <v>671.52270833333273</v>
      </c>
      <c r="Y272" s="61"/>
      <c r="Z272" s="61"/>
      <c r="AA272" s="61"/>
      <c r="AB272" s="46">
        <v>52</v>
      </c>
      <c r="AC272" s="47">
        <v>20.358653846153853</v>
      </c>
      <c r="AD272" s="47">
        <v>0.10967025167548426</v>
      </c>
      <c r="AE272" s="47">
        <v>20.61</v>
      </c>
      <c r="AF272" s="47">
        <v>19.78</v>
      </c>
      <c r="AG272" s="20">
        <f t="shared" si="76"/>
        <v>22.05520833333334</v>
      </c>
      <c r="AH272" s="48">
        <v>1016</v>
      </c>
      <c r="AI272" s="49">
        <v>15.012647637795304</v>
      </c>
      <c r="AJ272" s="49">
        <v>2.0401503803006054</v>
      </c>
      <c r="AK272" s="49">
        <v>20.41</v>
      </c>
      <c r="AL272" s="49">
        <v>10.54</v>
      </c>
      <c r="AM272" s="23">
        <f t="shared" si="80"/>
        <v>317.76770833333393</v>
      </c>
      <c r="AN272" s="50">
        <v>84</v>
      </c>
      <c r="AO272" s="51">
        <v>20.221904761904771</v>
      </c>
      <c r="AP272" s="51">
        <v>0.17129187512276689</v>
      </c>
      <c r="AQ272" s="51">
        <v>20.68</v>
      </c>
      <c r="AR272" s="51">
        <v>19.899999999999999</v>
      </c>
      <c r="AS272" s="26">
        <f t="shared" si="81"/>
        <v>35.38833333333335</v>
      </c>
      <c r="AT272" s="52">
        <v>630</v>
      </c>
      <c r="AU272" s="53">
        <v>18.823317460317487</v>
      </c>
      <c r="AV272" s="53">
        <v>0.76008028873444422</v>
      </c>
      <c r="AW272" s="53">
        <v>20.88</v>
      </c>
      <c r="AX272" s="53">
        <v>17.309999999999999</v>
      </c>
      <c r="AY272" s="29">
        <f t="shared" si="82"/>
        <v>247.056041666667</v>
      </c>
      <c r="AZ272" s="54">
        <v>100</v>
      </c>
      <c r="BA272" s="55">
        <v>17.906199999999998</v>
      </c>
      <c r="BB272" s="55">
        <v>0.26375983872692244</v>
      </c>
      <c r="BC272" s="55">
        <v>18.55</v>
      </c>
      <c r="BD272" s="55">
        <v>17.34</v>
      </c>
      <c r="BE272" s="32">
        <f t="shared" si="83"/>
        <v>37.304583333333333</v>
      </c>
      <c r="BF272" s="56">
        <v>32</v>
      </c>
      <c r="BG272" s="57">
        <v>17.926250000000003</v>
      </c>
      <c r="BH272" s="57">
        <v>0.20617483967770817</v>
      </c>
      <c r="BI272" s="57">
        <v>18.350000000000001</v>
      </c>
      <c r="BJ272" s="57">
        <v>17.57</v>
      </c>
      <c r="BK272" s="35">
        <f t="shared" si="84"/>
        <v>11.950833333333335</v>
      </c>
      <c r="BL272" s="58"/>
      <c r="BM272" s="59"/>
      <c r="BN272" s="59"/>
      <c r="BO272" s="59"/>
      <c r="BP272" s="59"/>
      <c r="BQ272" s="45"/>
      <c r="BR272" s="48"/>
      <c r="BS272" s="49"/>
      <c r="BT272" s="49"/>
      <c r="BU272" s="49"/>
      <c r="BV272" s="49"/>
      <c r="BW272" s="68"/>
      <c r="BX272" s="69"/>
      <c r="BY272" s="39"/>
      <c r="BZ272" s="38"/>
      <c r="CA272" s="39"/>
      <c r="CB272" s="41"/>
      <c r="CC272" s="41"/>
      <c r="CD272" s="41"/>
      <c r="CE272" s="41"/>
    </row>
    <row r="273" spans="1:83" x14ac:dyDescent="0.3">
      <c r="A273" s="8" t="s">
        <v>150</v>
      </c>
      <c r="B273" s="9">
        <v>2000</v>
      </c>
      <c r="C273" s="8" t="s">
        <v>431</v>
      </c>
      <c r="D273" s="8">
        <v>24</v>
      </c>
      <c r="E273" s="8">
        <v>90</v>
      </c>
      <c r="F273" s="10">
        <v>36761</v>
      </c>
      <c r="G273" s="11">
        <f t="shared" si="77"/>
        <v>236</v>
      </c>
      <c r="H273" s="11">
        <v>20.6</v>
      </c>
      <c r="I273" s="8" t="s">
        <v>37</v>
      </c>
      <c r="J273" s="8" t="s">
        <v>64</v>
      </c>
      <c r="K273" s="8"/>
      <c r="L273" s="8"/>
      <c r="M273" s="8">
        <v>8</v>
      </c>
      <c r="N273" s="8" t="s">
        <v>39</v>
      </c>
      <c r="O273" s="8">
        <f t="shared" si="78"/>
        <v>6</v>
      </c>
      <c r="P273" s="8"/>
      <c r="Q273" s="13">
        <v>1909</v>
      </c>
      <c r="R273" s="13"/>
      <c r="S273" s="14">
        <v>19.348968046097411</v>
      </c>
      <c r="T273" s="14">
        <v>1.1275108637747453</v>
      </c>
      <c r="U273" s="14">
        <v>21.75</v>
      </c>
      <c r="V273" s="14">
        <v>17.2</v>
      </c>
      <c r="W273" s="14"/>
      <c r="X273" s="15">
        <f t="shared" si="79"/>
        <v>769.52458333333254</v>
      </c>
      <c r="Y273" s="61"/>
      <c r="Z273" s="61"/>
      <c r="AA273" s="61"/>
      <c r="AB273" s="46">
        <v>193</v>
      </c>
      <c r="AC273" s="47">
        <v>20.719170984455975</v>
      </c>
      <c r="AD273" s="47">
        <v>0.24746493183287185</v>
      </c>
      <c r="AE273" s="47">
        <v>21.05</v>
      </c>
      <c r="AF273" s="47">
        <v>19.12</v>
      </c>
      <c r="AG273" s="20">
        <f t="shared" si="76"/>
        <v>83.308333333333394</v>
      </c>
      <c r="AH273" s="48">
        <v>151</v>
      </c>
      <c r="AI273" s="49">
        <v>19.993178807947036</v>
      </c>
      <c r="AJ273" s="49">
        <v>1.1199520054364909</v>
      </c>
      <c r="AK273" s="49">
        <v>21.25</v>
      </c>
      <c r="AL273" s="49">
        <v>17.2</v>
      </c>
      <c r="AM273" s="23">
        <f t="shared" si="80"/>
        <v>62.895208333333386</v>
      </c>
      <c r="AN273" s="50">
        <v>95</v>
      </c>
      <c r="AO273" s="51">
        <v>21.185894736842116</v>
      </c>
      <c r="AP273" s="51">
        <v>0.13812186060236581</v>
      </c>
      <c r="AQ273" s="51">
        <v>21.75</v>
      </c>
      <c r="AR273" s="51">
        <v>20.89</v>
      </c>
      <c r="AS273" s="26">
        <f t="shared" si="81"/>
        <v>41.930416666666687</v>
      </c>
      <c r="AT273" s="52">
        <v>423</v>
      </c>
      <c r="AU273" s="53">
        <v>20.106288416075675</v>
      </c>
      <c r="AV273" s="53">
        <v>0.614797529213573</v>
      </c>
      <c r="AW273" s="53">
        <v>21.62</v>
      </c>
      <c r="AX273" s="53">
        <v>18.39</v>
      </c>
      <c r="AY273" s="29">
        <f t="shared" si="82"/>
        <v>177.18666666666689</v>
      </c>
      <c r="AZ273" s="54">
        <v>376</v>
      </c>
      <c r="BA273" s="55">
        <v>19.032367021276588</v>
      </c>
      <c r="BB273" s="55">
        <v>0.36361882368239973</v>
      </c>
      <c r="BC273" s="55">
        <v>20.14</v>
      </c>
      <c r="BD273" s="55">
        <v>18.239999999999998</v>
      </c>
      <c r="BE273" s="32">
        <f t="shared" si="83"/>
        <v>149.08687499999994</v>
      </c>
      <c r="BF273" s="56">
        <v>671</v>
      </c>
      <c r="BG273" s="57">
        <v>18.249806259314393</v>
      </c>
      <c r="BH273" s="57">
        <v>0.51583908577047155</v>
      </c>
      <c r="BI273" s="57">
        <v>20.03</v>
      </c>
      <c r="BJ273" s="57">
        <v>17.39</v>
      </c>
      <c r="BK273" s="35">
        <f t="shared" si="84"/>
        <v>255.11708333333246</v>
      </c>
      <c r="BL273" s="58"/>
      <c r="BM273" s="59"/>
      <c r="BN273" s="59"/>
      <c r="BO273" s="59"/>
      <c r="BP273" s="59"/>
      <c r="BQ273" s="45"/>
      <c r="BR273" s="48"/>
      <c r="BS273" s="49"/>
      <c r="BT273" s="49"/>
      <c r="BU273" s="49"/>
      <c r="BV273" s="49"/>
      <c r="BW273" s="68"/>
      <c r="BX273" s="69"/>
      <c r="BY273" s="39"/>
      <c r="BZ273" s="38"/>
      <c r="CA273" s="39"/>
      <c r="CB273" s="41"/>
      <c r="CC273" s="41"/>
      <c r="CD273" s="41"/>
      <c r="CE273" s="41"/>
    </row>
    <row r="274" spans="1:83" x14ac:dyDescent="0.3">
      <c r="A274" s="8" t="s">
        <v>35</v>
      </c>
      <c r="B274" s="8">
        <v>2002</v>
      </c>
      <c r="C274" s="8" t="s">
        <v>432</v>
      </c>
      <c r="D274" s="8">
        <v>24</v>
      </c>
      <c r="E274" s="8">
        <v>111</v>
      </c>
      <c r="F274" s="10">
        <v>37510</v>
      </c>
      <c r="G274" s="11">
        <f t="shared" si="77"/>
        <v>254</v>
      </c>
      <c r="H274" s="11">
        <v>19.899999999999999</v>
      </c>
      <c r="I274" s="8" t="s">
        <v>57</v>
      </c>
      <c r="J274" s="8" t="s">
        <v>58</v>
      </c>
      <c r="K274" s="8"/>
      <c r="L274" s="8"/>
      <c r="M274" s="8">
        <v>8</v>
      </c>
      <c r="N274" s="8" t="s">
        <v>39</v>
      </c>
      <c r="O274" s="8">
        <f t="shared" si="78"/>
        <v>6</v>
      </c>
      <c r="P274" s="8"/>
      <c r="Q274" s="13">
        <v>1914</v>
      </c>
      <c r="R274" s="13"/>
      <c r="S274" s="14">
        <v>12.655673981191239</v>
      </c>
      <c r="T274" s="14">
        <v>3.7440010759548206</v>
      </c>
      <c r="U274" s="14">
        <v>20.38</v>
      </c>
      <c r="V274" s="14">
        <v>7.11</v>
      </c>
      <c r="W274" s="14"/>
      <c r="X274" s="15">
        <f t="shared" si="79"/>
        <v>504.64500000000066</v>
      </c>
      <c r="Y274" s="61"/>
      <c r="Z274" s="61"/>
      <c r="AA274" s="61"/>
      <c r="AB274" s="46">
        <v>84</v>
      </c>
      <c r="AC274" s="47">
        <v>20.137023809523804</v>
      </c>
      <c r="AD274" s="47">
        <v>0.14089028254437516</v>
      </c>
      <c r="AE274" s="47">
        <v>20.38</v>
      </c>
      <c r="AF274" s="47">
        <v>19.48</v>
      </c>
      <c r="AG274" s="20">
        <f t="shared" si="76"/>
        <v>35.239791666666655</v>
      </c>
      <c r="AH274" s="48">
        <v>1222</v>
      </c>
      <c r="AI274" s="49">
        <v>10.602945990180036</v>
      </c>
      <c r="AJ274" s="49">
        <v>2.9686098681179276</v>
      </c>
      <c r="AK274" s="49">
        <v>20.309999999999999</v>
      </c>
      <c r="AL274" s="49">
        <v>7.11</v>
      </c>
      <c r="AM274" s="23">
        <f t="shared" si="80"/>
        <v>269.93333333333339</v>
      </c>
      <c r="AN274" s="50">
        <v>87</v>
      </c>
      <c r="AO274" s="51">
        <v>16.339770114942532</v>
      </c>
      <c r="AP274" s="51">
        <v>1.075785248098676</v>
      </c>
      <c r="AQ274" s="51">
        <v>17.48</v>
      </c>
      <c r="AR274" s="51">
        <v>13.85</v>
      </c>
      <c r="AS274" s="26">
        <f t="shared" si="81"/>
        <v>29.615833333333338</v>
      </c>
      <c r="AT274" s="52">
        <v>277</v>
      </c>
      <c r="AU274" s="53">
        <v>15.761119133573994</v>
      </c>
      <c r="AV274" s="53">
        <v>0.92859437383503773</v>
      </c>
      <c r="AW274" s="53">
        <v>16.920000000000002</v>
      </c>
      <c r="AX274" s="53">
        <v>13.48</v>
      </c>
      <c r="AY274" s="29">
        <f t="shared" si="82"/>
        <v>90.95479166666658</v>
      </c>
      <c r="AZ274" s="54">
        <v>86</v>
      </c>
      <c r="BA274" s="55">
        <v>15.516511627906972</v>
      </c>
      <c r="BB274" s="55">
        <v>0.29434580480172862</v>
      </c>
      <c r="BC274" s="55">
        <v>16.079999999999998</v>
      </c>
      <c r="BD274" s="55">
        <v>15.02</v>
      </c>
      <c r="BE274" s="32">
        <f t="shared" si="83"/>
        <v>27.80041666666666</v>
      </c>
      <c r="BF274" s="56">
        <v>158</v>
      </c>
      <c r="BG274" s="57">
        <v>15.524303797468352</v>
      </c>
      <c r="BH274" s="57">
        <v>0.11116847310383753</v>
      </c>
      <c r="BI274" s="57">
        <v>15.83</v>
      </c>
      <c r="BJ274" s="57">
        <v>15.21</v>
      </c>
      <c r="BK274" s="35">
        <f t="shared" si="84"/>
        <v>51.100833333333327</v>
      </c>
      <c r="BL274" s="58"/>
      <c r="BM274" s="59"/>
      <c r="BN274" s="59"/>
      <c r="BO274" s="59"/>
      <c r="BP274" s="59"/>
      <c r="BQ274" s="45"/>
      <c r="BR274" s="48"/>
      <c r="BS274" s="49"/>
      <c r="BT274" s="49"/>
      <c r="BU274" s="49"/>
      <c r="BV274" s="49"/>
      <c r="BW274" s="68"/>
      <c r="BX274" s="69"/>
      <c r="BY274" s="39"/>
      <c r="BZ274" s="38"/>
      <c r="CA274" s="39"/>
      <c r="CB274" s="41"/>
      <c r="CC274" s="41"/>
      <c r="CD274" s="41"/>
      <c r="CE274" s="41"/>
    </row>
    <row r="275" spans="1:83" x14ac:dyDescent="0.3">
      <c r="A275" s="8" t="s">
        <v>177</v>
      </c>
      <c r="B275" s="9">
        <v>2000</v>
      </c>
      <c r="C275" s="8" t="s">
        <v>433</v>
      </c>
      <c r="D275" s="8">
        <v>24</v>
      </c>
      <c r="E275" s="8">
        <v>315</v>
      </c>
      <c r="F275" s="10">
        <v>36651</v>
      </c>
      <c r="G275" s="11">
        <f t="shared" si="77"/>
        <v>126</v>
      </c>
      <c r="H275" s="11">
        <v>11.7</v>
      </c>
      <c r="I275" s="8" t="s">
        <v>145</v>
      </c>
      <c r="J275" s="45" t="s">
        <v>183</v>
      </c>
      <c r="K275" s="45" t="s">
        <v>41</v>
      </c>
      <c r="L275" s="45"/>
      <c r="M275" s="8">
        <v>8</v>
      </c>
      <c r="N275" s="8" t="s">
        <v>39</v>
      </c>
      <c r="O275" s="8">
        <f t="shared" si="78"/>
        <v>6</v>
      </c>
      <c r="P275" s="8"/>
      <c r="Q275" s="13">
        <v>1917</v>
      </c>
      <c r="R275" s="13"/>
      <c r="S275" s="14">
        <v>14.114835680751234</v>
      </c>
      <c r="T275" s="14">
        <v>1.263926032353367</v>
      </c>
      <c r="U275" s="14">
        <v>16.23</v>
      </c>
      <c r="V275" s="14">
        <v>11.69</v>
      </c>
      <c r="W275" s="14"/>
      <c r="X275" s="15">
        <f t="shared" si="79"/>
        <v>563.71125000000245</v>
      </c>
      <c r="Y275" s="61"/>
      <c r="Z275" s="61"/>
      <c r="AA275" s="61"/>
      <c r="AB275" s="46">
        <v>458</v>
      </c>
      <c r="AC275" s="47">
        <v>14.0644104803493</v>
      </c>
      <c r="AD275" s="47">
        <v>1.3954655316257849</v>
      </c>
      <c r="AE275" s="47">
        <v>16.23</v>
      </c>
      <c r="AF275" s="47">
        <v>11.69</v>
      </c>
      <c r="AG275" s="20">
        <f t="shared" si="76"/>
        <v>134.19791666666623</v>
      </c>
      <c r="AH275" s="48">
        <v>452</v>
      </c>
      <c r="AI275" s="49">
        <v>13.744159292035363</v>
      </c>
      <c r="AJ275" s="49">
        <v>1.3802580019523321</v>
      </c>
      <c r="AK275" s="49">
        <v>15.87</v>
      </c>
      <c r="AL275" s="49">
        <v>11.84</v>
      </c>
      <c r="AM275" s="23">
        <f t="shared" si="80"/>
        <v>129.42416666666634</v>
      </c>
      <c r="AN275" s="50">
        <v>218</v>
      </c>
      <c r="AO275" s="51">
        <v>13.822293577981657</v>
      </c>
      <c r="AP275" s="51">
        <v>1.3769134205870341</v>
      </c>
      <c r="AQ275" s="51">
        <v>15.57</v>
      </c>
      <c r="AR275" s="51">
        <v>11.92</v>
      </c>
      <c r="AS275" s="26">
        <f t="shared" si="81"/>
        <v>62.776250000000033</v>
      </c>
      <c r="AT275" s="52">
        <v>309</v>
      </c>
      <c r="AU275" s="53">
        <v>14.004239482200655</v>
      </c>
      <c r="AV275" s="53">
        <v>1.2980544210950524</v>
      </c>
      <c r="AW275" s="53">
        <v>15.89</v>
      </c>
      <c r="AX275" s="53">
        <v>11.84</v>
      </c>
      <c r="AY275" s="29">
        <f t="shared" si="82"/>
        <v>90.152291666666713</v>
      </c>
      <c r="AZ275" s="54">
        <v>427</v>
      </c>
      <c r="BA275" s="55">
        <v>14.644285714285726</v>
      </c>
      <c r="BB275" s="55">
        <v>0.48500776128260054</v>
      </c>
      <c r="BC275" s="55">
        <v>15.51</v>
      </c>
      <c r="BD275" s="55">
        <v>13.54</v>
      </c>
      <c r="BE275" s="32">
        <f t="shared" si="83"/>
        <v>130.27312500000011</v>
      </c>
      <c r="BF275" s="56">
        <v>53</v>
      </c>
      <c r="BG275" s="57">
        <v>15.294339622641512</v>
      </c>
      <c r="BH275" s="57">
        <v>0.19500995471594762</v>
      </c>
      <c r="BI275" s="57">
        <v>15.83</v>
      </c>
      <c r="BJ275" s="57">
        <v>15.07</v>
      </c>
      <c r="BK275" s="35">
        <f t="shared" si="84"/>
        <v>16.887500000000003</v>
      </c>
      <c r="BL275" s="58"/>
      <c r="BM275" s="59"/>
      <c r="BN275" s="59"/>
      <c r="BO275" s="59"/>
      <c r="BP275" s="59"/>
      <c r="BQ275" s="45"/>
      <c r="BR275" s="49"/>
      <c r="BS275" s="49"/>
      <c r="BT275" s="49"/>
      <c r="BU275" s="49"/>
      <c r="BV275" s="49"/>
      <c r="BW275" s="68"/>
      <c r="BX275" s="69"/>
      <c r="BY275" s="39"/>
      <c r="BZ275" s="38"/>
      <c r="CA275" s="39"/>
      <c r="CB275" s="41"/>
      <c r="CC275" s="41"/>
      <c r="CD275" s="41"/>
      <c r="CE275" s="41"/>
    </row>
    <row r="276" spans="1:83" x14ac:dyDescent="0.3">
      <c r="A276" s="8" t="s">
        <v>35</v>
      </c>
      <c r="B276" s="8">
        <v>2002</v>
      </c>
      <c r="C276" s="8" t="s">
        <v>434</v>
      </c>
      <c r="D276" s="8">
        <v>24</v>
      </c>
      <c r="E276" s="8">
        <v>391</v>
      </c>
      <c r="F276" s="10">
        <v>37448</v>
      </c>
      <c r="G276" s="11">
        <f t="shared" si="77"/>
        <v>192</v>
      </c>
      <c r="H276" s="11">
        <v>18.2</v>
      </c>
      <c r="I276" s="8" t="s">
        <v>57</v>
      </c>
      <c r="J276" s="8" t="s">
        <v>110</v>
      </c>
      <c r="K276" s="8"/>
      <c r="L276" s="8"/>
      <c r="M276" s="8">
        <v>8</v>
      </c>
      <c r="N276" s="8" t="s">
        <v>39</v>
      </c>
      <c r="O276" s="8">
        <f t="shared" si="78"/>
        <v>6</v>
      </c>
      <c r="P276" s="8"/>
      <c r="Q276" s="13">
        <v>723</v>
      </c>
      <c r="R276" s="13"/>
      <c r="S276" s="14">
        <v>19.674619640387256</v>
      </c>
      <c r="T276" s="14">
        <v>0.81323485447525146</v>
      </c>
      <c r="U276" s="14">
        <v>21.78</v>
      </c>
      <c r="V276" s="14">
        <v>18.149999999999999</v>
      </c>
      <c r="W276" s="14"/>
      <c r="X276" s="15">
        <f t="shared" si="79"/>
        <v>296.34895833333303</v>
      </c>
      <c r="Y276" s="61"/>
      <c r="Z276" s="61"/>
      <c r="AA276" s="61"/>
      <c r="AB276" s="46">
        <v>50</v>
      </c>
      <c r="AC276" s="47">
        <v>18.652200000000004</v>
      </c>
      <c r="AD276" s="47">
        <v>0.14045538183250156</v>
      </c>
      <c r="AE276" s="47">
        <v>18.96</v>
      </c>
      <c r="AF276" s="47">
        <v>18.34</v>
      </c>
      <c r="AG276" s="20">
        <f t="shared" si="76"/>
        <v>19.429375000000007</v>
      </c>
      <c r="AH276" s="48">
        <v>110</v>
      </c>
      <c r="AI276" s="49">
        <v>18.876999999999995</v>
      </c>
      <c r="AJ276" s="49">
        <v>0.16407399315357049</v>
      </c>
      <c r="AK276" s="49">
        <v>19.27</v>
      </c>
      <c r="AL276" s="49">
        <v>18.47</v>
      </c>
      <c r="AM276" s="23">
        <f t="shared" si="80"/>
        <v>43.259791666666651</v>
      </c>
      <c r="AN276" s="50">
        <v>97</v>
      </c>
      <c r="AO276" s="51">
        <v>19.301546391752588</v>
      </c>
      <c r="AP276" s="51">
        <v>0.36591307086458291</v>
      </c>
      <c r="AQ276" s="51">
        <v>20.32</v>
      </c>
      <c r="AR276" s="51">
        <v>18.149999999999999</v>
      </c>
      <c r="AS276" s="26">
        <f t="shared" si="81"/>
        <v>39.005208333333357</v>
      </c>
      <c r="AT276" s="52">
        <v>143</v>
      </c>
      <c r="AU276" s="53">
        <v>19.585244755244759</v>
      </c>
      <c r="AV276" s="53">
        <v>0.42088409994735704</v>
      </c>
      <c r="AW276" s="53">
        <v>20.66</v>
      </c>
      <c r="AX276" s="53">
        <v>18.96</v>
      </c>
      <c r="AY276" s="29">
        <f t="shared" si="82"/>
        <v>58.347708333333344</v>
      </c>
      <c r="AZ276" s="54">
        <v>297</v>
      </c>
      <c r="BA276" s="55">
        <v>20.214208754208773</v>
      </c>
      <c r="BB276" s="55">
        <v>0.78462471459988181</v>
      </c>
      <c r="BC276" s="55">
        <v>21.78</v>
      </c>
      <c r="BD276" s="55">
        <v>18.87</v>
      </c>
      <c r="BE276" s="32">
        <f t="shared" si="83"/>
        <v>125.07541666666678</v>
      </c>
      <c r="BF276" s="56">
        <v>26</v>
      </c>
      <c r="BG276" s="57">
        <v>20.734999999999999</v>
      </c>
      <c r="BH276" s="57">
        <v>0.17415510328440018</v>
      </c>
      <c r="BI276" s="57">
        <v>21.18</v>
      </c>
      <c r="BJ276" s="57">
        <v>20.5</v>
      </c>
      <c r="BK276" s="35">
        <f t="shared" si="84"/>
        <v>11.231458333333332</v>
      </c>
      <c r="BL276" s="58"/>
      <c r="BM276" s="59"/>
      <c r="BN276" s="59"/>
      <c r="BO276" s="59"/>
      <c r="BP276" s="59"/>
      <c r="BQ276" s="45"/>
      <c r="BR276" s="48"/>
      <c r="BS276" s="49"/>
      <c r="BT276" s="49"/>
      <c r="BU276" s="49"/>
      <c r="BV276" s="49"/>
      <c r="BW276" s="68"/>
      <c r="BX276" s="69"/>
      <c r="BY276" s="39"/>
      <c r="BZ276" s="38"/>
      <c r="CA276" s="39"/>
      <c r="CB276" s="41"/>
      <c r="CC276" s="41"/>
      <c r="CD276" s="41"/>
      <c r="CE276" s="41"/>
    </row>
    <row r="277" spans="1:83" x14ac:dyDescent="0.3">
      <c r="A277" s="8" t="s">
        <v>35</v>
      </c>
      <c r="B277" s="8">
        <v>2002</v>
      </c>
      <c r="C277" s="8" t="s">
        <v>435</v>
      </c>
      <c r="D277" s="8">
        <v>25</v>
      </c>
      <c r="E277" s="8">
        <v>29</v>
      </c>
      <c r="F277" s="10">
        <v>37498</v>
      </c>
      <c r="G277" s="11">
        <f t="shared" si="77"/>
        <v>242</v>
      </c>
      <c r="H277" s="11">
        <v>20.8</v>
      </c>
      <c r="I277" s="8" t="s">
        <v>57</v>
      </c>
      <c r="J277" s="8" t="s">
        <v>58</v>
      </c>
      <c r="K277" s="8"/>
      <c r="L277" s="8"/>
      <c r="M277" s="8">
        <v>8</v>
      </c>
      <c r="N277" s="8" t="s">
        <v>39</v>
      </c>
      <c r="O277" s="8">
        <f t="shared" si="78"/>
        <v>6</v>
      </c>
      <c r="P277" s="8"/>
      <c r="Q277" s="13">
        <v>1916</v>
      </c>
      <c r="R277" s="13"/>
      <c r="S277" s="14">
        <v>13.618512526096072</v>
      </c>
      <c r="T277" s="14">
        <v>3.6730067549318641</v>
      </c>
      <c r="U277" s="14">
        <v>20.96</v>
      </c>
      <c r="V277" s="14">
        <v>7.69</v>
      </c>
      <c r="W277" s="14"/>
      <c r="X277" s="15">
        <f t="shared" si="79"/>
        <v>543.60562500000151</v>
      </c>
      <c r="Y277" s="61"/>
      <c r="Z277" s="61"/>
      <c r="AA277" s="61"/>
      <c r="AB277" s="46">
        <v>57</v>
      </c>
      <c r="AC277" s="47">
        <v>20.834385964912272</v>
      </c>
      <c r="AD277" s="47">
        <v>7.1088916753689002E-2</v>
      </c>
      <c r="AE277" s="47">
        <v>20.96</v>
      </c>
      <c r="AF277" s="47">
        <v>20.67</v>
      </c>
      <c r="AG277" s="20">
        <f t="shared" si="76"/>
        <v>24.740833333333324</v>
      </c>
      <c r="AH277" s="48">
        <v>1353</v>
      </c>
      <c r="AI277" s="49">
        <v>11.886149297856619</v>
      </c>
      <c r="AJ277" s="49">
        <v>2.8554594545586807</v>
      </c>
      <c r="AK277" s="49">
        <v>20.94</v>
      </c>
      <c r="AL277" s="49">
        <v>7.69</v>
      </c>
      <c r="AM277" s="23">
        <f t="shared" si="80"/>
        <v>335.04083333333347</v>
      </c>
      <c r="AN277" s="50">
        <v>91</v>
      </c>
      <c r="AO277" s="51">
        <v>18.499780219780231</v>
      </c>
      <c r="AP277" s="51">
        <v>1.3967000616707428</v>
      </c>
      <c r="AQ277" s="51">
        <v>19.46</v>
      </c>
      <c r="AR277" s="51">
        <v>14.71</v>
      </c>
      <c r="AS277" s="26">
        <f t="shared" si="81"/>
        <v>35.072500000000019</v>
      </c>
      <c r="AT277" s="52">
        <v>135</v>
      </c>
      <c r="AU277" s="53">
        <v>17.594000000000001</v>
      </c>
      <c r="AV277" s="53">
        <v>0.62859734875806772</v>
      </c>
      <c r="AW277" s="53">
        <v>18.93</v>
      </c>
      <c r="AX277" s="53">
        <v>16.13</v>
      </c>
      <c r="AY277" s="29">
        <f t="shared" si="82"/>
        <v>49.483125000000001</v>
      </c>
      <c r="AZ277" s="54">
        <v>151</v>
      </c>
      <c r="BA277" s="55">
        <v>16.958940397350997</v>
      </c>
      <c r="BB277" s="55">
        <v>0.28894094510327456</v>
      </c>
      <c r="BC277" s="55">
        <v>17.53</v>
      </c>
      <c r="BD277" s="55">
        <v>16</v>
      </c>
      <c r="BE277" s="32">
        <f t="shared" si="83"/>
        <v>53.350000000000016</v>
      </c>
      <c r="BF277" s="56">
        <v>129</v>
      </c>
      <c r="BG277" s="57">
        <v>17.085891472868205</v>
      </c>
      <c r="BH277" s="57">
        <v>0.17849462703354424</v>
      </c>
      <c r="BI277" s="57">
        <v>17.63</v>
      </c>
      <c r="BJ277" s="57">
        <v>16.64</v>
      </c>
      <c r="BK277" s="35">
        <f t="shared" si="84"/>
        <v>45.918333333333301</v>
      </c>
      <c r="BL277" s="58"/>
      <c r="BM277" s="59"/>
      <c r="BN277" s="59"/>
      <c r="BO277" s="59"/>
      <c r="BP277" s="59"/>
      <c r="BQ277" s="45"/>
      <c r="BR277" s="48"/>
      <c r="BS277" s="49"/>
      <c r="BT277" s="49"/>
      <c r="BU277" s="49"/>
      <c r="BV277" s="49"/>
      <c r="BW277" s="68"/>
      <c r="BX277" s="69"/>
      <c r="BY277" s="39"/>
      <c r="BZ277" s="38"/>
      <c r="CA277" s="39"/>
      <c r="CB277" s="41"/>
      <c r="CC277" s="41"/>
      <c r="CD277" s="41"/>
      <c r="CE277" s="41"/>
    </row>
    <row r="278" spans="1:83" x14ac:dyDescent="0.3">
      <c r="A278" s="8" t="s">
        <v>35</v>
      </c>
      <c r="B278" s="9">
        <v>2000</v>
      </c>
      <c r="C278" s="8" t="s">
        <v>436</v>
      </c>
      <c r="D278" s="8">
        <v>24</v>
      </c>
      <c r="E278" s="8">
        <v>27</v>
      </c>
      <c r="F278" s="10">
        <v>36743</v>
      </c>
      <c r="G278" s="11">
        <f t="shared" si="77"/>
        <v>218</v>
      </c>
      <c r="H278" s="11">
        <v>21.7</v>
      </c>
      <c r="I278" s="8" t="s">
        <v>37</v>
      </c>
      <c r="J278" s="8" t="s">
        <v>110</v>
      </c>
      <c r="K278" s="8"/>
      <c r="L278" s="8"/>
      <c r="M278" s="8">
        <v>8</v>
      </c>
      <c r="N278" s="8" t="s">
        <v>39</v>
      </c>
      <c r="O278" s="8">
        <f t="shared" si="78"/>
        <v>5</v>
      </c>
      <c r="P278" s="8"/>
      <c r="Q278" s="13">
        <v>1918</v>
      </c>
      <c r="R278" s="13"/>
      <c r="S278" s="14">
        <v>16.472408759124001</v>
      </c>
      <c r="T278" s="14">
        <v>2.9420968529769405</v>
      </c>
      <c r="U278" s="14">
        <v>22.38</v>
      </c>
      <c r="V278" s="14">
        <v>10.65</v>
      </c>
      <c r="W278" s="14"/>
      <c r="X278" s="15">
        <f t="shared" si="79"/>
        <v>658.20999999999651</v>
      </c>
      <c r="Y278" s="61"/>
      <c r="Z278" s="61"/>
      <c r="AA278" s="61"/>
      <c r="AB278" s="46">
        <v>156</v>
      </c>
      <c r="AC278" s="47">
        <v>21.754935897435914</v>
      </c>
      <c r="AD278" s="47">
        <v>0.90066964105379232</v>
      </c>
      <c r="AE278" s="47">
        <v>22.38</v>
      </c>
      <c r="AF278" s="47">
        <v>17.12</v>
      </c>
      <c r="AG278" s="20">
        <f t="shared" si="76"/>
        <v>70.703541666666723</v>
      </c>
      <c r="AH278" s="48">
        <v>1285</v>
      </c>
      <c r="AI278" s="49">
        <v>15.018031128404632</v>
      </c>
      <c r="AJ278" s="49">
        <v>2.2248720987346862</v>
      </c>
      <c r="AK278" s="49">
        <v>22.15</v>
      </c>
      <c r="AL278" s="49">
        <v>10.65</v>
      </c>
      <c r="AM278" s="23">
        <f t="shared" si="80"/>
        <v>402.04520833333231</v>
      </c>
      <c r="AN278" s="50">
        <v>144</v>
      </c>
      <c r="AO278" s="51">
        <v>18.166527777777802</v>
      </c>
      <c r="AP278" s="51">
        <v>2.0463910991527281</v>
      </c>
      <c r="AQ278" s="51">
        <v>20.48</v>
      </c>
      <c r="AR278" s="51">
        <v>14.86</v>
      </c>
      <c r="AS278" s="26">
        <f t="shared" si="81"/>
        <v>54.499583333333405</v>
      </c>
      <c r="AT278" s="52">
        <v>121</v>
      </c>
      <c r="AU278" s="53">
        <v>19.24818181818183</v>
      </c>
      <c r="AV278" s="53">
        <v>0.7329063150680758</v>
      </c>
      <c r="AW278" s="53">
        <v>20.57</v>
      </c>
      <c r="AX278" s="53">
        <v>17.84</v>
      </c>
      <c r="AY278" s="29">
        <f t="shared" si="82"/>
        <v>48.521458333333371</v>
      </c>
      <c r="AZ278" s="54">
        <v>212</v>
      </c>
      <c r="BA278" s="55">
        <v>18.66570754716982</v>
      </c>
      <c r="BB278" s="55">
        <v>0.23699334951698883</v>
      </c>
      <c r="BC278" s="55">
        <v>19.350000000000001</v>
      </c>
      <c r="BD278" s="55">
        <v>18.100000000000001</v>
      </c>
      <c r="BE278" s="32">
        <f t="shared" si="83"/>
        <v>82.440208333333374</v>
      </c>
      <c r="BF278" s="56"/>
      <c r="BG278" s="57"/>
      <c r="BH278" s="57"/>
      <c r="BI278" s="57"/>
      <c r="BJ278" s="57"/>
      <c r="BK278" s="72"/>
      <c r="BL278" s="58"/>
      <c r="BM278" s="59"/>
      <c r="BN278" s="59"/>
      <c r="BO278" s="59"/>
      <c r="BP278" s="59"/>
      <c r="BQ278" s="45"/>
      <c r="BR278" s="48"/>
      <c r="BS278" s="49"/>
      <c r="BT278" s="49"/>
      <c r="BU278" s="49"/>
      <c r="BV278" s="49"/>
      <c r="BW278" s="68"/>
      <c r="BX278" s="69"/>
      <c r="BY278" s="39"/>
      <c r="BZ278" s="38"/>
      <c r="CA278" s="39"/>
      <c r="CB278" s="41"/>
      <c r="CC278" s="41"/>
      <c r="CD278" s="41"/>
      <c r="CE278" s="41"/>
    </row>
    <row r="279" spans="1:83" x14ac:dyDescent="0.3">
      <c r="A279" s="8" t="s">
        <v>35</v>
      </c>
      <c r="B279" s="9">
        <v>2000</v>
      </c>
      <c r="C279" s="8" t="s">
        <v>437</v>
      </c>
      <c r="D279" s="8">
        <v>24</v>
      </c>
      <c r="E279" s="8">
        <v>51</v>
      </c>
      <c r="F279" s="10">
        <v>36760</v>
      </c>
      <c r="G279" s="11">
        <f t="shared" si="77"/>
        <v>235</v>
      </c>
      <c r="H279" s="11">
        <v>20.3</v>
      </c>
      <c r="I279" s="8" t="s">
        <v>37</v>
      </c>
      <c r="J279" s="8" t="s">
        <v>41</v>
      </c>
      <c r="K279" s="8"/>
      <c r="L279" s="8"/>
      <c r="M279" s="8">
        <v>8</v>
      </c>
      <c r="N279" s="8" t="s">
        <v>39</v>
      </c>
      <c r="O279" s="8">
        <f t="shared" si="78"/>
        <v>5</v>
      </c>
      <c r="P279" s="8"/>
      <c r="Q279" s="13">
        <v>1908</v>
      </c>
      <c r="R279" s="13"/>
      <c r="S279" s="14">
        <v>15.624240041928733</v>
      </c>
      <c r="T279" s="14">
        <v>3.1947458502595856</v>
      </c>
      <c r="U279" s="14">
        <v>20.9</v>
      </c>
      <c r="V279" s="14">
        <v>9.6999999999999993</v>
      </c>
      <c r="W279" s="14"/>
      <c r="X279" s="15">
        <f t="shared" si="79"/>
        <v>621.06354166666711</v>
      </c>
      <c r="Y279" s="61"/>
      <c r="Z279" s="61"/>
      <c r="AA279" s="61"/>
      <c r="AB279" s="46">
        <v>96</v>
      </c>
      <c r="AC279" s="47">
        <v>20.653229166666666</v>
      </c>
      <c r="AD279" s="47">
        <v>0.13750019936190178</v>
      </c>
      <c r="AE279" s="47">
        <v>20.9</v>
      </c>
      <c r="AF279" s="47">
        <v>20.16</v>
      </c>
      <c r="AG279" s="20">
        <f t="shared" si="76"/>
        <v>41.306458333333332</v>
      </c>
      <c r="AH279" s="48">
        <v>1160</v>
      </c>
      <c r="AI279" s="49">
        <v>13.606112068965514</v>
      </c>
      <c r="AJ279" s="49">
        <v>2.3030844316747916</v>
      </c>
      <c r="AK279" s="49">
        <v>20.83</v>
      </c>
      <c r="AL279" s="49">
        <v>9.6999999999999993</v>
      </c>
      <c r="AM279" s="23">
        <f t="shared" si="80"/>
        <v>328.81437499999993</v>
      </c>
      <c r="AN279" s="50">
        <v>49</v>
      </c>
      <c r="AO279" s="51">
        <v>19.647755102040811</v>
      </c>
      <c r="AP279" s="51">
        <v>0.3783476427513589</v>
      </c>
      <c r="AQ279" s="51">
        <v>20.05</v>
      </c>
      <c r="AR279" s="51">
        <v>17.850000000000001</v>
      </c>
      <c r="AS279" s="26">
        <f t="shared" si="81"/>
        <v>20.057083333333328</v>
      </c>
      <c r="AT279" s="52">
        <v>435</v>
      </c>
      <c r="AU279" s="53">
        <v>18.484413793103439</v>
      </c>
      <c r="AV279" s="53">
        <v>1.3198457924842377</v>
      </c>
      <c r="AW279" s="53">
        <v>20.56</v>
      </c>
      <c r="AX279" s="53">
        <v>15.69</v>
      </c>
      <c r="AY279" s="29">
        <f t="shared" si="82"/>
        <v>167.5149999999999</v>
      </c>
      <c r="AZ279" s="54">
        <v>168</v>
      </c>
      <c r="BA279" s="55">
        <v>18.105892857142837</v>
      </c>
      <c r="BB279" s="55">
        <v>0.27354258413983007</v>
      </c>
      <c r="BC279" s="55">
        <v>18.5</v>
      </c>
      <c r="BD279" s="55">
        <v>17.399999999999999</v>
      </c>
      <c r="BE279" s="32">
        <f t="shared" si="83"/>
        <v>63.370624999999933</v>
      </c>
      <c r="BF279" s="56"/>
      <c r="BG279" s="57"/>
      <c r="BH279" s="57"/>
      <c r="BI279" s="57"/>
      <c r="BJ279" s="57"/>
      <c r="BK279" s="72"/>
      <c r="BL279" s="58"/>
      <c r="BM279" s="59"/>
      <c r="BN279" s="59"/>
      <c r="BO279" s="59"/>
      <c r="BP279" s="59"/>
      <c r="BQ279" s="45"/>
      <c r="BR279" s="48"/>
      <c r="BS279" s="49"/>
      <c r="BT279" s="49"/>
      <c r="BU279" s="49"/>
      <c r="BV279" s="49"/>
      <c r="BW279" s="68"/>
      <c r="BX279" s="69"/>
      <c r="BY279" s="39"/>
      <c r="BZ279" s="38"/>
      <c r="CA279" s="39"/>
      <c r="CB279" s="41"/>
      <c r="CC279" s="41"/>
      <c r="CD279" s="41"/>
      <c r="CE279" s="41"/>
    </row>
    <row r="280" spans="1:83" x14ac:dyDescent="0.3">
      <c r="A280" s="8" t="s">
        <v>35</v>
      </c>
      <c r="B280" s="9">
        <v>2000</v>
      </c>
      <c r="C280" s="8" t="s">
        <v>438</v>
      </c>
      <c r="D280" s="8">
        <v>24</v>
      </c>
      <c r="E280" s="8">
        <v>64</v>
      </c>
      <c r="F280" s="10">
        <v>36750</v>
      </c>
      <c r="G280" s="11">
        <f t="shared" si="77"/>
        <v>225</v>
      </c>
      <c r="H280" s="11">
        <v>21.2</v>
      </c>
      <c r="I280" s="8" t="s">
        <v>37</v>
      </c>
      <c r="J280" s="8" t="s">
        <v>45</v>
      </c>
      <c r="K280" s="8"/>
      <c r="L280" s="8"/>
      <c r="M280" s="8">
        <v>8</v>
      </c>
      <c r="N280" s="8" t="s">
        <v>39</v>
      </c>
      <c r="O280" s="8">
        <f t="shared" si="78"/>
        <v>5</v>
      </c>
      <c r="P280" s="8"/>
      <c r="Q280" s="13">
        <v>853</v>
      </c>
      <c r="R280" s="13"/>
      <c r="S280" s="14">
        <v>19.91450175849943</v>
      </c>
      <c r="T280" s="14">
        <v>1.6693116968889024</v>
      </c>
      <c r="U280" s="14">
        <v>21.96</v>
      </c>
      <c r="V280" s="14">
        <v>15</v>
      </c>
      <c r="W280" s="14"/>
      <c r="X280" s="15">
        <f t="shared" si="79"/>
        <v>353.89729166666694</v>
      </c>
      <c r="Y280" s="61"/>
      <c r="Z280" s="61"/>
      <c r="AA280" s="61"/>
      <c r="AB280" s="46">
        <v>59</v>
      </c>
      <c r="AC280" s="47">
        <v>21.150677966101693</v>
      </c>
      <c r="AD280" s="47">
        <v>0.25188848385592927</v>
      </c>
      <c r="AE280" s="47">
        <v>21.46</v>
      </c>
      <c r="AF280" s="47">
        <v>19.89</v>
      </c>
      <c r="AG280" s="20">
        <f t="shared" si="76"/>
        <v>25.997708333333332</v>
      </c>
      <c r="AH280" s="48">
        <v>220</v>
      </c>
      <c r="AI280" s="49">
        <v>18.997454545454559</v>
      </c>
      <c r="AJ280" s="49">
        <v>2.0281597193612519</v>
      </c>
      <c r="AK280" s="49">
        <v>21.28</v>
      </c>
      <c r="AL280" s="49">
        <v>15</v>
      </c>
      <c r="AM280" s="23">
        <f t="shared" si="80"/>
        <v>87.071666666666729</v>
      </c>
      <c r="AN280" s="50">
        <v>318</v>
      </c>
      <c r="AO280" s="51">
        <v>19.657672955974853</v>
      </c>
      <c r="AP280" s="51">
        <v>1.7034771250057115</v>
      </c>
      <c r="AQ280" s="51">
        <v>21.48</v>
      </c>
      <c r="AR280" s="51">
        <v>15.82</v>
      </c>
      <c r="AS280" s="26">
        <f t="shared" si="81"/>
        <v>130.23208333333341</v>
      </c>
      <c r="AT280" s="52">
        <v>117</v>
      </c>
      <c r="AU280" s="53">
        <v>21.101196581196564</v>
      </c>
      <c r="AV280" s="53">
        <v>0.17075472625943638</v>
      </c>
      <c r="AW280" s="53">
        <v>21.67</v>
      </c>
      <c r="AX280" s="53">
        <v>20.74</v>
      </c>
      <c r="AY280" s="29">
        <f t="shared" si="82"/>
        <v>51.434166666666627</v>
      </c>
      <c r="AZ280" s="54">
        <v>139</v>
      </c>
      <c r="BA280" s="55">
        <v>20.429928057553941</v>
      </c>
      <c r="BB280" s="55">
        <v>0.5931816648720718</v>
      </c>
      <c r="BC280" s="55">
        <v>21.96</v>
      </c>
      <c r="BD280" s="55">
        <v>19.670000000000002</v>
      </c>
      <c r="BE280" s="32">
        <f t="shared" si="83"/>
        <v>59.161666666666619</v>
      </c>
      <c r="BF280" s="56"/>
      <c r="BG280" s="57"/>
      <c r="BH280" s="57"/>
      <c r="BI280" s="57"/>
      <c r="BJ280" s="57"/>
      <c r="BK280" s="72"/>
      <c r="BL280" s="58"/>
      <c r="BM280" s="59"/>
      <c r="BN280" s="59"/>
      <c r="BO280" s="59"/>
      <c r="BP280" s="59"/>
      <c r="BQ280" s="45"/>
      <c r="BR280" s="48"/>
      <c r="BS280" s="49"/>
      <c r="BT280" s="49"/>
      <c r="BU280" s="49"/>
      <c r="BV280" s="49"/>
      <c r="BW280" s="68"/>
      <c r="BX280" s="69"/>
      <c r="BY280" s="39"/>
      <c r="BZ280" s="38"/>
      <c r="CA280" s="39"/>
      <c r="CB280" s="41"/>
      <c r="CC280" s="41"/>
      <c r="CD280" s="41"/>
      <c r="CE280" s="41"/>
    </row>
    <row r="281" spans="1:83" x14ac:dyDescent="0.3">
      <c r="A281" s="8" t="s">
        <v>35</v>
      </c>
      <c r="B281" s="8">
        <v>2002</v>
      </c>
      <c r="C281" s="8" t="s">
        <v>439</v>
      </c>
      <c r="D281" s="8">
        <v>24</v>
      </c>
      <c r="E281" s="8">
        <v>78</v>
      </c>
      <c r="F281" s="10">
        <v>37484</v>
      </c>
      <c r="G281" s="11">
        <f t="shared" si="77"/>
        <v>228</v>
      </c>
      <c r="H281" s="11">
        <v>20.9</v>
      </c>
      <c r="I281" s="8" t="s">
        <v>57</v>
      </c>
      <c r="J281" s="8" t="s">
        <v>64</v>
      </c>
      <c r="K281" s="8"/>
      <c r="L281" s="8"/>
      <c r="M281" s="8">
        <v>8</v>
      </c>
      <c r="N281" s="8" t="s">
        <v>39</v>
      </c>
      <c r="O281" s="8">
        <f t="shared" si="78"/>
        <v>5</v>
      </c>
      <c r="P281" s="8"/>
      <c r="Q281" s="13">
        <v>1913</v>
      </c>
      <c r="R281" s="13"/>
      <c r="S281" s="14">
        <v>18.182394145321496</v>
      </c>
      <c r="T281" s="14">
        <v>1.8141542566011302</v>
      </c>
      <c r="U281" s="14">
        <v>21.24</v>
      </c>
      <c r="V281" s="14">
        <v>14.18</v>
      </c>
      <c r="W281" s="14"/>
      <c r="X281" s="15">
        <f t="shared" si="79"/>
        <v>724.64416666666705</v>
      </c>
      <c r="Y281" s="61"/>
      <c r="Z281" s="61"/>
      <c r="AA281" s="61"/>
      <c r="AB281" s="46">
        <v>53</v>
      </c>
      <c r="AC281" s="47">
        <v>21.029622641509441</v>
      </c>
      <c r="AD281" s="47">
        <v>0.15806476598766175</v>
      </c>
      <c r="AE281" s="47">
        <v>21.24</v>
      </c>
      <c r="AF281" s="47">
        <v>20.51</v>
      </c>
      <c r="AG281" s="20">
        <f t="shared" si="76"/>
        <v>23.220208333333343</v>
      </c>
      <c r="AH281" s="48">
        <v>178</v>
      </c>
      <c r="AI281" s="49">
        <v>20.670280898876388</v>
      </c>
      <c r="AJ281" s="49">
        <v>0.53083393487299524</v>
      </c>
      <c r="AK281" s="49">
        <v>21.22</v>
      </c>
      <c r="AL281" s="49">
        <v>17.739999999999998</v>
      </c>
      <c r="AM281" s="23">
        <f t="shared" si="80"/>
        <v>76.652291666666613</v>
      </c>
      <c r="AN281" s="50">
        <v>1527</v>
      </c>
      <c r="AO281" s="51">
        <v>17.724426981008531</v>
      </c>
      <c r="AP281" s="51">
        <v>1.6764989329222357</v>
      </c>
      <c r="AQ281" s="51">
        <v>21.17</v>
      </c>
      <c r="AR281" s="51">
        <v>14.18</v>
      </c>
      <c r="AS281" s="26">
        <f t="shared" si="81"/>
        <v>563.85833333333392</v>
      </c>
      <c r="AT281" s="52">
        <v>98</v>
      </c>
      <c r="AU281" s="53">
        <v>19.080816326530609</v>
      </c>
      <c r="AV281" s="53">
        <v>0.38326237539117886</v>
      </c>
      <c r="AW281" s="53">
        <v>20.059999999999999</v>
      </c>
      <c r="AX281" s="53">
        <v>18.5</v>
      </c>
      <c r="AY281" s="29">
        <f t="shared" si="82"/>
        <v>38.956666666666656</v>
      </c>
      <c r="AZ281" s="54">
        <v>57</v>
      </c>
      <c r="BA281" s="55">
        <v>18.489824561403513</v>
      </c>
      <c r="BB281" s="55">
        <v>0.19191228677324593</v>
      </c>
      <c r="BC281" s="55">
        <v>19.170000000000002</v>
      </c>
      <c r="BD281" s="55">
        <v>18.149999999999999</v>
      </c>
      <c r="BE281" s="32">
        <f t="shared" si="83"/>
        <v>21.956666666666671</v>
      </c>
      <c r="BF281" s="56"/>
      <c r="BG281" s="57"/>
      <c r="BH281" s="57"/>
      <c r="BI281" s="57"/>
      <c r="BJ281" s="57"/>
      <c r="BK281" s="72"/>
      <c r="BL281" s="73"/>
      <c r="BM281" s="74"/>
      <c r="BN281" s="74"/>
      <c r="BO281" s="74"/>
      <c r="BP281" s="74"/>
      <c r="BQ281" s="45"/>
      <c r="BR281" s="71"/>
      <c r="BS281" s="70"/>
      <c r="BT281" s="70"/>
      <c r="BU281" s="70"/>
      <c r="BV281" s="70"/>
      <c r="BW281" s="68"/>
      <c r="BX281" s="69"/>
      <c r="BY281" s="39"/>
      <c r="BZ281" s="38"/>
      <c r="CA281" s="39"/>
      <c r="CB281" s="41"/>
      <c r="CC281" s="41"/>
      <c r="CD281" s="41"/>
      <c r="CE281" s="41"/>
    </row>
    <row r="282" spans="1:83" x14ac:dyDescent="0.3">
      <c r="A282" s="8" t="s">
        <v>35</v>
      </c>
      <c r="B282" s="8">
        <v>2002</v>
      </c>
      <c r="C282" s="8" t="s">
        <v>440</v>
      </c>
      <c r="D282" s="8">
        <v>24</v>
      </c>
      <c r="E282" s="8">
        <v>104</v>
      </c>
      <c r="F282" s="10">
        <v>37461</v>
      </c>
      <c r="G282" s="11">
        <f t="shared" si="77"/>
        <v>205</v>
      </c>
      <c r="H282" s="11">
        <v>20.8</v>
      </c>
      <c r="I282" s="8" t="s">
        <v>57</v>
      </c>
      <c r="J282" s="8" t="s">
        <v>58</v>
      </c>
      <c r="K282" s="8"/>
      <c r="L282" s="8"/>
      <c r="M282" s="8">
        <v>8</v>
      </c>
      <c r="N282" s="8" t="s">
        <v>39</v>
      </c>
      <c r="O282" s="8">
        <f t="shared" si="78"/>
        <v>5</v>
      </c>
      <c r="P282" s="8"/>
      <c r="Q282" s="13">
        <v>1916</v>
      </c>
      <c r="R282" s="13"/>
      <c r="S282" s="14">
        <v>19.985407098120859</v>
      </c>
      <c r="T282" s="14">
        <v>1.5592361024613286</v>
      </c>
      <c r="U282" s="14">
        <v>22.27</v>
      </c>
      <c r="V282" s="14">
        <v>12.1</v>
      </c>
      <c r="W282" s="14"/>
      <c r="X282" s="15">
        <f t="shared" si="79"/>
        <v>797.75083333332429</v>
      </c>
      <c r="Y282" s="61"/>
      <c r="Z282" s="61"/>
      <c r="AA282" s="61"/>
      <c r="AB282" s="46">
        <v>64</v>
      </c>
      <c r="AC282" s="47">
        <v>21.069531249999997</v>
      </c>
      <c r="AD282" s="47">
        <v>0.11133290116112354</v>
      </c>
      <c r="AE282" s="47">
        <v>21.26</v>
      </c>
      <c r="AF282" s="47">
        <v>20.62</v>
      </c>
      <c r="AG282" s="20">
        <f t="shared" si="76"/>
        <v>28.092708333333327</v>
      </c>
      <c r="AH282" s="48">
        <v>185</v>
      </c>
      <c r="AI282" s="49">
        <v>19.242756756756783</v>
      </c>
      <c r="AJ282" s="49">
        <v>2.7305687953146229</v>
      </c>
      <c r="AK282" s="49">
        <v>21.33</v>
      </c>
      <c r="AL282" s="49">
        <v>12.1</v>
      </c>
      <c r="AM282" s="23">
        <f t="shared" si="80"/>
        <v>74.164791666666773</v>
      </c>
      <c r="AN282" s="50">
        <v>959</v>
      </c>
      <c r="AO282" s="51">
        <v>19.445203336809072</v>
      </c>
      <c r="AP282" s="51">
        <v>1.5391688154088481</v>
      </c>
      <c r="AQ282" s="51">
        <v>22.2</v>
      </c>
      <c r="AR282" s="51">
        <v>15.18</v>
      </c>
      <c r="AS282" s="26">
        <f t="shared" si="81"/>
        <v>388.4989583333313</v>
      </c>
      <c r="AT282" s="52">
        <v>383</v>
      </c>
      <c r="AU282" s="53">
        <v>20.990234986945165</v>
      </c>
      <c r="AV282" s="53">
        <v>0.26463586980880294</v>
      </c>
      <c r="AW282" s="53">
        <v>22.27</v>
      </c>
      <c r="AX282" s="53">
        <v>20.079999999999998</v>
      </c>
      <c r="AY282" s="29">
        <f t="shared" si="82"/>
        <v>167.48458333333329</v>
      </c>
      <c r="AZ282" s="54">
        <v>325</v>
      </c>
      <c r="BA282" s="55">
        <v>20.604523076923087</v>
      </c>
      <c r="BB282" s="55">
        <v>0.23838092685195378</v>
      </c>
      <c r="BC282" s="55">
        <v>21.26</v>
      </c>
      <c r="BD282" s="55">
        <v>20.149999999999999</v>
      </c>
      <c r="BE282" s="32">
        <f t="shared" si="83"/>
        <v>139.50979166666673</v>
      </c>
      <c r="BF282" s="56"/>
      <c r="BG282" s="57"/>
      <c r="BH282" s="57"/>
      <c r="BI282" s="57"/>
      <c r="BJ282" s="57"/>
      <c r="BK282" s="72"/>
      <c r="BL282" s="73"/>
      <c r="BM282" s="74"/>
      <c r="BN282" s="74"/>
      <c r="BO282" s="74"/>
      <c r="BP282" s="74"/>
      <c r="BQ282" s="45"/>
      <c r="BR282" s="71"/>
      <c r="BS282" s="70"/>
      <c r="BT282" s="70"/>
      <c r="BU282" s="70"/>
      <c r="BV282" s="70"/>
      <c r="BW282" s="68"/>
      <c r="BX282" s="69"/>
      <c r="BY282" s="39"/>
      <c r="BZ282" s="38"/>
      <c r="CA282" s="39"/>
      <c r="CB282" s="41"/>
      <c r="CC282" s="41"/>
      <c r="CD282" s="41"/>
      <c r="CE282" s="41"/>
    </row>
    <row r="283" spans="1:83" x14ac:dyDescent="0.3">
      <c r="A283" s="8" t="s">
        <v>35</v>
      </c>
      <c r="B283" s="9">
        <v>2000</v>
      </c>
      <c r="C283" s="8" t="s">
        <v>441</v>
      </c>
      <c r="D283" s="8">
        <v>24</v>
      </c>
      <c r="E283" s="8">
        <v>119</v>
      </c>
      <c r="F283" s="10">
        <v>36757</v>
      </c>
      <c r="G283" s="11">
        <f t="shared" si="77"/>
        <v>232</v>
      </c>
      <c r="H283" s="11">
        <v>20.3</v>
      </c>
      <c r="I283" s="8" t="s">
        <v>37</v>
      </c>
      <c r="J283" s="8" t="s">
        <v>41</v>
      </c>
      <c r="K283" s="8"/>
      <c r="L283" s="8"/>
      <c r="M283" s="8">
        <v>8</v>
      </c>
      <c r="N283" s="8" t="s">
        <v>39</v>
      </c>
      <c r="O283" s="8">
        <f t="shared" si="78"/>
        <v>5</v>
      </c>
      <c r="P283" s="8"/>
      <c r="Q283" s="13">
        <v>1916</v>
      </c>
      <c r="R283" s="13"/>
      <c r="S283" s="14">
        <v>15.428773486430027</v>
      </c>
      <c r="T283" s="14">
        <v>2.952871259917468</v>
      </c>
      <c r="U283" s="14">
        <v>20.75</v>
      </c>
      <c r="V283" s="14">
        <v>10.36</v>
      </c>
      <c r="W283" s="14"/>
      <c r="X283" s="15">
        <f t="shared" si="79"/>
        <v>615.86520833333191</v>
      </c>
      <c r="Y283" s="61"/>
      <c r="Z283" s="61"/>
      <c r="AA283" s="61"/>
      <c r="AB283" s="46">
        <v>112</v>
      </c>
      <c r="AC283" s="47">
        <v>20.404642857142854</v>
      </c>
      <c r="AD283" s="47">
        <v>0.20338101008657428</v>
      </c>
      <c r="AE283" s="47">
        <v>20.68</v>
      </c>
      <c r="AF283" s="47">
        <v>18.940000000000001</v>
      </c>
      <c r="AG283" s="20">
        <f t="shared" si="76"/>
        <v>47.610833333333325</v>
      </c>
      <c r="AH283" s="48">
        <v>1260</v>
      </c>
      <c r="AI283" s="49">
        <v>13.696317460317429</v>
      </c>
      <c r="AJ283" s="49">
        <v>1.9317736858865258</v>
      </c>
      <c r="AK283" s="49">
        <v>20.75</v>
      </c>
      <c r="AL283" s="49">
        <v>10.36</v>
      </c>
      <c r="AM283" s="23">
        <f t="shared" si="80"/>
        <v>359.52833333333251</v>
      </c>
      <c r="AN283" s="50">
        <v>67</v>
      </c>
      <c r="AO283" s="51">
        <v>19.189552238805959</v>
      </c>
      <c r="AP283" s="51">
        <v>0.52185401661192743</v>
      </c>
      <c r="AQ283" s="51">
        <v>19.78</v>
      </c>
      <c r="AR283" s="51">
        <v>17.23</v>
      </c>
      <c r="AS283" s="26">
        <f t="shared" si="81"/>
        <v>26.785416666666649</v>
      </c>
      <c r="AT283" s="52">
        <v>94</v>
      </c>
      <c r="AU283" s="53">
        <v>19.922446808510635</v>
      </c>
      <c r="AV283" s="53">
        <v>0.20764261154562907</v>
      </c>
      <c r="AW283" s="53">
        <v>20.41</v>
      </c>
      <c r="AX283" s="53">
        <v>19.25</v>
      </c>
      <c r="AY283" s="29">
        <f t="shared" si="82"/>
        <v>39.01479166666666</v>
      </c>
      <c r="AZ283" s="54">
        <v>383</v>
      </c>
      <c r="BA283" s="55">
        <v>17.912375979112262</v>
      </c>
      <c r="BB283" s="55">
        <v>0.74122075948437782</v>
      </c>
      <c r="BC283" s="55">
        <v>19.920000000000002</v>
      </c>
      <c r="BD283" s="55">
        <v>16.82</v>
      </c>
      <c r="BE283" s="32">
        <f t="shared" si="83"/>
        <v>142.92583333333326</v>
      </c>
      <c r="BF283" s="56"/>
      <c r="BG283" s="57"/>
      <c r="BH283" s="57"/>
      <c r="BI283" s="57"/>
      <c r="BJ283" s="57"/>
      <c r="BK283" s="72"/>
      <c r="BL283" s="58"/>
      <c r="BM283" s="59"/>
      <c r="BN283" s="59"/>
      <c r="BO283" s="59"/>
      <c r="BP283" s="59"/>
      <c r="BQ283" s="45"/>
      <c r="BR283" s="48"/>
      <c r="BS283" s="49"/>
      <c r="BT283" s="49"/>
      <c r="BU283" s="49"/>
      <c r="BV283" s="49"/>
      <c r="BW283" s="68"/>
      <c r="BX283" s="69"/>
      <c r="BY283" s="39"/>
      <c r="BZ283" s="38"/>
      <c r="CA283" s="39"/>
      <c r="CB283" s="41"/>
      <c r="CC283" s="41"/>
      <c r="CD283" s="41"/>
      <c r="CE283" s="41"/>
    </row>
    <row r="284" spans="1:83" x14ac:dyDescent="0.3">
      <c r="A284" s="8" t="s">
        <v>35</v>
      </c>
      <c r="B284" s="9">
        <v>2000</v>
      </c>
      <c r="C284" s="8" t="s">
        <v>442</v>
      </c>
      <c r="D284" s="8">
        <v>24</v>
      </c>
      <c r="E284" s="8">
        <v>143</v>
      </c>
      <c r="F284" s="10">
        <v>36788</v>
      </c>
      <c r="G284" s="11">
        <f t="shared" si="77"/>
        <v>263</v>
      </c>
      <c r="H284" s="11">
        <v>19.399999999999999</v>
      </c>
      <c r="I284" s="8" t="s">
        <v>37</v>
      </c>
      <c r="J284" s="8" t="s">
        <v>45</v>
      </c>
      <c r="K284" s="8"/>
      <c r="L284" s="8"/>
      <c r="M284" s="8">
        <v>8</v>
      </c>
      <c r="N284" s="8" t="s">
        <v>39</v>
      </c>
      <c r="O284" s="8">
        <f t="shared" si="78"/>
        <v>5</v>
      </c>
      <c r="P284" s="8"/>
      <c r="Q284" s="13">
        <v>1917</v>
      </c>
      <c r="R284" s="13"/>
      <c r="S284" s="14">
        <v>14.36742305685968</v>
      </c>
      <c r="T284" s="14">
        <v>2.0467484103503795</v>
      </c>
      <c r="U284" s="14">
        <v>19.809999999999999</v>
      </c>
      <c r="V284" s="14">
        <v>9.9700000000000006</v>
      </c>
      <c r="W284" s="14"/>
      <c r="X284" s="15">
        <f t="shared" si="79"/>
        <v>573.79895833333353</v>
      </c>
      <c r="Y284" s="61"/>
      <c r="Z284" s="61"/>
      <c r="AA284" s="61"/>
      <c r="AB284" s="46">
        <v>81</v>
      </c>
      <c r="AC284" s="47">
        <v>19.5948148148148</v>
      </c>
      <c r="AD284" s="47">
        <v>0.1083410253679471</v>
      </c>
      <c r="AE284" s="47">
        <v>19.809999999999999</v>
      </c>
      <c r="AF284" s="47">
        <v>19.32</v>
      </c>
      <c r="AG284" s="20">
        <f t="shared" si="76"/>
        <v>33.066249999999975</v>
      </c>
      <c r="AH284" s="48">
        <v>1089</v>
      </c>
      <c r="AI284" s="49">
        <v>13.211065197428841</v>
      </c>
      <c r="AJ284" s="49">
        <v>1.6671151565485562</v>
      </c>
      <c r="AK284" s="49">
        <v>19.5</v>
      </c>
      <c r="AL284" s="49">
        <v>9.9700000000000006</v>
      </c>
      <c r="AM284" s="23">
        <f t="shared" si="80"/>
        <v>299.72604166666684</v>
      </c>
      <c r="AN284" s="50">
        <v>85</v>
      </c>
      <c r="AO284" s="51">
        <v>16.36341176470588</v>
      </c>
      <c r="AP284" s="51">
        <v>0.35303970146759034</v>
      </c>
      <c r="AQ284" s="51">
        <v>16.829999999999998</v>
      </c>
      <c r="AR284" s="51">
        <v>15.38</v>
      </c>
      <c r="AS284" s="26">
        <f t="shared" si="81"/>
        <v>28.976874999999996</v>
      </c>
      <c r="AT284" s="52">
        <v>389</v>
      </c>
      <c r="AU284" s="53">
        <v>15.886606683804589</v>
      </c>
      <c r="AV284" s="53">
        <v>0.27087259160542221</v>
      </c>
      <c r="AW284" s="53">
        <v>16.66</v>
      </c>
      <c r="AX284" s="53">
        <v>14.79</v>
      </c>
      <c r="AY284" s="29">
        <f t="shared" si="82"/>
        <v>128.74770833333301</v>
      </c>
      <c r="AZ284" s="54">
        <v>273</v>
      </c>
      <c r="BA284" s="55">
        <v>14.643003663003642</v>
      </c>
      <c r="BB284" s="55">
        <v>0.36402436588381609</v>
      </c>
      <c r="BC284" s="55">
        <v>16.100000000000001</v>
      </c>
      <c r="BD284" s="55">
        <v>14.14</v>
      </c>
      <c r="BE284" s="32">
        <f t="shared" si="83"/>
        <v>83.282083333333205</v>
      </c>
      <c r="BF284" s="56"/>
      <c r="BG284" s="57"/>
      <c r="BH284" s="57"/>
      <c r="BI284" s="57"/>
      <c r="BJ284" s="57"/>
      <c r="BK284" s="72"/>
      <c r="BL284" s="58"/>
      <c r="BM284" s="59"/>
      <c r="BN284" s="59"/>
      <c r="BO284" s="59"/>
      <c r="BP284" s="59"/>
      <c r="BQ284" s="45"/>
      <c r="BR284" s="48"/>
      <c r="BS284" s="49"/>
      <c r="BT284" s="49"/>
      <c r="BU284" s="49"/>
      <c r="BV284" s="49"/>
      <c r="BW284" s="68"/>
      <c r="BX284" s="69"/>
      <c r="BY284" s="39"/>
      <c r="BZ284" s="38"/>
      <c r="CA284" s="39"/>
      <c r="CB284" s="41"/>
      <c r="CC284" s="41"/>
      <c r="CD284" s="41"/>
      <c r="CE284" s="41"/>
    </row>
    <row r="285" spans="1:83" x14ac:dyDescent="0.3">
      <c r="A285" s="8" t="s">
        <v>35</v>
      </c>
      <c r="B285" s="8">
        <v>2002</v>
      </c>
      <c r="C285" s="8" t="s">
        <v>443</v>
      </c>
      <c r="D285" s="8">
        <v>24</v>
      </c>
      <c r="E285" s="8">
        <v>173</v>
      </c>
      <c r="F285" s="10">
        <v>37470</v>
      </c>
      <c r="G285" s="11">
        <f t="shared" si="77"/>
        <v>214</v>
      </c>
      <c r="H285" s="11">
        <v>20.6</v>
      </c>
      <c r="I285" s="8" t="s">
        <v>57</v>
      </c>
      <c r="J285" s="8" t="s">
        <v>94</v>
      </c>
      <c r="K285" s="8"/>
      <c r="L285" s="8"/>
      <c r="M285" s="8">
        <v>8</v>
      </c>
      <c r="N285" s="8" t="s">
        <v>39</v>
      </c>
      <c r="O285" s="8">
        <f t="shared" si="78"/>
        <v>5</v>
      </c>
      <c r="P285" s="8"/>
      <c r="Q285" s="13">
        <v>1917</v>
      </c>
      <c r="R285" s="13"/>
      <c r="S285" s="14">
        <v>16.899269692227573</v>
      </c>
      <c r="T285" s="14">
        <v>3.35498474506959</v>
      </c>
      <c r="U285" s="14">
        <v>21.38</v>
      </c>
      <c r="V285" s="14">
        <v>8.7899999999999991</v>
      </c>
      <c r="W285" s="14"/>
      <c r="X285" s="15">
        <f t="shared" si="79"/>
        <v>674.91458333333867</v>
      </c>
      <c r="Y285" s="61"/>
      <c r="Z285" s="61"/>
      <c r="AA285" s="61"/>
      <c r="AB285" s="46">
        <v>332</v>
      </c>
      <c r="AC285" s="47">
        <v>20.338042168674718</v>
      </c>
      <c r="AD285" s="47">
        <v>0.18036575302134861</v>
      </c>
      <c r="AE285" s="47">
        <v>20.84</v>
      </c>
      <c r="AF285" s="47">
        <v>19.690000000000001</v>
      </c>
      <c r="AG285" s="20">
        <f t="shared" si="76"/>
        <v>140.67145833333348</v>
      </c>
      <c r="AH285" s="48">
        <v>1219</v>
      </c>
      <c r="AI285" s="49">
        <v>15.017506152584149</v>
      </c>
      <c r="AJ285" s="49">
        <v>2.7800686071296812</v>
      </c>
      <c r="AK285" s="49">
        <v>21.38</v>
      </c>
      <c r="AL285" s="49">
        <v>8.7899999999999991</v>
      </c>
      <c r="AM285" s="23">
        <f t="shared" si="80"/>
        <v>381.38208333333495</v>
      </c>
      <c r="AN285" s="50">
        <v>92</v>
      </c>
      <c r="AO285" s="51">
        <v>20.724673913043482</v>
      </c>
      <c r="AP285" s="51">
        <v>0.26947018056380828</v>
      </c>
      <c r="AQ285" s="51">
        <v>21.27</v>
      </c>
      <c r="AR285" s="51">
        <v>19.73</v>
      </c>
      <c r="AS285" s="26">
        <f t="shared" si="81"/>
        <v>39.722291666666678</v>
      </c>
      <c r="AT285" s="52">
        <v>185</v>
      </c>
      <c r="AU285" s="53">
        <v>19.965621621621636</v>
      </c>
      <c r="AV285" s="53">
        <v>1.0209888469601049</v>
      </c>
      <c r="AW285" s="53">
        <v>21.22</v>
      </c>
      <c r="AX285" s="53">
        <v>15.77</v>
      </c>
      <c r="AY285" s="29">
        <f t="shared" si="82"/>
        <v>76.950833333333392</v>
      </c>
      <c r="AZ285" s="54">
        <v>89</v>
      </c>
      <c r="BA285" s="55">
        <v>19.517078651685392</v>
      </c>
      <c r="BB285" s="55">
        <v>0.24683083205448048</v>
      </c>
      <c r="BC285" s="55">
        <v>19.89</v>
      </c>
      <c r="BD285" s="55">
        <v>18.86</v>
      </c>
      <c r="BE285" s="32">
        <f t="shared" si="83"/>
        <v>36.187916666666666</v>
      </c>
      <c r="BF285" s="56"/>
      <c r="BG285" s="57"/>
      <c r="BH285" s="57"/>
      <c r="BI285" s="57"/>
      <c r="BJ285" s="57"/>
      <c r="BK285" s="72"/>
      <c r="BL285" s="73"/>
      <c r="BM285" s="74"/>
      <c r="BN285" s="74"/>
      <c r="BO285" s="74"/>
      <c r="BP285" s="74"/>
      <c r="BQ285" s="45"/>
      <c r="BR285" s="71"/>
      <c r="BS285" s="70"/>
      <c r="BT285" s="70"/>
      <c r="BU285" s="70"/>
      <c r="BV285" s="70"/>
      <c r="BW285" s="68"/>
      <c r="BX285" s="69"/>
      <c r="BY285" s="39"/>
      <c r="BZ285" s="38"/>
      <c r="CA285" s="39"/>
      <c r="CB285" s="41"/>
      <c r="CC285" s="41"/>
      <c r="CD285" s="41"/>
      <c r="CE285" s="41"/>
    </row>
    <row r="286" spans="1:83" x14ac:dyDescent="0.3">
      <c r="A286" s="8" t="s">
        <v>35</v>
      </c>
      <c r="B286" s="8">
        <v>2002</v>
      </c>
      <c r="C286" s="8" t="s">
        <v>444</v>
      </c>
      <c r="D286" s="8">
        <v>24</v>
      </c>
      <c r="E286" s="8">
        <v>206</v>
      </c>
      <c r="F286" s="10">
        <v>37525</v>
      </c>
      <c r="G286" s="11">
        <f t="shared" si="77"/>
        <v>269</v>
      </c>
      <c r="H286" s="11">
        <v>19.100000000000001</v>
      </c>
      <c r="I286" s="8" t="s">
        <v>57</v>
      </c>
      <c r="J286" s="8" t="s">
        <v>58</v>
      </c>
      <c r="K286" s="8"/>
      <c r="L286" s="8"/>
      <c r="M286" s="8">
        <v>8</v>
      </c>
      <c r="N286" s="8" t="s">
        <v>39</v>
      </c>
      <c r="O286" s="8">
        <f t="shared" si="78"/>
        <v>5</v>
      </c>
      <c r="P286" s="8"/>
      <c r="Q286" s="13">
        <v>1918</v>
      </c>
      <c r="R286" s="13"/>
      <c r="S286" s="14">
        <v>13.79021376433785</v>
      </c>
      <c r="T286" s="14">
        <v>2.7605141738629868</v>
      </c>
      <c r="U286" s="14">
        <v>19.38</v>
      </c>
      <c r="V286" s="14">
        <v>8.16</v>
      </c>
      <c r="W286" s="14"/>
      <c r="X286" s="15">
        <f t="shared" si="79"/>
        <v>551.03395833333332</v>
      </c>
      <c r="Y286" s="61"/>
      <c r="Z286" s="61"/>
      <c r="AA286" s="61"/>
      <c r="AB286" s="46">
        <v>111</v>
      </c>
      <c r="AC286" s="47">
        <v>19.165315315315322</v>
      </c>
      <c r="AD286" s="47">
        <v>0.27561771885190434</v>
      </c>
      <c r="AE286" s="47">
        <v>19.38</v>
      </c>
      <c r="AF286" s="47">
        <v>16.579999999999998</v>
      </c>
      <c r="AG286" s="20">
        <f t="shared" si="76"/>
        <v>44.319791666666681</v>
      </c>
      <c r="AH286" s="48">
        <v>663</v>
      </c>
      <c r="AI286" s="49">
        <v>12.23989441930617</v>
      </c>
      <c r="AJ286" s="49">
        <v>3.0498205812735519</v>
      </c>
      <c r="AK286" s="49">
        <v>19.059999999999999</v>
      </c>
      <c r="AL286" s="49">
        <v>8.16</v>
      </c>
      <c r="AM286" s="23">
        <f t="shared" si="80"/>
        <v>169.06354166666648</v>
      </c>
      <c r="AN286" s="50">
        <v>92</v>
      </c>
      <c r="AO286" s="51">
        <v>16.224130434782609</v>
      </c>
      <c r="AP286" s="51">
        <v>0.22715706999378191</v>
      </c>
      <c r="AQ286" s="51">
        <v>16.78</v>
      </c>
      <c r="AR286" s="51">
        <v>15.77</v>
      </c>
      <c r="AS286" s="26">
        <f t="shared" si="81"/>
        <v>31.096250000000001</v>
      </c>
      <c r="AT286" s="52">
        <v>660</v>
      </c>
      <c r="AU286" s="53">
        <v>15.179075757575731</v>
      </c>
      <c r="AV286" s="53">
        <v>0.57086168158534778</v>
      </c>
      <c r="AW286" s="53">
        <v>16.93</v>
      </c>
      <c r="AX286" s="53">
        <v>14.09</v>
      </c>
      <c r="AY286" s="29">
        <f t="shared" si="82"/>
        <v>208.71229166666632</v>
      </c>
      <c r="AZ286" s="54">
        <v>392</v>
      </c>
      <c r="BA286" s="55">
        <v>11.98066326530614</v>
      </c>
      <c r="BB286" s="55">
        <v>0.90586498707633156</v>
      </c>
      <c r="BC286" s="55">
        <v>14.11</v>
      </c>
      <c r="BD286" s="55">
        <v>10.14</v>
      </c>
      <c r="BE286" s="32">
        <f t="shared" si="83"/>
        <v>97.842083333333463</v>
      </c>
      <c r="BF286" s="56"/>
      <c r="BG286" s="57"/>
      <c r="BH286" s="57"/>
      <c r="BI286" s="57"/>
      <c r="BJ286" s="57"/>
      <c r="BK286" s="72"/>
      <c r="BL286" s="73"/>
      <c r="BM286" s="74"/>
      <c r="BN286" s="74"/>
      <c r="BO286" s="74"/>
      <c r="BP286" s="74"/>
      <c r="BQ286" s="45"/>
      <c r="BR286" s="71"/>
      <c r="BS286" s="70"/>
      <c r="BT286" s="70"/>
      <c r="BU286" s="70"/>
      <c r="BV286" s="70"/>
      <c r="BW286" s="68"/>
      <c r="BX286" s="69"/>
      <c r="BY286" s="39"/>
      <c r="BZ286" s="38"/>
      <c r="CA286" s="39"/>
      <c r="CB286" s="41"/>
      <c r="CC286" s="41"/>
      <c r="CD286" s="41"/>
      <c r="CE286" s="41"/>
    </row>
    <row r="287" spans="1:83" x14ac:dyDescent="0.3">
      <c r="A287" s="8" t="s">
        <v>35</v>
      </c>
      <c r="B287" s="8">
        <v>2002</v>
      </c>
      <c r="C287" s="8" t="s">
        <v>445</v>
      </c>
      <c r="D287" s="8">
        <v>24</v>
      </c>
      <c r="E287" s="8">
        <v>421</v>
      </c>
      <c r="F287" s="10">
        <v>37444</v>
      </c>
      <c r="G287" s="11">
        <f t="shared" si="77"/>
        <v>188</v>
      </c>
      <c r="H287" s="11">
        <v>17.8</v>
      </c>
      <c r="I287" s="8" t="s">
        <v>57</v>
      </c>
      <c r="J287" s="8" t="s">
        <v>64</v>
      </c>
      <c r="K287" s="8"/>
      <c r="L287" s="8"/>
      <c r="M287" s="8">
        <v>8</v>
      </c>
      <c r="N287" s="8" t="s">
        <v>39</v>
      </c>
      <c r="O287" s="8">
        <f t="shared" si="78"/>
        <v>5</v>
      </c>
      <c r="P287" s="8"/>
      <c r="Q287" s="13">
        <v>951</v>
      </c>
      <c r="R287" s="13"/>
      <c r="S287" s="14">
        <v>18.975289169295483</v>
      </c>
      <c r="T287" s="14">
        <v>0.63502216743606954</v>
      </c>
      <c r="U287" s="14">
        <v>20.89</v>
      </c>
      <c r="V287" s="14">
        <v>17.760000000000002</v>
      </c>
      <c r="W287" s="14"/>
      <c r="X287" s="15">
        <f t="shared" si="79"/>
        <v>375.94791666666674</v>
      </c>
      <c r="Y287" s="61"/>
      <c r="Z287" s="61"/>
      <c r="AA287" s="61"/>
      <c r="AB287" s="46">
        <v>78</v>
      </c>
      <c r="AC287" s="47">
        <v>18.00012820512821</v>
      </c>
      <c r="AD287" s="47">
        <v>0.12403909720607345</v>
      </c>
      <c r="AE287" s="47">
        <v>18.350000000000001</v>
      </c>
      <c r="AF287" s="47">
        <v>17.760000000000002</v>
      </c>
      <c r="AG287" s="20">
        <f t="shared" si="76"/>
        <v>29.25020833333334</v>
      </c>
      <c r="AH287" s="48">
        <v>166</v>
      </c>
      <c r="AI287" s="49">
        <v>18.209216867469859</v>
      </c>
      <c r="AJ287" s="49">
        <v>0.21505458352610407</v>
      </c>
      <c r="AK287" s="49">
        <v>18.739999999999998</v>
      </c>
      <c r="AL287" s="49">
        <v>17.760000000000002</v>
      </c>
      <c r="AM287" s="23">
        <f t="shared" si="80"/>
        <v>62.973541666666598</v>
      </c>
      <c r="AN287" s="50">
        <v>180</v>
      </c>
      <c r="AO287" s="51">
        <v>19.045000000000005</v>
      </c>
      <c r="AP287" s="51">
        <v>0.29610223962822019</v>
      </c>
      <c r="AQ287" s="51">
        <v>20.010000000000002</v>
      </c>
      <c r="AR287" s="51">
        <v>18.59</v>
      </c>
      <c r="AS287" s="26">
        <f t="shared" si="81"/>
        <v>71.418750000000017</v>
      </c>
      <c r="AT287" s="52">
        <v>154</v>
      </c>
      <c r="AU287" s="53">
        <v>19.584480519480518</v>
      </c>
      <c r="AV287" s="53">
        <v>0.44642229517700116</v>
      </c>
      <c r="AW287" s="53">
        <v>20.89</v>
      </c>
      <c r="AX287" s="53">
        <v>18.920000000000002</v>
      </c>
      <c r="AY287" s="29">
        <f t="shared" si="82"/>
        <v>62.833541666666669</v>
      </c>
      <c r="AZ287" s="54">
        <v>373</v>
      </c>
      <c r="BA287" s="55">
        <v>19.234986595174266</v>
      </c>
      <c r="BB287" s="55">
        <v>0.44393561522476344</v>
      </c>
      <c r="BC287" s="55">
        <v>20.48</v>
      </c>
      <c r="BD287" s="55">
        <v>18.22</v>
      </c>
      <c r="BE287" s="32">
        <f t="shared" si="83"/>
        <v>149.47187500000001</v>
      </c>
      <c r="BF287" s="56"/>
      <c r="BG287" s="57"/>
      <c r="BH287" s="57"/>
      <c r="BI287" s="57"/>
      <c r="BJ287" s="57"/>
      <c r="BK287" s="72"/>
      <c r="BL287" s="73"/>
      <c r="BM287" s="74"/>
      <c r="BN287" s="74"/>
      <c r="BO287" s="74"/>
      <c r="BP287" s="74"/>
      <c r="BQ287" s="45"/>
      <c r="BR287" s="71"/>
      <c r="BS287" s="70"/>
      <c r="BT287" s="70"/>
      <c r="BU287" s="70"/>
      <c r="BV287" s="70"/>
      <c r="BW287" s="68"/>
      <c r="BX287" s="69"/>
      <c r="BY287" s="39"/>
      <c r="BZ287" s="38"/>
      <c r="CA287" s="39"/>
      <c r="CB287" s="41"/>
      <c r="CC287" s="41"/>
      <c r="CD287" s="41"/>
      <c r="CE287" s="41"/>
    </row>
    <row r="288" spans="1:83" x14ac:dyDescent="0.3">
      <c r="A288" s="8" t="s">
        <v>35</v>
      </c>
      <c r="B288" s="8">
        <v>2002</v>
      </c>
      <c r="C288" s="8" t="s">
        <v>446</v>
      </c>
      <c r="D288" s="8">
        <v>25</v>
      </c>
      <c r="E288" s="8">
        <v>6</v>
      </c>
      <c r="F288" s="10">
        <v>37460</v>
      </c>
      <c r="G288" s="11">
        <f t="shared" si="77"/>
        <v>204</v>
      </c>
      <c r="H288" s="11">
        <v>20.6</v>
      </c>
      <c r="I288" s="8" t="s">
        <v>147</v>
      </c>
      <c r="J288" s="8" t="s">
        <v>58</v>
      </c>
      <c r="K288" s="8"/>
      <c r="L288" s="8"/>
      <c r="M288" s="8">
        <v>8</v>
      </c>
      <c r="N288" s="8" t="s">
        <v>39</v>
      </c>
      <c r="O288" s="8">
        <f t="shared" si="78"/>
        <v>5</v>
      </c>
      <c r="P288" s="8"/>
      <c r="Q288" s="13">
        <v>1919</v>
      </c>
      <c r="R288" s="13"/>
      <c r="S288" s="14">
        <v>20.513866597185945</v>
      </c>
      <c r="T288" s="14">
        <v>0.91989013881639448</v>
      </c>
      <c r="U288" s="14">
        <v>21.88</v>
      </c>
      <c r="V288" s="14">
        <v>11.79</v>
      </c>
      <c r="W288" s="14"/>
      <c r="X288" s="15">
        <f t="shared" si="79"/>
        <v>820.12729166666304</v>
      </c>
      <c r="Y288" s="61"/>
      <c r="Z288" s="61"/>
      <c r="AA288" s="61"/>
      <c r="AB288" s="46">
        <v>201</v>
      </c>
      <c r="AC288" s="47">
        <v>19.87810945273635</v>
      </c>
      <c r="AD288" s="47">
        <v>2.3977292190654493</v>
      </c>
      <c r="AE288" s="47">
        <v>21.21</v>
      </c>
      <c r="AF288" s="47">
        <v>11.79</v>
      </c>
      <c r="AG288" s="20">
        <f t="shared" si="76"/>
        <v>83.239583333333471</v>
      </c>
      <c r="AH288" s="48">
        <v>134</v>
      </c>
      <c r="AI288" s="49">
        <v>20.692462686567168</v>
      </c>
      <c r="AJ288" s="49">
        <v>0.39125292584298699</v>
      </c>
      <c r="AK288" s="49">
        <v>21.3</v>
      </c>
      <c r="AL288" s="49">
        <v>19.09</v>
      </c>
      <c r="AM288" s="23">
        <f t="shared" si="80"/>
        <v>57.76645833333334</v>
      </c>
      <c r="AN288" s="50">
        <v>294</v>
      </c>
      <c r="AO288" s="51">
        <v>20.985816326530593</v>
      </c>
      <c r="AP288" s="51">
        <v>0.14657819590274956</v>
      </c>
      <c r="AQ288" s="51">
        <v>21.32</v>
      </c>
      <c r="AR288" s="51">
        <v>20.46</v>
      </c>
      <c r="AS288" s="26">
        <f t="shared" si="81"/>
        <v>128.53812499999987</v>
      </c>
      <c r="AT288" s="52">
        <v>151</v>
      </c>
      <c r="AU288" s="53">
        <v>20.095629139072855</v>
      </c>
      <c r="AV288" s="53">
        <v>0.41826558733088948</v>
      </c>
      <c r="AW288" s="53">
        <v>21.14</v>
      </c>
      <c r="AX288" s="53">
        <v>19.579999999999998</v>
      </c>
      <c r="AY288" s="29">
        <f t="shared" si="82"/>
        <v>63.21750000000003</v>
      </c>
      <c r="AZ288" s="54">
        <v>1139</v>
      </c>
      <c r="BA288" s="55">
        <v>20.538674275680197</v>
      </c>
      <c r="BB288" s="55">
        <v>0.46131097875299387</v>
      </c>
      <c r="BC288" s="55">
        <v>21.88</v>
      </c>
      <c r="BD288" s="55">
        <v>19.03</v>
      </c>
      <c r="BE288" s="32">
        <f t="shared" si="83"/>
        <v>487.36562499999468</v>
      </c>
      <c r="BF288" s="56"/>
      <c r="BG288" s="57"/>
      <c r="BH288" s="57"/>
      <c r="BI288" s="57"/>
      <c r="BJ288" s="57"/>
      <c r="BK288" s="72"/>
      <c r="BL288" s="73"/>
      <c r="BM288" s="74"/>
      <c r="BN288" s="74"/>
      <c r="BO288" s="74"/>
      <c r="BP288" s="74"/>
      <c r="BQ288" s="45"/>
      <c r="BR288" s="71"/>
      <c r="BS288" s="70"/>
      <c r="BT288" s="70"/>
      <c r="BU288" s="70"/>
      <c r="BV288" s="70"/>
      <c r="BW288" s="68"/>
      <c r="BX288" s="69"/>
      <c r="BY288" s="39"/>
      <c r="BZ288" s="38"/>
      <c r="CA288" s="39"/>
      <c r="CB288" s="41"/>
      <c r="CC288" s="41"/>
      <c r="CD288" s="41"/>
      <c r="CE288" s="41"/>
    </row>
    <row r="289" spans="1:83" x14ac:dyDescent="0.3">
      <c r="A289" s="8" t="s">
        <v>35</v>
      </c>
      <c r="B289" s="8">
        <v>2002</v>
      </c>
      <c r="C289" s="8" t="s">
        <v>447</v>
      </c>
      <c r="D289" s="8">
        <v>25</v>
      </c>
      <c r="E289" s="8">
        <v>7</v>
      </c>
      <c r="F289" s="10">
        <v>37462</v>
      </c>
      <c r="G289" s="11">
        <f t="shared" si="77"/>
        <v>206</v>
      </c>
      <c r="H289" s="11">
        <v>20.9</v>
      </c>
      <c r="I289" s="8" t="s">
        <v>57</v>
      </c>
      <c r="J289" s="8" t="s">
        <v>58</v>
      </c>
      <c r="K289" s="8"/>
      <c r="L289" s="8"/>
      <c r="M289" s="8">
        <v>8</v>
      </c>
      <c r="N289" s="8" t="s">
        <v>39</v>
      </c>
      <c r="O289" s="8">
        <f t="shared" si="78"/>
        <v>5</v>
      </c>
      <c r="P289" s="8"/>
      <c r="Q289" s="13">
        <v>1917</v>
      </c>
      <c r="R289" s="13"/>
      <c r="S289" s="14">
        <v>19.973907146583148</v>
      </c>
      <c r="T289" s="14">
        <v>0.83824365154095648</v>
      </c>
      <c r="U289" s="14">
        <v>21.55</v>
      </c>
      <c r="V289" s="14">
        <v>15.84</v>
      </c>
      <c r="W289" s="14"/>
      <c r="X289" s="15">
        <f t="shared" si="79"/>
        <v>797.70791666666446</v>
      </c>
      <c r="Y289" s="61"/>
      <c r="Z289" s="61"/>
      <c r="AA289" s="61"/>
      <c r="AB289" s="46">
        <v>63</v>
      </c>
      <c r="AC289" s="47">
        <v>21.002857142857149</v>
      </c>
      <c r="AD289" s="47">
        <v>0.17001355326835607</v>
      </c>
      <c r="AE289" s="47">
        <v>21.28</v>
      </c>
      <c r="AF289" s="47">
        <v>20.350000000000001</v>
      </c>
      <c r="AG289" s="20">
        <f t="shared" ref="AG289:AG352" si="86">(AB289/48)*AC289</f>
        <v>27.566250000000007</v>
      </c>
      <c r="AH289" s="48">
        <v>100</v>
      </c>
      <c r="AI289" s="49">
        <v>20.408999999999995</v>
      </c>
      <c r="AJ289" s="49">
        <v>0.94021972501811091</v>
      </c>
      <c r="AK289" s="49">
        <v>21.07</v>
      </c>
      <c r="AL289" s="49">
        <v>15.84</v>
      </c>
      <c r="AM289" s="23">
        <f t="shared" si="80"/>
        <v>42.51874999999999</v>
      </c>
      <c r="AN289" s="50">
        <v>79</v>
      </c>
      <c r="AO289" s="51">
        <v>20.953670886075948</v>
      </c>
      <c r="AP289" s="51">
        <v>0.28167164560243613</v>
      </c>
      <c r="AQ289" s="51">
        <v>21.35</v>
      </c>
      <c r="AR289" s="51">
        <v>19.72</v>
      </c>
      <c r="AS289" s="26">
        <f t="shared" si="81"/>
        <v>34.486249999999998</v>
      </c>
      <c r="AT289" s="52">
        <v>150</v>
      </c>
      <c r="AU289" s="53">
        <v>20.836333333333354</v>
      </c>
      <c r="AV289" s="53">
        <v>0.28481341276261857</v>
      </c>
      <c r="AW289" s="53">
        <v>21.55</v>
      </c>
      <c r="AX289" s="53">
        <v>20.23</v>
      </c>
      <c r="AY289" s="29">
        <f t="shared" si="82"/>
        <v>65.113541666666734</v>
      </c>
      <c r="AZ289" s="54">
        <v>1525</v>
      </c>
      <c r="BA289" s="55">
        <v>19.767285245901387</v>
      </c>
      <c r="BB289" s="55">
        <v>0.76871162320962538</v>
      </c>
      <c r="BC289" s="55">
        <v>21.03</v>
      </c>
      <c r="BD289" s="55">
        <v>17.8</v>
      </c>
      <c r="BE289" s="32">
        <f t="shared" si="83"/>
        <v>628.02312499999198</v>
      </c>
      <c r="BF289" s="56"/>
      <c r="BG289" s="57"/>
      <c r="BH289" s="57"/>
      <c r="BI289" s="57"/>
      <c r="BJ289" s="57"/>
      <c r="BK289" s="72"/>
      <c r="BL289" s="73"/>
      <c r="BM289" s="74"/>
      <c r="BN289" s="74"/>
      <c r="BO289" s="74"/>
      <c r="BP289" s="74"/>
      <c r="BQ289" s="45"/>
      <c r="BR289" s="71"/>
      <c r="BS289" s="70"/>
      <c r="BT289" s="70"/>
      <c r="BU289" s="70"/>
      <c r="BV289" s="70"/>
      <c r="BW289" s="68"/>
      <c r="BX289" s="69"/>
      <c r="BY289" s="39"/>
      <c r="BZ289" s="38"/>
      <c r="CA289" s="39"/>
      <c r="CB289" s="41"/>
      <c r="CC289" s="41"/>
      <c r="CD289" s="41"/>
      <c r="CE289" s="41"/>
    </row>
    <row r="290" spans="1:83" x14ac:dyDescent="0.3">
      <c r="A290" s="8" t="s">
        <v>35</v>
      </c>
      <c r="B290" s="8">
        <v>2002</v>
      </c>
      <c r="C290" s="8" t="s">
        <v>448</v>
      </c>
      <c r="D290" s="8">
        <v>25</v>
      </c>
      <c r="E290" s="8">
        <v>24</v>
      </c>
      <c r="F290" s="10">
        <v>37459</v>
      </c>
      <c r="G290" s="11">
        <f t="shared" si="77"/>
        <v>203</v>
      </c>
      <c r="H290" s="11">
        <v>20.399999999999999</v>
      </c>
      <c r="I290" s="8" t="s">
        <v>57</v>
      </c>
      <c r="J290" s="8" t="s">
        <v>58</v>
      </c>
      <c r="K290" s="8"/>
      <c r="L290" s="8"/>
      <c r="M290" s="8">
        <v>8</v>
      </c>
      <c r="N290" s="8" t="s">
        <v>39</v>
      </c>
      <c r="O290" s="8">
        <f t="shared" si="78"/>
        <v>5</v>
      </c>
      <c r="P290" s="8"/>
      <c r="Q290" s="13">
        <v>658</v>
      </c>
      <c r="R290" s="13"/>
      <c r="S290" s="14">
        <v>20.249361702127658</v>
      </c>
      <c r="T290" s="14">
        <v>0.97052366406948587</v>
      </c>
      <c r="U290" s="14">
        <v>21.98</v>
      </c>
      <c r="V290" s="14">
        <v>16.010000000000002</v>
      </c>
      <c r="W290" s="14"/>
      <c r="X290" s="15">
        <f t="shared" si="79"/>
        <v>277.58499999999998</v>
      </c>
      <c r="Y290" s="61"/>
      <c r="Z290" s="61"/>
      <c r="AA290" s="61"/>
      <c r="AB290" s="46">
        <v>131</v>
      </c>
      <c r="AC290" s="47">
        <v>20.577404580152667</v>
      </c>
      <c r="AD290" s="47">
        <v>1.0110516899106441</v>
      </c>
      <c r="AE290" s="47">
        <v>21.33</v>
      </c>
      <c r="AF290" s="47">
        <v>16.010000000000002</v>
      </c>
      <c r="AG290" s="20">
        <f t="shared" si="86"/>
        <v>56.15916666666665</v>
      </c>
      <c r="AH290" s="48">
        <v>70</v>
      </c>
      <c r="AI290" s="49">
        <v>20.564857142857154</v>
      </c>
      <c r="AJ290" s="49">
        <v>1.0950716247597834</v>
      </c>
      <c r="AK290" s="49">
        <v>21.19</v>
      </c>
      <c r="AL290" s="49">
        <v>16.38</v>
      </c>
      <c r="AM290" s="23">
        <f t="shared" si="80"/>
        <v>29.990416666666682</v>
      </c>
      <c r="AN290" s="50">
        <v>145</v>
      </c>
      <c r="AO290" s="51">
        <v>20.526275862068978</v>
      </c>
      <c r="AP290" s="51">
        <v>0.84743235130499162</v>
      </c>
      <c r="AQ290" s="51">
        <v>21.52</v>
      </c>
      <c r="AR290" s="51">
        <v>17.59</v>
      </c>
      <c r="AS290" s="26">
        <f t="shared" si="81"/>
        <v>62.006458333333377</v>
      </c>
      <c r="AT290" s="52">
        <v>100</v>
      </c>
      <c r="AU290" s="53">
        <v>20.861499999999996</v>
      </c>
      <c r="AV290" s="53">
        <v>0.31213301684060757</v>
      </c>
      <c r="AW290" s="53">
        <v>21.49</v>
      </c>
      <c r="AX290" s="53">
        <v>20.350000000000001</v>
      </c>
      <c r="AY290" s="29">
        <f t="shared" si="82"/>
        <v>43.461458333333326</v>
      </c>
      <c r="AZ290" s="54">
        <v>212</v>
      </c>
      <c r="BA290" s="55">
        <v>19.464339622641507</v>
      </c>
      <c r="BB290" s="55">
        <v>0.65254299325290921</v>
      </c>
      <c r="BC290" s="55">
        <v>21.98</v>
      </c>
      <c r="BD290" s="55">
        <v>18.55</v>
      </c>
      <c r="BE290" s="32">
        <f t="shared" si="83"/>
        <v>85.967500000000001</v>
      </c>
      <c r="BF290" s="56"/>
      <c r="BG290" s="57"/>
      <c r="BH290" s="57"/>
      <c r="BI290" s="57"/>
      <c r="BJ290" s="57"/>
      <c r="BK290" s="72"/>
      <c r="BL290" s="73"/>
      <c r="BM290" s="74"/>
      <c r="BN290" s="74"/>
      <c r="BO290" s="74"/>
      <c r="BP290" s="74"/>
      <c r="BQ290" s="45"/>
      <c r="BR290" s="71"/>
      <c r="BS290" s="70"/>
      <c r="BT290" s="70"/>
      <c r="BU290" s="70"/>
      <c r="BV290" s="70"/>
      <c r="BW290" s="68"/>
      <c r="BX290" s="69"/>
      <c r="BY290" s="39"/>
      <c r="BZ290" s="38"/>
      <c r="CA290" s="39"/>
      <c r="CB290" s="41"/>
      <c r="CC290" s="41"/>
      <c r="CD290" s="41"/>
      <c r="CE290" s="41"/>
    </row>
    <row r="291" spans="1:83" x14ac:dyDescent="0.3">
      <c r="A291" s="8" t="s">
        <v>35</v>
      </c>
      <c r="B291" s="8">
        <v>2002</v>
      </c>
      <c r="C291" s="8" t="s">
        <v>449</v>
      </c>
      <c r="D291" s="8">
        <v>25</v>
      </c>
      <c r="E291" s="8">
        <v>177</v>
      </c>
      <c r="F291" s="10">
        <v>37491</v>
      </c>
      <c r="G291" s="11">
        <f t="shared" si="77"/>
        <v>235</v>
      </c>
      <c r="H291" s="11">
        <v>20.3</v>
      </c>
      <c r="I291" s="8" t="s">
        <v>207</v>
      </c>
      <c r="J291" s="8" t="s">
        <v>450</v>
      </c>
      <c r="K291" s="8"/>
      <c r="L291" s="8"/>
      <c r="M291" s="8">
        <v>8</v>
      </c>
      <c r="N291" s="8" t="s">
        <v>39</v>
      </c>
      <c r="O291" s="8">
        <f t="shared" si="78"/>
        <v>5</v>
      </c>
      <c r="P291" s="8"/>
      <c r="Q291" s="13">
        <v>1913</v>
      </c>
      <c r="R291" s="13"/>
      <c r="S291" s="14">
        <v>14.753376894929556</v>
      </c>
      <c r="T291" s="14">
        <v>2.7769736455849179</v>
      </c>
      <c r="U291" s="14">
        <v>20.89</v>
      </c>
      <c r="V291" s="14">
        <v>8.4</v>
      </c>
      <c r="W291" s="14"/>
      <c r="X291" s="15">
        <f t="shared" si="79"/>
        <v>587.98354166667161</v>
      </c>
      <c r="Y291" s="61"/>
      <c r="Z291" s="61"/>
      <c r="AA291" s="61"/>
      <c r="AB291" s="46">
        <v>35</v>
      </c>
      <c r="AC291" s="47">
        <v>20.598285714285716</v>
      </c>
      <c r="AD291" s="47">
        <v>0.1216669928240889</v>
      </c>
      <c r="AE291" s="47">
        <v>20.8</v>
      </c>
      <c r="AF291" s="47">
        <v>20.05</v>
      </c>
      <c r="AG291" s="20">
        <f t="shared" si="86"/>
        <v>15.019583333333333</v>
      </c>
      <c r="AH291" s="48">
        <v>1501</v>
      </c>
      <c r="AI291" s="49">
        <v>13.691445702864828</v>
      </c>
      <c r="AJ291" s="49">
        <v>2.0262243644810143</v>
      </c>
      <c r="AK291" s="49">
        <v>20.89</v>
      </c>
      <c r="AL291" s="49">
        <v>8.4</v>
      </c>
      <c r="AM291" s="23">
        <f t="shared" si="80"/>
        <v>428.14291666666884</v>
      </c>
      <c r="AN291" s="50">
        <v>202</v>
      </c>
      <c r="AO291" s="51">
        <v>19.110990099009925</v>
      </c>
      <c r="AP291" s="51">
        <v>0.92855583044302104</v>
      </c>
      <c r="AQ291" s="51">
        <v>19.88</v>
      </c>
      <c r="AR291" s="51">
        <v>15.85</v>
      </c>
      <c r="AS291" s="26">
        <f t="shared" si="81"/>
        <v>80.425416666666763</v>
      </c>
      <c r="AT291" s="52">
        <v>127</v>
      </c>
      <c r="AU291" s="53">
        <v>17.999448818897637</v>
      </c>
      <c r="AV291" s="53">
        <v>1.0035589898801329</v>
      </c>
      <c r="AW291" s="53">
        <v>19.670000000000002</v>
      </c>
      <c r="AX291" s="53">
        <v>15.22</v>
      </c>
      <c r="AY291" s="29">
        <f t="shared" si="82"/>
        <v>47.623541666666668</v>
      </c>
      <c r="AZ291" s="54">
        <v>48</v>
      </c>
      <c r="BA291" s="55">
        <v>16.772083333333331</v>
      </c>
      <c r="BB291" s="55">
        <v>0.76550069370101359</v>
      </c>
      <c r="BC291" s="55">
        <v>17.68</v>
      </c>
      <c r="BD291" s="55">
        <v>14.46</v>
      </c>
      <c r="BE291" s="32">
        <f t="shared" si="83"/>
        <v>16.772083333333331</v>
      </c>
      <c r="BF291" s="56"/>
      <c r="BG291" s="57"/>
      <c r="BH291" s="57"/>
      <c r="BI291" s="57"/>
      <c r="BJ291" s="57"/>
      <c r="BK291" s="72"/>
      <c r="BL291" s="73"/>
      <c r="BM291" s="74"/>
      <c r="BN291" s="74"/>
      <c r="BO291" s="74"/>
      <c r="BP291" s="74"/>
      <c r="BQ291" s="45"/>
      <c r="BR291" s="71"/>
      <c r="BS291" s="70"/>
      <c r="BT291" s="70"/>
      <c r="BU291" s="70"/>
      <c r="BV291" s="70"/>
      <c r="BW291" s="68"/>
      <c r="BX291" s="69"/>
      <c r="BY291" s="39"/>
      <c r="BZ291" s="38"/>
      <c r="CA291" s="39"/>
      <c r="CB291" s="41"/>
      <c r="CC291" s="41"/>
      <c r="CD291" s="41"/>
      <c r="CE291" s="41"/>
    </row>
    <row r="292" spans="1:83" x14ac:dyDescent="0.3">
      <c r="A292" s="8" t="s">
        <v>35</v>
      </c>
      <c r="B292" s="8">
        <v>2002</v>
      </c>
      <c r="C292" s="8" t="s">
        <v>451</v>
      </c>
      <c r="D292" s="8">
        <v>25</v>
      </c>
      <c r="E292" s="8">
        <v>187</v>
      </c>
      <c r="F292" s="10">
        <v>37523</v>
      </c>
      <c r="G292" s="11">
        <f t="shared" si="77"/>
        <v>267</v>
      </c>
      <c r="H292" s="11">
        <v>19</v>
      </c>
      <c r="I292" s="8" t="s">
        <v>74</v>
      </c>
      <c r="J292" s="8" t="s">
        <v>163</v>
      </c>
      <c r="K292" s="8"/>
      <c r="L292" s="8"/>
      <c r="M292" s="8">
        <v>8</v>
      </c>
      <c r="N292" s="8" t="s">
        <v>39</v>
      </c>
      <c r="O292" s="8">
        <f t="shared" si="78"/>
        <v>5</v>
      </c>
      <c r="P292" s="8"/>
      <c r="Q292" s="13">
        <v>1911</v>
      </c>
      <c r="R292" s="13"/>
      <c r="S292" s="14">
        <v>14.735871271585507</v>
      </c>
      <c r="T292" s="14">
        <v>2.5317901210266487</v>
      </c>
      <c r="U292" s="14">
        <v>19.55</v>
      </c>
      <c r="V292" s="14">
        <v>9.43</v>
      </c>
      <c r="W292" s="14"/>
      <c r="X292" s="15">
        <f t="shared" si="79"/>
        <v>586.67187499999807</v>
      </c>
      <c r="Y292" s="61"/>
      <c r="Z292" s="61"/>
      <c r="AA292" s="61"/>
      <c r="AB292" s="46">
        <v>183</v>
      </c>
      <c r="AC292" s="47">
        <v>19.292240437158487</v>
      </c>
      <c r="AD292" s="47">
        <v>0.1146897731715327</v>
      </c>
      <c r="AE292" s="47">
        <v>19.55</v>
      </c>
      <c r="AF292" s="47">
        <v>19.079999999999998</v>
      </c>
      <c r="AG292" s="20">
        <f t="shared" si="86"/>
        <v>73.551666666666733</v>
      </c>
      <c r="AH292" s="48">
        <v>729</v>
      </c>
      <c r="AI292" s="49">
        <v>13.819355281207139</v>
      </c>
      <c r="AJ292" s="49">
        <v>2.8633438813156555</v>
      </c>
      <c r="AK292" s="49">
        <v>19.13</v>
      </c>
      <c r="AL292" s="49">
        <v>9.43</v>
      </c>
      <c r="AM292" s="23">
        <f t="shared" si="80"/>
        <v>209.88145833333343</v>
      </c>
      <c r="AN292" s="50">
        <v>235</v>
      </c>
      <c r="AO292" s="51">
        <v>15.773787234042571</v>
      </c>
      <c r="AP292" s="51">
        <v>1.0270685388994314</v>
      </c>
      <c r="AQ292" s="51">
        <v>16.41</v>
      </c>
      <c r="AR292" s="51">
        <v>11.62</v>
      </c>
      <c r="AS292" s="26">
        <f t="shared" si="81"/>
        <v>77.225833333333412</v>
      </c>
      <c r="AT292" s="52">
        <v>342</v>
      </c>
      <c r="AU292" s="53">
        <v>15.309532163742695</v>
      </c>
      <c r="AV292" s="53">
        <v>0.29086545521720397</v>
      </c>
      <c r="AW292" s="53">
        <v>16.170000000000002</v>
      </c>
      <c r="AX292" s="53">
        <v>14.48</v>
      </c>
      <c r="AY292" s="29">
        <f t="shared" si="82"/>
        <v>109.08041666666671</v>
      </c>
      <c r="AZ292" s="54">
        <v>422</v>
      </c>
      <c r="BA292" s="55">
        <v>13.300379146919409</v>
      </c>
      <c r="BB292" s="55">
        <v>0.91104823255105727</v>
      </c>
      <c r="BC292" s="55">
        <v>15.26</v>
      </c>
      <c r="BD292" s="55">
        <v>11.54</v>
      </c>
      <c r="BE292" s="32">
        <f t="shared" si="83"/>
        <v>116.93249999999981</v>
      </c>
      <c r="BF292" s="56"/>
      <c r="BG292" s="57"/>
      <c r="BH292" s="57"/>
      <c r="BI292" s="57"/>
      <c r="BJ292" s="57"/>
      <c r="BK292" s="72"/>
      <c r="BL292" s="73"/>
      <c r="BM292" s="74"/>
      <c r="BN292" s="74"/>
      <c r="BO292" s="74"/>
      <c r="BP292" s="74"/>
      <c r="BQ292" s="45"/>
      <c r="BR292" s="71"/>
      <c r="BS292" s="70"/>
      <c r="BT292" s="70"/>
      <c r="BU292" s="70"/>
      <c r="BV292" s="70"/>
      <c r="BW292" s="68"/>
      <c r="BX292" s="69"/>
      <c r="BY292" s="39"/>
      <c r="BZ292" s="38"/>
      <c r="CA292" s="39"/>
      <c r="CB292" s="41"/>
      <c r="CC292" s="41"/>
      <c r="CD292" s="41"/>
      <c r="CE292" s="41"/>
    </row>
    <row r="293" spans="1:83" x14ac:dyDescent="0.3">
      <c r="A293" s="8" t="s">
        <v>177</v>
      </c>
      <c r="B293" s="8">
        <v>2002</v>
      </c>
      <c r="C293" s="8" t="s">
        <v>452</v>
      </c>
      <c r="D293" s="8">
        <v>25</v>
      </c>
      <c r="E293" s="8">
        <v>376</v>
      </c>
      <c r="F293" s="10">
        <v>37361</v>
      </c>
      <c r="G293" s="11">
        <f t="shared" si="77"/>
        <v>105</v>
      </c>
      <c r="H293" s="11">
        <v>9.5</v>
      </c>
      <c r="I293" s="8" t="s">
        <v>37</v>
      </c>
      <c r="J293" s="45" t="s">
        <v>232</v>
      </c>
      <c r="K293" s="45" t="s">
        <v>453</v>
      </c>
      <c r="L293" s="45"/>
      <c r="M293" s="8">
        <v>8</v>
      </c>
      <c r="N293" s="8" t="s">
        <v>39</v>
      </c>
      <c r="O293" s="8">
        <f t="shared" si="78"/>
        <v>5</v>
      </c>
      <c r="P293" s="8"/>
      <c r="Q293" s="13">
        <v>1908</v>
      </c>
      <c r="R293" s="13"/>
      <c r="S293" s="14">
        <v>10.765041928721171</v>
      </c>
      <c r="T293" s="14">
        <v>1.0672222560507254</v>
      </c>
      <c r="U293" s="14">
        <v>13.12</v>
      </c>
      <c r="V293" s="14">
        <v>8.52</v>
      </c>
      <c r="W293" s="14"/>
      <c r="X293" s="15">
        <f t="shared" si="79"/>
        <v>427.91041666666655</v>
      </c>
      <c r="Y293" s="61"/>
      <c r="Z293" s="61"/>
      <c r="AA293" s="61"/>
      <c r="AB293" s="62">
        <v>189</v>
      </c>
      <c r="AC293" s="63">
        <v>9.7970899470899564</v>
      </c>
      <c r="AD293" s="63">
        <v>0.25092487931246282</v>
      </c>
      <c r="AE293" s="63">
        <v>10.29</v>
      </c>
      <c r="AF293" s="63">
        <v>8.93</v>
      </c>
      <c r="AG293" s="20">
        <f t="shared" si="86"/>
        <v>38.576041666666704</v>
      </c>
      <c r="AH293" s="64">
        <v>148</v>
      </c>
      <c r="AI293" s="65">
        <v>10.011689189189191</v>
      </c>
      <c r="AJ293" s="65">
        <v>0.1273934849919178</v>
      </c>
      <c r="AK293" s="65">
        <v>10.8</v>
      </c>
      <c r="AL293" s="65">
        <v>9.74</v>
      </c>
      <c r="AM293" s="23">
        <f t="shared" si="80"/>
        <v>30.869375000000009</v>
      </c>
      <c r="AN293" s="66">
        <v>183</v>
      </c>
      <c r="AO293" s="67">
        <v>9.5648087431693973</v>
      </c>
      <c r="AP293" s="67">
        <v>0.13179588585207333</v>
      </c>
      <c r="AQ293" s="67">
        <v>10</v>
      </c>
      <c r="AR293" s="67">
        <v>9.3800000000000008</v>
      </c>
      <c r="AS293" s="26">
        <f t="shared" si="81"/>
        <v>36.465833333333329</v>
      </c>
      <c r="AT293" s="52">
        <v>244</v>
      </c>
      <c r="AU293" s="53">
        <v>9.3986475409836086</v>
      </c>
      <c r="AV293" s="53">
        <v>0.45273950616950048</v>
      </c>
      <c r="AW293" s="53">
        <v>11.27</v>
      </c>
      <c r="AX293" s="53">
        <v>8.52</v>
      </c>
      <c r="AY293" s="29">
        <f t="shared" si="82"/>
        <v>47.776458333333338</v>
      </c>
      <c r="AZ293" s="54">
        <v>1144</v>
      </c>
      <c r="BA293" s="55">
        <v>11.505847902097882</v>
      </c>
      <c r="BB293" s="55">
        <v>0.65923427672880441</v>
      </c>
      <c r="BC293" s="55">
        <v>13.12</v>
      </c>
      <c r="BD293" s="55">
        <v>9.27</v>
      </c>
      <c r="BE293" s="32">
        <f t="shared" si="83"/>
        <v>274.22270833333283</v>
      </c>
      <c r="BF293" s="56"/>
      <c r="BG293" s="57"/>
      <c r="BH293" s="57"/>
      <c r="BI293" s="57"/>
      <c r="BJ293" s="57"/>
      <c r="BK293" s="72"/>
      <c r="BL293" s="73"/>
      <c r="BM293" s="74"/>
      <c r="BN293" s="74"/>
      <c r="BO293" s="74"/>
      <c r="BP293" s="74"/>
      <c r="BQ293" s="45"/>
      <c r="BR293" s="71"/>
      <c r="BS293" s="70"/>
      <c r="BT293" s="70"/>
      <c r="BU293" s="70"/>
      <c r="BV293" s="70"/>
      <c r="BW293" s="68"/>
      <c r="BX293" s="69"/>
      <c r="BY293" s="39"/>
      <c r="BZ293" s="38"/>
      <c r="CA293" s="39"/>
      <c r="CB293" s="41"/>
      <c r="CC293" s="41"/>
      <c r="CD293" s="41"/>
      <c r="CE293" s="41"/>
    </row>
    <row r="294" spans="1:83" x14ac:dyDescent="0.3">
      <c r="A294" s="8" t="s">
        <v>35</v>
      </c>
      <c r="B294" s="8">
        <v>2002</v>
      </c>
      <c r="C294" s="8" t="s">
        <v>454</v>
      </c>
      <c r="D294" s="8">
        <v>24</v>
      </c>
      <c r="E294" s="8">
        <v>74</v>
      </c>
      <c r="F294" s="10">
        <v>37481</v>
      </c>
      <c r="G294" s="11">
        <f t="shared" si="77"/>
        <v>225</v>
      </c>
      <c r="H294" s="11">
        <v>20.7</v>
      </c>
      <c r="I294" s="8" t="s">
        <v>57</v>
      </c>
      <c r="J294" s="8" t="s">
        <v>105</v>
      </c>
      <c r="K294" s="8"/>
      <c r="L294" s="8"/>
      <c r="M294" s="8">
        <v>8</v>
      </c>
      <c r="N294" s="8" t="s">
        <v>39</v>
      </c>
      <c r="O294" s="8">
        <f t="shared" si="78"/>
        <v>4</v>
      </c>
      <c r="P294" s="8"/>
      <c r="Q294" s="13">
        <v>1915</v>
      </c>
      <c r="R294" s="13"/>
      <c r="S294" s="14">
        <v>16.073676240208915</v>
      </c>
      <c r="T294" s="14">
        <v>2.3647683218275266</v>
      </c>
      <c r="U294" s="14">
        <v>21.39</v>
      </c>
      <c r="V294" s="14">
        <v>12.17</v>
      </c>
      <c r="W294" s="14"/>
      <c r="X294" s="15">
        <f t="shared" si="79"/>
        <v>641.27270833333489</v>
      </c>
      <c r="Y294" s="61"/>
      <c r="Z294" s="61"/>
      <c r="AA294" s="61"/>
      <c r="AB294" s="46">
        <v>156</v>
      </c>
      <c r="AC294" s="47">
        <v>20.911089743589727</v>
      </c>
      <c r="AD294" s="47">
        <v>0.18481926208072383</v>
      </c>
      <c r="AE294" s="47">
        <v>21.32</v>
      </c>
      <c r="AF294" s="47">
        <v>20.16</v>
      </c>
      <c r="AG294" s="20">
        <f t="shared" si="86"/>
        <v>67.961041666666617</v>
      </c>
      <c r="AH294" s="48">
        <v>1620</v>
      </c>
      <c r="AI294" s="49">
        <v>15.303395061728448</v>
      </c>
      <c r="AJ294" s="49">
        <v>1.6339993504232899</v>
      </c>
      <c r="AK294" s="49">
        <v>21.39</v>
      </c>
      <c r="AL294" s="49">
        <v>12.17</v>
      </c>
      <c r="AM294" s="23">
        <f t="shared" si="80"/>
        <v>516.48958333333508</v>
      </c>
      <c r="AN294" s="50">
        <v>59</v>
      </c>
      <c r="AO294" s="51">
        <v>19.770508474576271</v>
      </c>
      <c r="AP294" s="51">
        <v>0.22408760393490734</v>
      </c>
      <c r="AQ294" s="51">
        <v>20.61</v>
      </c>
      <c r="AR294" s="51">
        <v>19.510000000000002</v>
      </c>
      <c r="AS294" s="26">
        <f t="shared" si="81"/>
        <v>24.301250000000003</v>
      </c>
      <c r="AT294" s="52">
        <v>80</v>
      </c>
      <c r="AU294" s="53">
        <v>19.512499999999996</v>
      </c>
      <c r="AV294" s="53">
        <v>0.32639767621411503</v>
      </c>
      <c r="AW294" s="53">
        <v>20.23</v>
      </c>
      <c r="AX294" s="53">
        <v>19.05</v>
      </c>
      <c r="AY294" s="29">
        <f t="shared" si="82"/>
        <v>32.520833333333329</v>
      </c>
      <c r="AZ294" s="54"/>
      <c r="BA294" s="55"/>
      <c r="BB294" s="55"/>
      <c r="BC294" s="55"/>
      <c r="BD294" s="55"/>
      <c r="BE294" s="75"/>
      <c r="BF294" s="76"/>
      <c r="BG294" s="77"/>
      <c r="BH294" s="77"/>
      <c r="BI294" s="77"/>
      <c r="BJ294" s="77"/>
      <c r="BK294" s="72"/>
      <c r="BL294" s="73"/>
      <c r="BM294" s="74"/>
      <c r="BN294" s="74"/>
      <c r="BO294" s="74"/>
      <c r="BP294" s="74"/>
      <c r="BQ294" s="45"/>
      <c r="BR294" s="71"/>
      <c r="BS294" s="70"/>
      <c r="BT294" s="70"/>
      <c r="BU294" s="70"/>
      <c r="BV294" s="70"/>
      <c r="BW294" s="68"/>
      <c r="BX294" s="69"/>
      <c r="BY294" s="39"/>
      <c r="BZ294" s="38"/>
      <c r="CA294" s="39"/>
      <c r="CB294" s="41"/>
      <c r="CC294" s="41"/>
      <c r="CD294" s="41"/>
      <c r="CE294" s="41"/>
    </row>
    <row r="295" spans="1:83" x14ac:dyDescent="0.3">
      <c r="A295" s="8" t="s">
        <v>35</v>
      </c>
      <c r="B295" s="8">
        <v>2002</v>
      </c>
      <c r="C295" s="8" t="s">
        <v>455</v>
      </c>
      <c r="D295" s="8">
        <v>24</v>
      </c>
      <c r="E295" s="8">
        <v>80</v>
      </c>
      <c r="F295" s="10">
        <v>37484</v>
      </c>
      <c r="G295" s="11">
        <f t="shared" si="77"/>
        <v>228</v>
      </c>
      <c r="H295" s="11">
        <v>20.9</v>
      </c>
      <c r="I295" s="8" t="s">
        <v>57</v>
      </c>
      <c r="J295" s="8" t="s">
        <v>105</v>
      </c>
      <c r="K295" s="8"/>
      <c r="L295" s="8"/>
      <c r="M295" s="8">
        <v>8</v>
      </c>
      <c r="N295" s="8" t="s">
        <v>39</v>
      </c>
      <c r="O295" s="8">
        <f t="shared" si="78"/>
        <v>4</v>
      </c>
      <c r="P295" s="8"/>
      <c r="Q295" s="13">
        <v>1913</v>
      </c>
      <c r="R295" s="13"/>
      <c r="S295" s="14">
        <v>17.023585990590735</v>
      </c>
      <c r="T295" s="14">
        <v>2.2638415946671282</v>
      </c>
      <c r="U295" s="14">
        <v>21.51</v>
      </c>
      <c r="V295" s="14">
        <v>9.6199999999999992</v>
      </c>
      <c r="W295" s="14"/>
      <c r="X295" s="15">
        <f t="shared" si="79"/>
        <v>678.4608333333349</v>
      </c>
      <c r="Y295" s="61"/>
      <c r="Z295" s="61"/>
      <c r="AA295" s="61"/>
      <c r="AB295" s="46">
        <v>48</v>
      </c>
      <c r="AC295" s="47">
        <v>21.072916666666675</v>
      </c>
      <c r="AD295" s="47">
        <v>0.14363011497968695</v>
      </c>
      <c r="AE295" s="47">
        <v>21.21</v>
      </c>
      <c r="AF295" s="47">
        <v>20.350000000000001</v>
      </c>
      <c r="AG295" s="20">
        <f t="shared" si="86"/>
        <v>21.072916666666675</v>
      </c>
      <c r="AH295" s="48">
        <v>617</v>
      </c>
      <c r="AI295" s="49">
        <v>15.541312803889777</v>
      </c>
      <c r="AJ295" s="49">
        <v>2.6883652749710545</v>
      </c>
      <c r="AK295" s="49">
        <v>21.51</v>
      </c>
      <c r="AL295" s="49">
        <v>9.6199999999999992</v>
      </c>
      <c r="AM295" s="23">
        <f t="shared" si="80"/>
        <v>199.77062499999982</v>
      </c>
      <c r="AN295" s="50">
        <v>1070</v>
      </c>
      <c r="AO295" s="51">
        <v>17.36814953271033</v>
      </c>
      <c r="AP295" s="51">
        <v>1.4835226376253348</v>
      </c>
      <c r="AQ295" s="51">
        <v>21.19</v>
      </c>
      <c r="AR295" s="51">
        <v>14.58</v>
      </c>
      <c r="AS295" s="26">
        <f t="shared" si="81"/>
        <v>387.1650000000011</v>
      </c>
      <c r="AT295" s="52">
        <v>178</v>
      </c>
      <c r="AU295" s="53">
        <v>18.998370786516841</v>
      </c>
      <c r="AV295" s="53">
        <v>0.40745057950010299</v>
      </c>
      <c r="AW295" s="53">
        <v>20.010000000000002</v>
      </c>
      <c r="AX295" s="53">
        <v>18.28</v>
      </c>
      <c r="AY295" s="29">
        <f t="shared" si="82"/>
        <v>70.452291666666625</v>
      </c>
      <c r="AZ295" s="54"/>
      <c r="BA295" s="55"/>
      <c r="BB295" s="55"/>
      <c r="BC295" s="55"/>
      <c r="BD295" s="55"/>
      <c r="BE295" s="75"/>
      <c r="BF295" s="76"/>
      <c r="BG295" s="77"/>
      <c r="BH295" s="77"/>
      <c r="BI295" s="77"/>
      <c r="BJ295" s="77"/>
      <c r="BK295" s="72"/>
      <c r="BL295" s="73"/>
      <c r="BM295" s="74"/>
      <c r="BN295" s="74"/>
      <c r="BO295" s="74"/>
      <c r="BP295" s="74"/>
      <c r="BQ295" s="45"/>
      <c r="BR295" s="71"/>
      <c r="BS295" s="70"/>
      <c r="BT295" s="70"/>
      <c r="BU295" s="70"/>
      <c r="BV295" s="70"/>
      <c r="BW295" s="68"/>
      <c r="BX295" s="69"/>
      <c r="BY295" s="39"/>
      <c r="BZ295" s="38"/>
      <c r="CA295" s="39"/>
      <c r="CB295" s="41"/>
      <c r="CC295" s="41"/>
      <c r="CD295" s="41"/>
      <c r="CE295" s="41"/>
    </row>
    <row r="296" spans="1:83" x14ac:dyDescent="0.3">
      <c r="A296" s="8" t="s">
        <v>35</v>
      </c>
      <c r="B296" s="8">
        <v>2002</v>
      </c>
      <c r="C296" s="8" t="s">
        <v>456</v>
      </c>
      <c r="D296" s="8">
        <v>24</v>
      </c>
      <c r="E296" s="8">
        <v>85</v>
      </c>
      <c r="F296" s="10">
        <v>37483</v>
      </c>
      <c r="G296" s="11">
        <f t="shared" si="77"/>
        <v>227</v>
      </c>
      <c r="H296" s="11">
        <v>20.9</v>
      </c>
      <c r="I296" s="8" t="s">
        <v>90</v>
      </c>
      <c r="J296" s="8" t="s">
        <v>64</v>
      </c>
      <c r="K296" s="8"/>
      <c r="L296" s="8"/>
      <c r="M296" s="8">
        <v>8</v>
      </c>
      <c r="N296" s="8" t="s">
        <v>39</v>
      </c>
      <c r="O296" s="8">
        <f t="shared" si="78"/>
        <v>4</v>
      </c>
      <c r="P296" s="8"/>
      <c r="Q296" s="13">
        <v>1914</v>
      </c>
      <c r="R296" s="13"/>
      <c r="S296" s="14">
        <v>14.649973876698052</v>
      </c>
      <c r="T296" s="14">
        <v>2.9003082824310908</v>
      </c>
      <c r="U296" s="14">
        <v>21.28</v>
      </c>
      <c r="V296" s="14">
        <v>8.7799999999999994</v>
      </c>
      <c r="W296" s="14"/>
      <c r="X296" s="15">
        <f t="shared" si="79"/>
        <v>584.16770833333487</v>
      </c>
      <c r="Y296" s="61"/>
      <c r="Z296" s="61"/>
      <c r="AA296" s="61"/>
      <c r="AB296" s="46">
        <v>46</v>
      </c>
      <c r="AC296" s="47">
        <v>21.021956521739135</v>
      </c>
      <c r="AD296" s="47">
        <v>0.14970518532127697</v>
      </c>
      <c r="AE296" s="47">
        <v>21.22</v>
      </c>
      <c r="AF296" s="47">
        <v>20.58</v>
      </c>
      <c r="AG296" s="20">
        <f t="shared" si="86"/>
        <v>20.146041666666672</v>
      </c>
      <c r="AH296" s="48">
        <v>1689</v>
      </c>
      <c r="AI296" s="49">
        <v>13.971563055062177</v>
      </c>
      <c r="AJ296" s="49">
        <v>2.3439968793872925</v>
      </c>
      <c r="AK296" s="49">
        <v>21.28</v>
      </c>
      <c r="AL296" s="49">
        <v>8.7799999999999994</v>
      </c>
      <c r="AM296" s="23">
        <f t="shared" si="80"/>
        <v>491.62437500000033</v>
      </c>
      <c r="AN296" s="50">
        <v>83</v>
      </c>
      <c r="AO296" s="51">
        <v>19.411566265060234</v>
      </c>
      <c r="AP296" s="51">
        <v>1.1000415534587247</v>
      </c>
      <c r="AQ296" s="51">
        <v>20.079999999999998</v>
      </c>
      <c r="AR296" s="51">
        <v>16.100000000000001</v>
      </c>
      <c r="AS296" s="26">
        <f t="shared" si="81"/>
        <v>33.565833333333323</v>
      </c>
      <c r="AT296" s="52">
        <v>96</v>
      </c>
      <c r="AU296" s="53">
        <v>19.415729166666654</v>
      </c>
      <c r="AV296" s="53">
        <v>0.32153167902095114</v>
      </c>
      <c r="AW296" s="53">
        <v>19.88</v>
      </c>
      <c r="AX296" s="53">
        <v>18.59</v>
      </c>
      <c r="AY296" s="29">
        <f t="shared" si="82"/>
        <v>38.831458333333309</v>
      </c>
      <c r="AZ296" s="54"/>
      <c r="BA296" s="55"/>
      <c r="BB296" s="55"/>
      <c r="BC296" s="55"/>
      <c r="BD296" s="55"/>
      <c r="BE296" s="75"/>
      <c r="BF296" s="76"/>
      <c r="BG296" s="77"/>
      <c r="BH296" s="77"/>
      <c r="BI296" s="77"/>
      <c r="BJ296" s="77"/>
      <c r="BK296" s="72"/>
      <c r="BL296" s="73"/>
      <c r="BM296" s="74"/>
      <c r="BN296" s="74"/>
      <c r="BO296" s="74"/>
      <c r="BP296" s="74"/>
      <c r="BQ296" s="45"/>
      <c r="BR296" s="71"/>
      <c r="BS296" s="70"/>
      <c r="BT296" s="70"/>
      <c r="BU296" s="70"/>
      <c r="BV296" s="70"/>
      <c r="BW296" s="68"/>
      <c r="BX296" s="69"/>
      <c r="BY296" s="39"/>
      <c r="BZ296" s="38"/>
      <c r="CA296" s="39"/>
      <c r="CB296" s="41"/>
      <c r="CC296" s="41"/>
      <c r="CD296" s="41"/>
      <c r="CE296" s="41"/>
    </row>
    <row r="297" spans="1:83" x14ac:dyDescent="0.3">
      <c r="A297" s="8" t="s">
        <v>35</v>
      </c>
      <c r="B297" s="8">
        <v>2002</v>
      </c>
      <c r="C297" s="8" t="s">
        <v>457</v>
      </c>
      <c r="D297" s="8">
        <v>24</v>
      </c>
      <c r="E297" s="8">
        <v>89</v>
      </c>
      <c r="F297" s="10">
        <v>37482</v>
      </c>
      <c r="G297" s="11">
        <f t="shared" si="77"/>
        <v>226</v>
      </c>
      <c r="H297" s="11">
        <v>20.8</v>
      </c>
      <c r="I297" s="8" t="s">
        <v>57</v>
      </c>
      <c r="J297" s="8" t="s">
        <v>64</v>
      </c>
      <c r="K297" s="8"/>
      <c r="L297" s="8"/>
      <c r="M297" s="8">
        <v>8</v>
      </c>
      <c r="N297" s="8" t="s">
        <v>39</v>
      </c>
      <c r="O297" s="8">
        <f t="shared" si="78"/>
        <v>4</v>
      </c>
      <c r="P297" s="8"/>
      <c r="Q297" s="13">
        <v>1916</v>
      </c>
      <c r="R297" s="13"/>
      <c r="S297" s="14">
        <v>14.372536534446796</v>
      </c>
      <c r="T297" s="14">
        <v>3.2855143953430708</v>
      </c>
      <c r="U297" s="14">
        <v>21.26</v>
      </c>
      <c r="V297" s="14">
        <v>10.44</v>
      </c>
      <c r="W297" s="14"/>
      <c r="X297" s="15">
        <f t="shared" si="79"/>
        <v>573.70375000000126</v>
      </c>
      <c r="Y297" s="61"/>
      <c r="Z297" s="61"/>
      <c r="AA297" s="61"/>
      <c r="AB297" s="46">
        <v>954</v>
      </c>
      <c r="AC297" s="47">
        <v>13.179664570230619</v>
      </c>
      <c r="AD297" s="47">
        <v>3.2055236123349018</v>
      </c>
      <c r="AE297" s="47">
        <v>21.26</v>
      </c>
      <c r="AF297" s="47">
        <v>10.44</v>
      </c>
      <c r="AG297" s="20">
        <f t="shared" si="86"/>
        <v>261.94583333333355</v>
      </c>
      <c r="AH297" s="48">
        <v>769</v>
      </c>
      <c r="AI297" s="49">
        <v>14.514278283485051</v>
      </c>
      <c r="AJ297" s="49">
        <v>2.2776202357027087</v>
      </c>
      <c r="AK297" s="49">
        <v>20.96</v>
      </c>
      <c r="AL297" s="49">
        <v>11.69</v>
      </c>
      <c r="AM297" s="23">
        <f t="shared" si="80"/>
        <v>232.53083333333342</v>
      </c>
      <c r="AN297" s="50">
        <v>53</v>
      </c>
      <c r="AO297" s="51">
        <v>20.025283018867917</v>
      </c>
      <c r="AP297" s="51">
        <v>0.20340943716842014</v>
      </c>
      <c r="AQ297" s="51">
        <v>20.76</v>
      </c>
      <c r="AR297" s="51">
        <v>19.72</v>
      </c>
      <c r="AS297" s="26">
        <f t="shared" si="81"/>
        <v>22.111249999999995</v>
      </c>
      <c r="AT297" s="52">
        <v>140</v>
      </c>
      <c r="AU297" s="53">
        <v>19.582571428571427</v>
      </c>
      <c r="AV297" s="53">
        <v>0.43527940489860112</v>
      </c>
      <c r="AW297" s="53">
        <v>20.37</v>
      </c>
      <c r="AX297" s="53">
        <v>18.57</v>
      </c>
      <c r="AY297" s="29">
        <f t="shared" si="82"/>
        <v>57.115833333333327</v>
      </c>
      <c r="AZ297" s="54"/>
      <c r="BA297" s="55"/>
      <c r="BB297" s="55"/>
      <c r="BC297" s="55"/>
      <c r="BD297" s="55"/>
      <c r="BE297" s="75"/>
      <c r="BF297" s="76"/>
      <c r="BG297" s="77"/>
      <c r="BH297" s="77"/>
      <c r="BI297" s="77"/>
      <c r="BJ297" s="77"/>
      <c r="BK297" s="72"/>
      <c r="BL297" s="73"/>
      <c r="BM297" s="74"/>
      <c r="BN297" s="74"/>
      <c r="BO297" s="74"/>
      <c r="BP297" s="74"/>
      <c r="BQ297" s="45"/>
      <c r="BR297" s="71"/>
      <c r="BS297" s="70"/>
      <c r="BT297" s="70"/>
      <c r="BU297" s="70"/>
      <c r="BV297" s="70"/>
      <c r="BW297" s="68"/>
      <c r="BX297" s="69"/>
      <c r="BY297" s="39"/>
      <c r="BZ297" s="38"/>
      <c r="CA297" s="39"/>
      <c r="CB297" s="41"/>
      <c r="CC297" s="41"/>
      <c r="CD297" s="41"/>
      <c r="CE297" s="41"/>
    </row>
    <row r="298" spans="1:83" x14ac:dyDescent="0.3">
      <c r="A298" s="8" t="s">
        <v>35</v>
      </c>
      <c r="B298" s="8">
        <v>2002</v>
      </c>
      <c r="C298" s="8" t="s">
        <v>458</v>
      </c>
      <c r="D298" s="8">
        <v>24</v>
      </c>
      <c r="E298" s="8">
        <v>118</v>
      </c>
      <c r="F298" s="10">
        <v>37445</v>
      </c>
      <c r="G298" s="11">
        <f t="shared" si="77"/>
        <v>189</v>
      </c>
      <c r="H298" s="11">
        <v>17.8</v>
      </c>
      <c r="I298" s="8" t="s">
        <v>57</v>
      </c>
      <c r="J298" s="8" t="s">
        <v>450</v>
      </c>
      <c r="K298" s="8"/>
      <c r="L298" s="8"/>
      <c r="M298" s="8">
        <v>8</v>
      </c>
      <c r="N298" s="8" t="s">
        <v>39</v>
      </c>
      <c r="O298" s="8">
        <f t="shared" si="78"/>
        <v>4</v>
      </c>
      <c r="P298" s="8"/>
      <c r="Q298" s="13">
        <v>1912</v>
      </c>
      <c r="R298" s="13"/>
      <c r="S298" s="14">
        <v>19.993744769874471</v>
      </c>
      <c r="T298" s="14">
        <v>0.98907702337177694</v>
      </c>
      <c r="U298" s="14">
        <v>21.54</v>
      </c>
      <c r="V298" s="14">
        <v>14.32</v>
      </c>
      <c r="W298" s="14"/>
      <c r="X298" s="15">
        <f t="shared" si="79"/>
        <v>796.41749999999979</v>
      </c>
      <c r="Y298" s="61"/>
      <c r="Z298" s="61"/>
      <c r="AA298" s="61"/>
      <c r="AB298" s="46">
        <v>330</v>
      </c>
      <c r="AC298" s="47">
        <v>18.564545454545481</v>
      </c>
      <c r="AD298" s="47">
        <v>0.40839958165053464</v>
      </c>
      <c r="AE298" s="47">
        <v>19.2</v>
      </c>
      <c r="AF298" s="47">
        <v>17.86</v>
      </c>
      <c r="AG298" s="20">
        <f t="shared" si="86"/>
        <v>127.63125000000018</v>
      </c>
      <c r="AH298" s="48">
        <v>154</v>
      </c>
      <c r="AI298" s="49">
        <v>19.236363636363624</v>
      </c>
      <c r="AJ298" s="49">
        <v>1.260176260200782</v>
      </c>
      <c r="AK298" s="49">
        <v>20.27</v>
      </c>
      <c r="AL298" s="49">
        <v>14.32</v>
      </c>
      <c r="AM298" s="23">
        <f t="shared" si="80"/>
        <v>61.716666666666633</v>
      </c>
      <c r="AN298" s="50">
        <v>727</v>
      </c>
      <c r="AO298" s="51">
        <v>20.659394773039914</v>
      </c>
      <c r="AP298" s="51">
        <v>0.62646383253244797</v>
      </c>
      <c r="AQ298" s="51">
        <v>21.54</v>
      </c>
      <c r="AR298" s="51">
        <v>17.940000000000001</v>
      </c>
      <c r="AS298" s="26">
        <f t="shared" si="81"/>
        <v>312.90375000000034</v>
      </c>
      <c r="AT298" s="52">
        <v>701</v>
      </c>
      <c r="AU298" s="53">
        <v>20.142596291012858</v>
      </c>
      <c r="AV298" s="53">
        <v>0.51637980865465527</v>
      </c>
      <c r="AW298" s="53">
        <v>21.45</v>
      </c>
      <c r="AX298" s="53">
        <v>19.2</v>
      </c>
      <c r="AY298" s="29">
        <f t="shared" si="82"/>
        <v>294.16583333333358</v>
      </c>
      <c r="AZ298" s="54"/>
      <c r="BA298" s="55"/>
      <c r="BB298" s="55"/>
      <c r="BC298" s="55"/>
      <c r="BD298" s="55"/>
      <c r="BE298" s="75"/>
      <c r="BF298" s="76"/>
      <c r="BG298" s="77"/>
      <c r="BH298" s="77"/>
      <c r="BI298" s="77"/>
      <c r="BJ298" s="77"/>
      <c r="BK298" s="72"/>
      <c r="BL298" s="73"/>
      <c r="BM298" s="74"/>
      <c r="BN298" s="74"/>
      <c r="BO298" s="74"/>
      <c r="BP298" s="74"/>
      <c r="BQ298" s="45"/>
      <c r="BR298" s="71"/>
      <c r="BS298" s="70"/>
      <c r="BT298" s="70"/>
      <c r="BU298" s="70"/>
      <c r="BV298" s="70"/>
      <c r="BW298" s="68"/>
      <c r="BX298" s="69"/>
      <c r="BY298" s="39"/>
      <c r="BZ298" s="38"/>
      <c r="CA298" s="39"/>
      <c r="CB298" s="41"/>
      <c r="CC298" s="41"/>
      <c r="CD298" s="41"/>
      <c r="CE298" s="41"/>
    </row>
    <row r="299" spans="1:83" x14ac:dyDescent="0.3">
      <c r="A299" s="8" t="s">
        <v>35</v>
      </c>
      <c r="B299" s="8">
        <v>2002</v>
      </c>
      <c r="C299" s="8" t="s">
        <v>459</v>
      </c>
      <c r="D299" s="8">
        <v>24</v>
      </c>
      <c r="E299" s="8">
        <v>128</v>
      </c>
      <c r="F299" s="10">
        <v>37447</v>
      </c>
      <c r="G299" s="11">
        <f t="shared" si="77"/>
        <v>191</v>
      </c>
      <c r="H299" s="11">
        <v>17.899999999999999</v>
      </c>
      <c r="I299" s="8" t="s">
        <v>37</v>
      </c>
      <c r="J299" s="8" t="s">
        <v>188</v>
      </c>
      <c r="K299" s="8"/>
      <c r="L299" s="8"/>
      <c r="M299" s="8">
        <v>8</v>
      </c>
      <c r="N299" s="8" t="s">
        <v>39</v>
      </c>
      <c r="O299" s="8">
        <f t="shared" si="78"/>
        <v>4</v>
      </c>
      <c r="P299" s="8"/>
      <c r="Q299" s="13">
        <v>1904</v>
      </c>
      <c r="R299" s="13"/>
      <c r="S299" s="14">
        <v>16.088776260504179</v>
      </c>
      <c r="T299" s="14">
        <v>3.619937888224297</v>
      </c>
      <c r="U299" s="14">
        <v>21.54</v>
      </c>
      <c r="V299" s="14">
        <v>9.49</v>
      </c>
      <c r="W299" s="14"/>
      <c r="X299" s="15">
        <f t="shared" si="79"/>
        <v>638.1881249999991</v>
      </c>
      <c r="Y299" s="61"/>
      <c r="Z299" s="61"/>
      <c r="AA299" s="61"/>
      <c r="AB299" s="46">
        <v>372</v>
      </c>
      <c r="AC299" s="47">
        <v>18.976532258064545</v>
      </c>
      <c r="AD299" s="47">
        <v>0.39555081733119846</v>
      </c>
      <c r="AE299" s="47">
        <v>19.809999999999999</v>
      </c>
      <c r="AF299" s="47">
        <v>18.11</v>
      </c>
      <c r="AG299" s="20">
        <f t="shared" si="86"/>
        <v>147.06812500000021</v>
      </c>
      <c r="AH299" s="48">
        <v>1245</v>
      </c>
      <c r="AI299" s="49">
        <v>14.151975903614446</v>
      </c>
      <c r="AJ299" s="49">
        <v>2.9385351551308352</v>
      </c>
      <c r="AK299" s="49">
        <v>20.85</v>
      </c>
      <c r="AL299" s="49">
        <v>9.49</v>
      </c>
      <c r="AM299" s="23">
        <f t="shared" si="80"/>
        <v>367.0668749999997</v>
      </c>
      <c r="AN299" s="50">
        <v>154</v>
      </c>
      <c r="AO299" s="51">
        <v>20.553376623376622</v>
      </c>
      <c r="AP299" s="51">
        <v>0.87007190806369539</v>
      </c>
      <c r="AQ299" s="51">
        <v>21.54</v>
      </c>
      <c r="AR299" s="51">
        <v>17.87</v>
      </c>
      <c r="AS299" s="26">
        <f t="shared" si="81"/>
        <v>65.942083333333329</v>
      </c>
      <c r="AT299" s="52">
        <v>133</v>
      </c>
      <c r="AU299" s="53">
        <v>20.972406015037585</v>
      </c>
      <c r="AV299" s="53">
        <v>0.22971045798787676</v>
      </c>
      <c r="AW299" s="53">
        <v>21.44</v>
      </c>
      <c r="AX299" s="53">
        <v>20.170000000000002</v>
      </c>
      <c r="AY299" s="29">
        <f t="shared" si="82"/>
        <v>58.111041666666644</v>
      </c>
      <c r="AZ299" s="54"/>
      <c r="BA299" s="55"/>
      <c r="BB299" s="55"/>
      <c r="BC299" s="55"/>
      <c r="BD299" s="55"/>
      <c r="BE299" s="75"/>
      <c r="BF299" s="76"/>
      <c r="BG299" s="77"/>
      <c r="BH299" s="77"/>
      <c r="BI299" s="77"/>
      <c r="BJ299" s="77"/>
      <c r="BK299" s="72"/>
      <c r="BL299" s="73"/>
      <c r="BM299" s="74"/>
      <c r="BN299" s="74"/>
      <c r="BO299" s="74"/>
      <c r="BP299" s="74"/>
      <c r="BQ299" s="45"/>
      <c r="BR299" s="71"/>
      <c r="BS299" s="70"/>
      <c r="BT299" s="70"/>
      <c r="BU299" s="70"/>
      <c r="BV299" s="70"/>
      <c r="BW299" s="68"/>
      <c r="BX299" s="69"/>
      <c r="BY299" s="39"/>
      <c r="BZ299" s="38"/>
      <c r="CA299" s="39"/>
      <c r="CB299" s="41"/>
      <c r="CC299" s="41"/>
      <c r="CD299" s="41"/>
      <c r="CE299" s="41"/>
    </row>
    <row r="300" spans="1:83" x14ac:dyDescent="0.3">
      <c r="A300" s="8" t="s">
        <v>35</v>
      </c>
      <c r="B300" s="9">
        <v>2000</v>
      </c>
      <c r="C300" s="8" t="s">
        <v>460</v>
      </c>
      <c r="D300" s="8">
        <v>24</v>
      </c>
      <c r="E300" s="8">
        <v>168</v>
      </c>
      <c r="F300" s="10">
        <v>36768</v>
      </c>
      <c r="G300" s="11">
        <f t="shared" si="77"/>
        <v>243</v>
      </c>
      <c r="H300" s="11">
        <v>20.100000000000001</v>
      </c>
      <c r="I300" s="8" t="s">
        <v>37</v>
      </c>
      <c r="J300" s="8" t="s">
        <v>41</v>
      </c>
      <c r="K300" s="8"/>
      <c r="L300" s="8"/>
      <c r="M300" s="8">
        <v>8</v>
      </c>
      <c r="N300" s="8" t="s">
        <v>39</v>
      </c>
      <c r="O300" s="8">
        <f t="shared" si="78"/>
        <v>4</v>
      </c>
      <c r="P300" s="8"/>
      <c r="Q300" s="13">
        <v>1917</v>
      </c>
      <c r="R300" s="13"/>
      <c r="S300" s="14">
        <v>14.319947835159089</v>
      </c>
      <c r="T300" s="14">
        <v>2.1575846692060683</v>
      </c>
      <c r="U300" s="14">
        <v>20.39</v>
      </c>
      <c r="V300" s="14">
        <v>8.99</v>
      </c>
      <c r="W300" s="14"/>
      <c r="X300" s="15">
        <f t="shared" si="79"/>
        <v>571.9029166666661</v>
      </c>
      <c r="Y300" s="61"/>
      <c r="Z300" s="61"/>
      <c r="AA300" s="61"/>
      <c r="AB300" s="46">
        <v>99</v>
      </c>
      <c r="AC300" s="47">
        <v>20.123030303030294</v>
      </c>
      <c r="AD300" s="47">
        <v>0.14135246542073207</v>
      </c>
      <c r="AE300" s="47">
        <v>20.39</v>
      </c>
      <c r="AF300" s="47">
        <v>19.52</v>
      </c>
      <c r="AG300" s="20">
        <f t="shared" si="86"/>
        <v>41.503749999999982</v>
      </c>
      <c r="AH300" s="48">
        <v>1751</v>
      </c>
      <c r="AI300" s="49">
        <v>13.893586521987428</v>
      </c>
      <c r="AJ300" s="49">
        <v>1.6597387189627024</v>
      </c>
      <c r="AK300" s="49">
        <v>20.100000000000001</v>
      </c>
      <c r="AL300" s="49">
        <v>8.99</v>
      </c>
      <c r="AM300" s="23">
        <f t="shared" si="80"/>
        <v>506.82645833333305</v>
      </c>
      <c r="AN300" s="50">
        <v>66</v>
      </c>
      <c r="AO300" s="51">
        <v>16.88818181818182</v>
      </c>
      <c r="AP300" s="51">
        <v>0.19755356890578446</v>
      </c>
      <c r="AQ300" s="51">
        <v>17.13</v>
      </c>
      <c r="AR300" s="51">
        <v>16.100000000000001</v>
      </c>
      <c r="AS300" s="26">
        <f t="shared" si="81"/>
        <v>23.221250000000005</v>
      </c>
      <c r="AT300" s="78">
        <v>1</v>
      </c>
      <c r="AU300" s="79">
        <v>16.87</v>
      </c>
      <c r="AV300" s="80"/>
      <c r="AW300" s="79">
        <v>16.87</v>
      </c>
      <c r="AX300" s="79">
        <v>16.87</v>
      </c>
      <c r="AY300" s="29"/>
      <c r="AZ300" s="54"/>
      <c r="BA300" s="55"/>
      <c r="BB300" s="55"/>
      <c r="BC300" s="55"/>
      <c r="BD300" s="55"/>
      <c r="BE300" s="75"/>
      <c r="BF300" s="56"/>
      <c r="BG300" s="57"/>
      <c r="BH300" s="57"/>
      <c r="BI300" s="57"/>
      <c r="BJ300" s="57"/>
      <c r="BK300" s="72"/>
      <c r="BL300" s="58"/>
      <c r="BM300" s="59"/>
      <c r="BN300" s="59"/>
      <c r="BO300" s="59"/>
      <c r="BP300" s="59"/>
      <c r="BQ300" s="45"/>
      <c r="BR300" s="48"/>
      <c r="BS300" s="49"/>
      <c r="BT300" s="49"/>
      <c r="BU300" s="49"/>
      <c r="BV300" s="49"/>
      <c r="BW300" s="68"/>
      <c r="BX300" s="69"/>
      <c r="BY300" s="39"/>
      <c r="BZ300" s="38"/>
      <c r="CA300" s="39"/>
      <c r="CB300" s="41"/>
      <c r="CC300" s="41"/>
      <c r="CD300" s="41"/>
      <c r="CE300" s="41"/>
    </row>
    <row r="301" spans="1:83" x14ac:dyDescent="0.3">
      <c r="A301" s="8" t="s">
        <v>35</v>
      </c>
      <c r="B301" s="8">
        <v>2002</v>
      </c>
      <c r="C301" s="8" t="s">
        <v>461</v>
      </c>
      <c r="D301" s="8">
        <v>24</v>
      </c>
      <c r="E301" s="8">
        <v>168</v>
      </c>
      <c r="F301" s="10">
        <v>37508</v>
      </c>
      <c r="G301" s="11">
        <f t="shared" si="77"/>
        <v>252</v>
      </c>
      <c r="H301" s="11">
        <v>19.5</v>
      </c>
      <c r="I301" s="8" t="s">
        <v>57</v>
      </c>
      <c r="J301" s="8" t="s">
        <v>462</v>
      </c>
      <c r="K301" s="8"/>
      <c r="L301" s="8"/>
      <c r="M301" s="8">
        <v>3</v>
      </c>
      <c r="N301" s="8" t="s">
        <v>39</v>
      </c>
      <c r="O301" s="8">
        <f t="shared" si="78"/>
        <v>4</v>
      </c>
      <c r="P301" s="8"/>
      <c r="Q301" s="13">
        <v>867</v>
      </c>
      <c r="R301" s="13"/>
      <c r="S301" s="14">
        <v>18.685974625144194</v>
      </c>
      <c r="T301" s="14">
        <v>1.6659414843800666</v>
      </c>
      <c r="U301" s="14">
        <v>20.58</v>
      </c>
      <c r="V301" s="14">
        <v>14.23</v>
      </c>
      <c r="W301" s="14"/>
      <c r="X301" s="15">
        <f t="shared" si="79"/>
        <v>337.51541666666702</v>
      </c>
      <c r="Y301" s="61"/>
      <c r="Z301" s="61"/>
      <c r="AA301" s="61"/>
      <c r="AB301" s="46">
        <v>55</v>
      </c>
      <c r="AC301" s="47">
        <v>19.758909090909082</v>
      </c>
      <c r="AD301" s="47">
        <v>9.7271531507173478E-2</v>
      </c>
      <c r="AE301" s="47">
        <v>19.95</v>
      </c>
      <c r="AF301" s="47">
        <v>19.37</v>
      </c>
      <c r="AG301" s="20">
        <f t="shared" si="86"/>
        <v>22.640416666666656</v>
      </c>
      <c r="AH301" s="48">
        <v>271</v>
      </c>
      <c r="AI301" s="49">
        <v>18.274206642066456</v>
      </c>
      <c r="AJ301" s="49">
        <v>2.3351946579405838</v>
      </c>
      <c r="AK301" s="49">
        <v>20.58</v>
      </c>
      <c r="AL301" s="49">
        <v>14.23</v>
      </c>
      <c r="AM301" s="23">
        <f t="shared" si="80"/>
        <v>103.1731250000002</v>
      </c>
      <c r="AN301" s="50">
        <v>119</v>
      </c>
      <c r="AO301" s="51">
        <v>18.988823529411764</v>
      </c>
      <c r="AP301" s="51">
        <v>1.7636096345763381</v>
      </c>
      <c r="AQ301" s="51">
        <v>20.38</v>
      </c>
      <c r="AR301" s="51">
        <v>15.56</v>
      </c>
      <c r="AS301" s="26">
        <f t="shared" si="81"/>
        <v>47.076458333333328</v>
      </c>
      <c r="AT301" s="52">
        <v>422</v>
      </c>
      <c r="AU301" s="53">
        <v>18.725165876777265</v>
      </c>
      <c r="AV301" s="53">
        <v>1.0255189734074142</v>
      </c>
      <c r="AW301" s="53">
        <v>20.54</v>
      </c>
      <c r="AX301" s="53">
        <v>16.71</v>
      </c>
      <c r="AY301" s="29">
        <f t="shared" ref="AY301:AY315" si="87">(AT301/48)*AU301</f>
        <v>164.62541666666678</v>
      </c>
      <c r="AZ301" s="54"/>
      <c r="BA301" s="55"/>
      <c r="BB301" s="55"/>
      <c r="BC301" s="55"/>
      <c r="BD301" s="55"/>
      <c r="BE301" s="75"/>
      <c r="BF301" s="76"/>
      <c r="BG301" s="77"/>
      <c r="BH301" s="77"/>
      <c r="BI301" s="77"/>
      <c r="BJ301" s="77"/>
      <c r="BK301" s="72"/>
      <c r="BL301" s="73"/>
      <c r="BM301" s="74"/>
      <c r="BN301" s="74"/>
      <c r="BO301" s="74"/>
      <c r="BP301" s="74"/>
      <c r="BQ301" s="45"/>
      <c r="BR301" s="71"/>
      <c r="BS301" s="70"/>
      <c r="BT301" s="70"/>
      <c r="BU301" s="70"/>
      <c r="BV301" s="70"/>
      <c r="BW301" s="68"/>
      <c r="BX301" s="69"/>
      <c r="BY301" s="39"/>
      <c r="BZ301" s="38"/>
      <c r="CA301" s="39"/>
      <c r="CB301" s="41"/>
      <c r="CC301" s="41"/>
      <c r="CD301" s="41"/>
      <c r="CE301" s="41"/>
    </row>
    <row r="302" spans="1:83" x14ac:dyDescent="0.3">
      <c r="A302" s="8" t="s">
        <v>35</v>
      </c>
      <c r="B302" s="8">
        <v>2002</v>
      </c>
      <c r="C302" s="8" t="s">
        <v>463</v>
      </c>
      <c r="D302" s="8">
        <v>24</v>
      </c>
      <c r="E302" s="8">
        <v>177</v>
      </c>
      <c r="F302" s="10">
        <v>37509</v>
      </c>
      <c r="G302" s="11">
        <f t="shared" si="77"/>
        <v>253</v>
      </c>
      <c r="H302" s="11">
        <v>19.600000000000001</v>
      </c>
      <c r="I302" s="8" t="s">
        <v>57</v>
      </c>
      <c r="J302" s="8" t="s">
        <v>462</v>
      </c>
      <c r="K302" s="8"/>
      <c r="L302" s="8"/>
      <c r="M302" s="8">
        <v>3</v>
      </c>
      <c r="N302" s="8" t="s">
        <v>39</v>
      </c>
      <c r="O302" s="8">
        <f t="shared" si="78"/>
        <v>4</v>
      </c>
      <c r="P302" s="8"/>
      <c r="Q302" s="13">
        <v>1534</v>
      </c>
      <c r="R302" s="13"/>
      <c r="S302" s="14">
        <v>12.241140808344195</v>
      </c>
      <c r="T302" s="14">
        <v>3.6816668478549923</v>
      </c>
      <c r="U302" s="14">
        <v>20.63</v>
      </c>
      <c r="V302" s="14">
        <v>8.41</v>
      </c>
      <c r="W302" s="14"/>
      <c r="X302" s="15">
        <f t="shared" si="79"/>
        <v>391.20645833333322</v>
      </c>
      <c r="Y302" s="61"/>
      <c r="Z302" s="61"/>
      <c r="AA302" s="61"/>
      <c r="AB302" s="46">
        <v>107</v>
      </c>
      <c r="AC302" s="47">
        <v>20.019345794392539</v>
      </c>
      <c r="AD302" s="47">
        <v>0.21693521782353437</v>
      </c>
      <c r="AE302" s="47">
        <v>20.63</v>
      </c>
      <c r="AF302" s="47">
        <v>19.39</v>
      </c>
      <c r="AG302" s="20">
        <f t="shared" si="86"/>
        <v>44.626458333333368</v>
      </c>
      <c r="AH302" s="48">
        <v>1294</v>
      </c>
      <c r="AI302" s="49">
        <v>11.144095826893363</v>
      </c>
      <c r="AJ302" s="49">
        <v>2.8013583452658226</v>
      </c>
      <c r="AK302" s="49">
        <v>20.440000000000001</v>
      </c>
      <c r="AL302" s="49">
        <v>8.41</v>
      </c>
      <c r="AM302" s="23">
        <f t="shared" si="80"/>
        <v>300.42625000000021</v>
      </c>
      <c r="AN302" s="50">
        <v>97</v>
      </c>
      <c r="AO302" s="51">
        <v>16.658144329896899</v>
      </c>
      <c r="AP302" s="51">
        <v>0.15268656550339493</v>
      </c>
      <c r="AQ302" s="51">
        <v>17.11</v>
      </c>
      <c r="AR302" s="51">
        <v>16.45</v>
      </c>
      <c r="AS302" s="26">
        <f t="shared" si="81"/>
        <v>33.66333333333332</v>
      </c>
      <c r="AT302" s="52">
        <v>36</v>
      </c>
      <c r="AU302" s="53">
        <v>16.65388888888889</v>
      </c>
      <c r="AV302" s="53">
        <v>0.14829079111717963</v>
      </c>
      <c r="AW302" s="53">
        <v>17</v>
      </c>
      <c r="AX302" s="53">
        <v>16.420000000000002</v>
      </c>
      <c r="AY302" s="29">
        <f t="shared" si="87"/>
        <v>12.490416666666668</v>
      </c>
      <c r="AZ302" s="54"/>
      <c r="BA302" s="55"/>
      <c r="BB302" s="55"/>
      <c r="BC302" s="55"/>
      <c r="BD302" s="55"/>
      <c r="BE302" s="75"/>
      <c r="BF302" s="76"/>
      <c r="BG302" s="77"/>
      <c r="BH302" s="77"/>
      <c r="BI302" s="77"/>
      <c r="BJ302" s="77"/>
      <c r="BK302" s="72"/>
      <c r="BL302" s="45"/>
      <c r="BM302" s="81"/>
      <c r="BN302" s="81"/>
      <c r="BO302" s="81"/>
      <c r="BP302" s="81"/>
      <c r="BQ302" s="45"/>
      <c r="BR302" s="68"/>
      <c r="BS302" s="82"/>
      <c r="BT302" s="82"/>
      <c r="BU302" s="82"/>
      <c r="BV302" s="82"/>
      <c r="BW302" s="68"/>
      <c r="BX302" s="69"/>
      <c r="BY302" s="39"/>
      <c r="BZ302" s="38"/>
      <c r="CA302" s="39"/>
      <c r="CB302" s="41"/>
      <c r="CC302" s="41"/>
      <c r="CD302" s="41"/>
      <c r="CE302" s="41"/>
    </row>
    <row r="303" spans="1:83" x14ac:dyDescent="0.3">
      <c r="A303" s="8" t="s">
        <v>35</v>
      </c>
      <c r="B303" s="8">
        <v>2002</v>
      </c>
      <c r="C303" s="8" t="s">
        <v>464</v>
      </c>
      <c r="D303" s="8">
        <v>24</v>
      </c>
      <c r="E303" s="8">
        <v>180</v>
      </c>
      <c r="F303" s="10">
        <v>37532</v>
      </c>
      <c r="G303" s="11">
        <f t="shared" si="77"/>
        <v>276</v>
      </c>
      <c r="H303" s="11">
        <v>17.5</v>
      </c>
      <c r="I303" s="8" t="s">
        <v>57</v>
      </c>
      <c r="J303" s="8" t="s">
        <v>58</v>
      </c>
      <c r="K303" s="8"/>
      <c r="L303" s="8"/>
      <c r="M303" s="8">
        <v>8</v>
      </c>
      <c r="N303" s="8" t="s">
        <v>39</v>
      </c>
      <c r="O303" s="8">
        <f t="shared" si="78"/>
        <v>4</v>
      </c>
      <c r="P303" s="8"/>
      <c r="Q303" s="13">
        <v>1917</v>
      </c>
      <c r="R303" s="13"/>
      <c r="S303" s="14">
        <v>11.997099634846093</v>
      </c>
      <c r="T303" s="14">
        <v>3.0256436429386779</v>
      </c>
      <c r="U303" s="14">
        <v>17.77</v>
      </c>
      <c r="V303" s="14">
        <v>6.55</v>
      </c>
      <c r="W303" s="14"/>
      <c r="X303" s="15">
        <f t="shared" si="79"/>
        <v>479.13416666666581</v>
      </c>
      <c r="Y303" s="61"/>
      <c r="Z303" s="61"/>
      <c r="AA303" s="61"/>
      <c r="AB303" s="46">
        <v>55</v>
      </c>
      <c r="AC303" s="47">
        <v>17.446545454545454</v>
      </c>
      <c r="AD303" s="47">
        <v>0.10639232396806934</v>
      </c>
      <c r="AE303" s="47">
        <v>17.53</v>
      </c>
      <c r="AF303" s="47">
        <v>16.82</v>
      </c>
      <c r="AG303" s="20">
        <f t="shared" si="86"/>
        <v>19.990833333333331</v>
      </c>
      <c r="AH303" s="48">
        <v>137</v>
      </c>
      <c r="AI303" s="49">
        <v>17.140656934306591</v>
      </c>
      <c r="AJ303" s="49">
        <v>0.54764227855787384</v>
      </c>
      <c r="AK303" s="49">
        <v>17.77</v>
      </c>
      <c r="AL303" s="49">
        <v>13.53</v>
      </c>
      <c r="AM303" s="23">
        <f t="shared" si="80"/>
        <v>48.922291666666723</v>
      </c>
      <c r="AN303" s="50">
        <v>1588</v>
      </c>
      <c r="AO303" s="51">
        <v>11.446807304785867</v>
      </c>
      <c r="AP303" s="51">
        <v>2.7069897986561613</v>
      </c>
      <c r="AQ303" s="51">
        <v>17.43</v>
      </c>
      <c r="AR303" s="51">
        <v>6.55</v>
      </c>
      <c r="AS303" s="26">
        <f t="shared" si="81"/>
        <v>378.69854166666579</v>
      </c>
      <c r="AT303" s="52">
        <v>137</v>
      </c>
      <c r="AU303" s="53">
        <v>11.044379562043797</v>
      </c>
      <c r="AV303" s="53">
        <v>0.21721452297436888</v>
      </c>
      <c r="AW303" s="53">
        <v>11.41</v>
      </c>
      <c r="AX303" s="53">
        <v>10.61</v>
      </c>
      <c r="AY303" s="29">
        <f t="shared" si="87"/>
        <v>31.522500000000004</v>
      </c>
      <c r="AZ303" s="54"/>
      <c r="BA303" s="55"/>
      <c r="BB303" s="55"/>
      <c r="BC303" s="55"/>
      <c r="BD303" s="55"/>
      <c r="BE303" s="75"/>
      <c r="BF303" s="76"/>
      <c r="BG303" s="77"/>
      <c r="BH303" s="77"/>
      <c r="BI303" s="77"/>
      <c r="BJ303" s="77"/>
      <c r="BK303" s="72"/>
      <c r="BL303" s="45"/>
      <c r="BM303" s="81"/>
      <c r="BN303" s="81"/>
      <c r="BO303" s="81"/>
      <c r="BP303" s="81"/>
      <c r="BQ303" s="45"/>
      <c r="BR303" s="68"/>
      <c r="BS303" s="82"/>
      <c r="BT303" s="82"/>
      <c r="BU303" s="82"/>
      <c r="BV303" s="82"/>
      <c r="BW303" s="68"/>
      <c r="BX303" s="69"/>
      <c r="BY303" s="39"/>
      <c r="BZ303" s="38"/>
      <c r="CA303" s="39"/>
      <c r="CB303" s="41"/>
      <c r="CC303" s="41"/>
      <c r="CD303" s="41"/>
      <c r="CE303" s="41"/>
    </row>
    <row r="304" spans="1:83" x14ac:dyDescent="0.3">
      <c r="A304" s="8" t="s">
        <v>35</v>
      </c>
      <c r="B304" s="8">
        <v>2002</v>
      </c>
      <c r="C304" s="8" t="s">
        <v>465</v>
      </c>
      <c r="D304" s="8">
        <v>24</v>
      </c>
      <c r="E304" s="8">
        <v>194</v>
      </c>
      <c r="F304" s="10">
        <v>37480</v>
      </c>
      <c r="G304" s="11">
        <f t="shared" si="77"/>
        <v>224</v>
      </c>
      <c r="H304" s="11">
        <v>20.7</v>
      </c>
      <c r="I304" s="8" t="s">
        <v>57</v>
      </c>
      <c r="J304" s="8" t="s">
        <v>38</v>
      </c>
      <c r="K304" s="8"/>
      <c r="L304" s="8"/>
      <c r="M304" s="8">
        <v>8</v>
      </c>
      <c r="N304" s="8" t="s">
        <v>39</v>
      </c>
      <c r="O304" s="8">
        <f t="shared" si="78"/>
        <v>4</v>
      </c>
      <c r="P304" s="8"/>
      <c r="Q304" s="13">
        <v>1915</v>
      </c>
      <c r="R304" s="13"/>
      <c r="S304" s="14">
        <v>15.190678851174946</v>
      </c>
      <c r="T304" s="14">
        <v>2.7196999609291965</v>
      </c>
      <c r="U304" s="14">
        <v>21.03</v>
      </c>
      <c r="V304" s="14">
        <v>8.8000000000000007</v>
      </c>
      <c r="W304" s="14"/>
      <c r="X304" s="15">
        <f t="shared" si="79"/>
        <v>606.04479166666715</v>
      </c>
      <c r="Y304" s="61"/>
      <c r="Z304" s="61"/>
      <c r="AA304" s="61"/>
      <c r="AB304" s="46">
        <v>96</v>
      </c>
      <c r="AC304" s="47">
        <v>20.858958333333323</v>
      </c>
      <c r="AD304" s="47">
        <v>8.7232045857935647E-2</v>
      </c>
      <c r="AE304" s="47">
        <v>21.03</v>
      </c>
      <c r="AF304" s="47">
        <v>20.49</v>
      </c>
      <c r="AG304" s="20">
        <f t="shared" si="86"/>
        <v>41.717916666666646</v>
      </c>
      <c r="AH304" s="48">
        <v>1577</v>
      </c>
      <c r="AI304" s="49">
        <v>14.408053265694356</v>
      </c>
      <c r="AJ304" s="49">
        <v>2.150951761289519</v>
      </c>
      <c r="AK304" s="49">
        <v>21.03</v>
      </c>
      <c r="AL304" s="49">
        <v>8.8000000000000007</v>
      </c>
      <c r="AM304" s="23">
        <f t="shared" si="80"/>
        <v>473.36458333333331</v>
      </c>
      <c r="AN304" s="50">
        <v>177</v>
      </c>
      <c r="AO304" s="51">
        <v>17.713276836158194</v>
      </c>
      <c r="AP304" s="51">
        <v>2.0122360067322935</v>
      </c>
      <c r="AQ304" s="51">
        <v>20.239999999999998</v>
      </c>
      <c r="AR304" s="51">
        <v>14.88</v>
      </c>
      <c r="AS304" s="26">
        <f t="shared" si="81"/>
        <v>65.317708333333343</v>
      </c>
      <c r="AT304" s="52">
        <v>65</v>
      </c>
      <c r="AU304" s="53">
        <v>18.937538461538455</v>
      </c>
      <c r="AV304" s="53">
        <v>0.99474090654493685</v>
      </c>
      <c r="AW304" s="53">
        <v>20.28</v>
      </c>
      <c r="AX304" s="53">
        <v>15.82</v>
      </c>
      <c r="AY304" s="29">
        <f t="shared" si="87"/>
        <v>25.644583333333326</v>
      </c>
      <c r="AZ304" s="54"/>
      <c r="BA304" s="55"/>
      <c r="BB304" s="55"/>
      <c r="BC304" s="55"/>
      <c r="BD304" s="55"/>
      <c r="BE304" s="75"/>
      <c r="BF304" s="76"/>
      <c r="BG304" s="77"/>
      <c r="BH304" s="77"/>
      <c r="BI304" s="77"/>
      <c r="BJ304" s="77"/>
      <c r="BK304" s="72"/>
      <c r="BL304" s="45"/>
      <c r="BM304" s="81"/>
      <c r="BN304" s="81"/>
      <c r="BO304" s="81"/>
      <c r="BP304" s="81"/>
      <c r="BQ304" s="45"/>
      <c r="BR304" s="68"/>
      <c r="BS304" s="82"/>
      <c r="BT304" s="82"/>
      <c r="BU304" s="82"/>
      <c r="BV304" s="82"/>
      <c r="BW304" s="68"/>
      <c r="BX304" s="69"/>
      <c r="BY304" s="39"/>
      <c r="BZ304" s="38"/>
      <c r="CA304" s="39"/>
      <c r="CB304" s="41"/>
      <c r="CC304" s="41"/>
      <c r="CD304" s="41"/>
      <c r="CE304" s="41"/>
    </row>
    <row r="305" spans="1:83" x14ac:dyDescent="0.3">
      <c r="A305" s="8" t="s">
        <v>177</v>
      </c>
      <c r="B305" s="8">
        <v>2002</v>
      </c>
      <c r="C305" s="8" t="s">
        <v>466</v>
      </c>
      <c r="D305" s="8">
        <v>24</v>
      </c>
      <c r="E305" s="8">
        <v>422</v>
      </c>
      <c r="F305" s="10">
        <v>37368</v>
      </c>
      <c r="G305" s="11">
        <f t="shared" si="77"/>
        <v>112</v>
      </c>
      <c r="H305" s="11">
        <v>10</v>
      </c>
      <c r="I305" s="8" t="s">
        <v>361</v>
      </c>
      <c r="J305" s="45" t="s">
        <v>467</v>
      </c>
      <c r="K305" s="45" t="s">
        <v>468</v>
      </c>
      <c r="L305" s="45"/>
      <c r="M305" s="8">
        <v>1</v>
      </c>
      <c r="N305" s="8" t="s">
        <v>39</v>
      </c>
      <c r="O305" s="8">
        <f t="shared" si="78"/>
        <v>4</v>
      </c>
      <c r="P305" s="8"/>
      <c r="Q305" s="13">
        <v>1919</v>
      </c>
      <c r="R305" s="13"/>
      <c r="S305" s="14">
        <v>11.696920270974509</v>
      </c>
      <c r="T305" s="14">
        <v>1.5586667618363022</v>
      </c>
      <c r="U305" s="14">
        <v>14.72</v>
      </c>
      <c r="V305" s="14">
        <v>9.6300000000000008</v>
      </c>
      <c r="W305" s="14"/>
      <c r="X305" s="15">
        <f t="shared" si="79"/>
        <v>467.63312500000171</v>
      </c>
      <c r="Y305" s="61"/>
      <c r="Z305" s="61"/>
      <c r="AA305" s="61"/>
      <c r="AB305" s="62">
        <v>920</v>
      </c>
      <c r="AC305" s="63">
        <v>12.657217391304336</v>
      </c>
      <c r="AD305" s="63">
        <v>1.6162857501839869</v>
      </c>
      <c r="AE305" s="63">
        <v>14.72</v>
      </c>
      <c r="AF305" s="63">
        <v>9.84</v>
      </c>
      <c r="AG305" s="20">
        <f t="shared" si="86"/>
        <v>242.59666666666644</v>
      </c>
      <c r="AH305" s="64">
        <v>149</v>
      </c>
      <c r="AI305" s="65">
        <v>10.431342281879182</v>
      </c>
      <c r="AJ305" s="65">
        <v>0.93531658010776897</v>
      </c>
      <c r="AK305" s="65">
        <v>12.43</v>
      </c>
      <c r="AL305" s="65">
        <v>9.6300000000000008</v>
      </c>
      <c r="AM305" s="23">
        <f t="shared" si="80"/>
        <v>32.380624999999959</v>
      </c>
      <c r="AN305" s="66">
        <v>697</v>
      </c>
      <c r="AO305" s="67">
        <v>10.6312482065997</v>
      </c>
      <c r="AP305" s="67">
        <v>0.53994493926965703</v>
      </c>
      <c r="AQ305" s="67">
        <v>12.97</v>
      </c>
      <c r="AR305" s="67">
        <v>9.7799999999999994</v>
      </c>
      <c r="AS305" s="26">
        <f t="shared" si="81"/>
        <v>154.37458333333316</v>
      </c>
      <c r="AT305" s="52">
        <v>153</v>
      </c>
      <c r="AU305" s="53">
        <v>12.009803921568624</v>
      </c>
      <c r="AV305" s="53">
        <v>0.46544046850415055</v>
      </c>
      <c r="AW305" s="53">
        <v>13.4</v>
      </c>
      <c r="AX305" s="53">
        <v>11.31</v>
      </c>
      <c r="AY305" s="29">
        <f t="shared" si="87"/>
        <v>38.281249999999986</v>
      </c>
      <c r="AZ305" s="54"/>
      <c r="BA305" s="55"/>
      <c r="BB305" s="55"/>
      <c r="BC305" s="55"/>
      <c r="BD305" s="55"/>
      <c r="BE305" s="75"/>
      <c r="BF305" s="76"/>
      <c r="BG305" s="77"/>
      <c r="BH305" s="77"/>
      <c r="BI305" s="77"/>
      <c r="BJ305" s="77"/>
      <c r="BK305" s="72"/>
      <c r="BL305" s="45"/>
      <c r="BM305" s="81"/>
      <c r="BN305" s="81"/>
      <c r="BO305" s="81"/>
      <c r="BP305" s="81"/>
      <c r="BQ305" s="45"/>
      <c r="BR305" s="68"/>
      <c r="BS305" s="82"/>
      <c r="BT305" s="82"/>
      <c r="BU305" s="82"/>
      <c r="BV305" s="82"/>
      <c r="BW305" s="68"/>
      <c r="BX305" s="69"/>
      <c r="BY305" s="39"/>
      <c r="BZ305" s="38"/>
      <c r="CA305" s="39"/>
      <c r="CB305" s="41"/>
      <c r="CC305" s="41"/>
      <c r="CD305" s="41"/>
      <c r="CE305" s="41"/>
    </row>
    <row r="306" spans="1:83" x14ac:dyDescent="0.3">
      <c r="A306" s="8" t="s">
        <v>177</v>
      </c>
      <c r="B306" s="9">
        <v>2000</v>
      </c>
      <c r="C306" s="8" t="s">
        <v>469</v>
      </c>
      <c r="D306" s="8">
        <v>24</v>
      </c>
      <c r="E306" s="8">
        <v>472</v>
      </c>
      <c r="F306" s="10">
        <v>36668</v>
      </c>
      <c r="G306" s="11">
        <f t="shared" si="77"/>
        <v>143</v>
      </c>
      <c r="H306" s="11">
        <v>14.1</v>
      </c>
      <c r="I306" s="8" t="s">
        <v>37</v>
      </c>
      <c r="J306" s="45" t="s">
        <v>179</v>
      </c>
      <c r="K306" s="45" t="s">
        <v>190</v>
      </c>
      <c r="L306" s="45"/>
      <c r="M306" s="8">
        <v>8</v>
      </c>
      <c r="N306" s="8" t="s">
        <v>39</v>
      </c>
      <c r="O306" s="8">
        <f t="shared" si="78"/>
        <v>4</v>
      </c>
      <c r="P306" s="8"/>
      <c r="Q306" s="13">
        <v>478</v>
      </c>
      <c r="R306" s="13"/>
      <c r="S306" s="14">
        <v>15.070899581589961</v>
      </c>
      <c r="T306" s="14">
        <v>0.36093261791487496</v>
      </c>
      <c r="U306" s="14">
        <v>17.22</v>
      </c>
      <c r="V306" s="14">
        <v>14.41</v>
      </c>
      <c r="W306" s="14"/>
      <c r="X306" s="15">
        <f t="shared" si="79"/>
        <v>150.08104166666669</v>
      </c>
      <c r="Y306" s="61"/>
      <c r="Z306" s="61"/>
      <c r="AA306" s="61"/>
      <c r="AB306" s="46">
        <v>109</v>
      </c>
      <c r="AC306" s="47">
        <v>14.730550458715589</v>
      </c>
      <c r="AD306" s="47">
        <v>0.19840024483998925</v>
      </c>
      <c r="AE306" s="47">
        <v>15.2</v>
      </c>
      <c r="AF306" s="47">
        <v>14.41</v>
      </c>
      <c r="AG306" s="20">
        <f t="shared" si="86"/>
        <v>33.450624999999988</v>
      </c>
      <c r="AH306" s="48">
        <v>187</v>
      </c>
      <c r="AI306" s="49">
        <v>15.095508021390341</v>
      </c>
      <c r="AJ306" s="49">
        <v>0.16455914938098312</v>
      </c>
      <c r="AK306" s="49">
        <v>15.6</v>
      </c>
      <c r="AL306" s="49">
        <v>14.57</v>
      </c>
      <c r="AM306" s="23">
        <f t="shared" si="80"/>
        <v>58.809583333333208</v>
      </c>
      <c r="AN306" s="50">
        <v>123</v>
      </c>
      <c r="AO306" s="51">
        <v>15.30430894308944</v>
      </c>
      <c r="AP306" s="51">
        <v>0.11118645763755935</v>
      </c>
      <c r="AQ306" s="51">
        <v>15.62</v>
      </c>
      <c r="AR306" s="51">
        <v>15.1</v>
      </c>
      <c r="AS306" s="26">
        <f t="shared" si="81"/>
        <v>39.217291666666689</v>
      </c>
      <c r="AT306" s="52">
        <v>59</v>
      </c>
      <c r="AU306" s="53">
        <v>15.135084745762716</v>
      </c>
      <c r="AV306" s="53">
        <v>0.73882565924803756</v>
      </c>
      <c r="AW306" s="53">
        <v>17.22</v>
      </c>
      <c r="AX306" s="53">
        <v>14.49</v>
      </c>
      <c r="AY306" s="29">
        <f t="shared" si="87"/>
        <v>18.603541666666672</v>
      </c>
      <c r="AZ306" s="54"/>
      <c r="BA306" s="55"/>
      <c r="BB306" s="55"/>
      <c r="BC306" s="55"/>
      <c r="BD306" s="55"/>
      <c r="BE306" s="75"/>
      <c r="BF306" s="56"/>
      <c r="BG306" s="57"/>
      <c r="BH306" s="57"/>
      <c r="BI306" s="57"/>
      <c r="BJ306" s="57"/>
      <c r="BK306" s="72"/>
      <c r="BL306" s="8"/>
      <c r="BM306" s="36"/>
      <c r="BN306" s="36"/>
      <c r="BO306" s="36"/>
      <c r="BP306" s="36"/>
      <c r="BQ306" s="45"/>
      <c r="BR306" s="22"/>
      <c r="BS306" s="22"/>
      <c r="BT306" s="22"/>
      <c r="BU306" s="22"/>
      <c r="BV306" s="22"/>
      <c r="BW306" s="68"/>
      <c r="BX306" s="69"/>
      <c r="BY306" s="39"/>
      <c r="BZ306" s="38"/>
      <c r="CA306" s="39"/>
      <c r="CB306" s="41"/>
      <c r="CC306" s="41"/>
      <c r="CD306" s="41"/>
      <c r="CE306" s="41"/>
    </row>
    <row r="307" spans="1:83" x14ac:dyDescent="0.3">
      <c r="A307" s="8" t="s">
        <v>377</v>
      </c>
      <c r="B307" s="8">
        <v>2002</v>
      </c>
      <c r="C307" s="8" t="s">
        <v>470</v>
      </c>
      <c r="D307" s="8">
        <v>24</v>
      </c>
      <c r="E307" s="8">
        <v>499</v>
      </c>
      <c r="F307" s="10">
        <v>37420</v>
      </c>
      <c r="G307" s="11">
        <f t="shared" si="77"/>
        <v>164</v>
      </c>
      <c r="H307" s="11">
        <v>14.9</v>
      </c>
      <c r="I307" s="8" t="s">
        <v>57</v>
      </c>
      <c r="J307" s="45" t="s">
        <v>308</v>
      </c>
      <c r="K307" s="45" t="s">
        <v>309</v>
      </c>
      <c r="L307" s="45"/>
      <c r="M307" s="8">
        <v>8</v>
      </c>
      <c r="N307" s="8" t="s">
        <v>39</v>
      </c>
      <c r="O307" s="8">
        <f t="shared" si="78"/>
        <v>4</v>
      </c>
      <c r="P307" s="8"/>
      <c r="Q307" s="13">
        <v>1913</v>
      </c>
      <c r="R307" s="13"/>
      <c r="S307" s="14">
        <v>17.906089911134309</v>
      </c>
      <c r="T307" s="14">
        <v>1.6077747415377961</v>
      </c>
      <c r="U307" s="14">
        <v>21.45</v>
      </c>
      <c r="V307" s="14">
        <v>14.86</v>
      </c>
      <c r="W307" s="14"/>
      <c r="X307" s="15">
        <f t="shared" si="79"/>
        <v>713.6322916666652</v>
      </c>
      <c r="Y307" s="61"/>
      <c r="Z307" s="61"/>
      <c r="AA307" s="61"/>
      <c r="AB307" s="62">
        <v>41</v>
      </c>
      <c r="AC307" s="63">
        <v>15.279756097560982</v>
      </c>
      <c r="AD307" s="63">
        <v>0.12287163637060813</v>
      </c>
      <c r="AE307" s="63">
        <v>15.71</v>
      </c>
      <c r="AF307" s="63">
        <v>15.14</v>
      </c>
      <c r="AG307" s="20">
        <f t="shared" si="86"/>
        <v>13.051458333333338</v>
      </c>
      <c r="AH307" s="64">
        <v>70</v>
      </c>
      <c r="AI307" s="65">
        <v>15.181857142857137</v>
      </c>
      <c r="AJ307" s="65">
        <v>0.20399838630466341</v>
      </c>
      <c r="AK307" s="65">
        <v>15.77</v>
      </c>
      <c r="AL307" s="65">
        <v>14.86</v>
      </c>
      <c r="AM307" s="23">
        <f t="shared" si="80"/>
        <v>22.140208333333323</v>
      </c>
      <c r="AN307" s="66">
        <v>107</v>
      </c>
      <c r="AO307" s="67">
        <v>15.545327102803736</v>
      </c>
      <c r="AP307" s="67">
        <v>0.22637553436799562</v>
      </c>
      <c r="AQ307" s="67">
        <v>16.07</v>
      </c>
      <c r="AR307" s="67">
        <v>15.14</v>
      </c>
      <c r="AS307" s="26">
        <f t="shared" si="81"/>
        <v>34.653124999999989</v>
      </c>
      <c r="AT307" s="52">
        <v>1695</v>
      </c>
      <c r="AU307" s="53">
        <v>18.231150442477908</v>
      </c>
      <c r="AV307" s="53">
        <v>1.4074686213528109</v>
      </c>
      <c r="AW307" s="53">
        <v>21.45</v>
      </c>
      <c r="AX307" s="53">
        <v>15.58</v>
      </c>
      <c r="AY307" s="29">
        <f t="shared" si="87"/>
        <v>643.78750000000116</v>
      </c>
      <c r="AZ307" s="54"/>
      <c r="BA307" s="55"/>
      <c r="BB307" s="55"/>
      <c r="BC307" s="55"/>
      <c r="BD307" s="55"/>
      <c r="BE307" s="75"/>
      <c r="BF307" s="76"/>
      <c r="BG307" s="77"/>
      <c r="BH307" s="77"/>
      <c r="BI307" s="77"/>
      <c r="BJ307" s="77"/>
      <c r="BK307" s="72"/>
      <c r="BL307" s="45"/>
      <c r="BM307" s="81"/>
      <c r="BN307" s="81"/>
      <c r="BO307" s="81"/>
      <c r="BP307" s="81"/>
      <c r="BQ307" s="45"/>
      <c r="BR307" s="68"/>
      <c r="BS307" s="82"/>
      <c r="BT307" s="82"/>
      <c r="BU307" s="82"/>
      <c r="BV307" s="82"/>
      <c r="BW307" s="68"/>
      <c r="BX307" s="69"/>
      <c r="BY307" s="39"/>
      <c r="BZ307" s="38"/>
      <c r="CA307" s="39"/>
      <c r="CB307" s="41"/>
      <c r="CC307" s="41"/>
      <c r="CD307" s="41"/>
      <c r="CE307" s="41"/>
    </row>
    <row r="308" spans="1:83" x14ac:dyDescent="0.3">
      <c r="A308" s="8" t="s">
        <v>150</v>
      </c>
      <c r="B308" s="8">
        <v>2002</v>
      </c>
      <c r="C308" s="8" t="s">
        <v>471</v>
      </c>
      <c r="D308" s="8">
        <v>24</v>
      </c>
      <c r="E308" s="8">
        <v>800</v>
      </c>
      <c r="F308" s="10">
        <v>37505</v>
      </c>
      <c r="G308" s="11">
        <f t="shared" si="77"/>
        <v>249</v>
      </c>
      <c r="H308" s="11">
        <v>20</v>
      </c>
      <c r="I308" s="8" t="s">
        <v>156</v>
      </c>
      <c r="J308" s="8" t="s">
        <v>472</v>
      </c>
      <c r="K308" s="8"/>
      <c r="L308" s="8"/>
      <c r="M308" s="8">
        <v>3</v>
      </c>
      <c r="N308" s="8" t="s">
        <v>39</v>
      </c>
      <c r="O308" s="8">
        <f t="shared" si="78"/>
        <v>4</v>
      </c>
      <c r="P308" s="8"/>
      <c r="Q308" s="13">
        <v>275</v>
      </c>
      <c r="R308" s="13"/>
      <c r="S308" s="14">
        <v>20.10429090909091</v>
      </c>
      <c r="T308" s="14">
        <v>0.43560737330327143</v>
      </c>
      <c r="U308" s="14">
        <v>22.25</v>
      </c>
      <c r="V308" s="14">
        <v>19.48</v>
      </c>
      <c r="W308" s="14"/>
      <c r="X308" s="15">
        <f t="shared" si="79"/>
        <v>115.18083333333334</v>
      </c>
      <c r="Y308" s="61"/>
      <c r="Z308" s="61"/>
      <c r="AA308" s="61"/>
      <c r="AB308" s="46">
        <v>94</v>
      </c>
      <c r="AC308" s="47">
        <v>19.823510638297865</v>
      </c>
      <c r="AD308" s="47">
        <v>0.22247729108135805</v>
      </c>
      <c r="AE308" s="47">
        <v>20.239999999999998</v>
      </c>
      <c r="AF308" s="47">
        <v>19.48</v>
      </c>
      <c r="AG308" s="20">
        <f t="shared" si="86"/>
        <v>38.821041666666652</v>
      </c>
      <c r="AH308" s="48">
        <v>91</v>
      </c>
      <c r="AI308" s="49">
        <v>19.897582417582434</v>
      </c>
      <c r="AJ308" s="49">
        <v>0.22992917102321153</v>
      </c>
      <c r="AK308" s="49">
        <v>20.22</v>
      </c>
      <c r="AL308" s="49">
        <v>19.5</v>
      </c>
      <c r="AM308" s="23">
        <f t="shared" si="80"/>
        <v>37.722500000000032</v>
      </c>
      <c r="AN308" s="50">
        <v>58</v>
      </c>
      <c r="AO308" s="51">
        <v>20.548965517241385</v>
      </c>
      <c r="AP308" s="51">
        <v>0.33486153019436637</v>
      </c>
      <c r="AQ308" s="51">
        <v>22.25</v>
      </c>
      <c r="AR308" s="51">
        <v>20.059999999999999</v>
      </c>
      <c r="AS308" s="26">
        <f t="shared" si="81"/>
        <v>24.830000000000005</v>
      </c>
      <c r="AT308" s="52">
        <v>32</v>
      </c>
      <c r="AU308" s="53">
        <v>20.710937500000004</v>
      </c>
      <c r="AV308" s="53">
        <v>0.23386457861128154</v>
      </c>
      <c r="AW308" s="53">
        <v>21.51</v>
      </c>
      <c r="AX308" s="53">
        <v>20.440000000000001</v>
      </c>
      <c r="AY308" s="29">
        <f t="shared" si="87"/>
        <v>13.807291666666668</v>
      </c>
      <c r="AZ308" s="54"/>
      <c r="BA308" s="55"/>
      <c r="BB308" s="55"/>
      <c r="BC308" s="55"/>
      <c r="BD308" s="55"/>
      <c r="BE308" s="75"/>
      <c r="BF308" s="76"/>
      <c r="BG308" s="77"/>
      <c r="BH308" s="77"/>
      <c r="BI308" s="77"/>
      <c r="BJ308" s="77"/>
      <c r="BK308" s="72"/>
      <c r="BL308" s="45"/>
      <c r="BM308" s="81"/>
      <c r="BN308" s="81"/>
      <c r="BO308" s="81"/>
      <c r="BP308" s="81"/>
      <c r="BQ308" s="45"/>
      <c r="BR308" s="68"/>
      <c r="BS308" s="82"/>
      <c r="BT308" s="82"/>
      <c r="BU308" s="82"/>
      <c r="BV308" s="82"/>
      <c r="BW308" s="68"/>
      <c r="BX308" s="69"/>
      <c r="BY308" s="39"/>
      <c r="BZ308" s="38"/>
      <c r="CA308" s="39"/>
      <c r="CB308" s="41"/>
      <c r="CC308" s="41"/>
      <c r="CD308" s="41"/>
      <c r="CE308" s="41"/>
    </row>
    <row r="309" spans="1:83" x14ac:dyDescent="0.3">
      <c r="A309" s="8" t="s">
        <v>150</v>
      </c>
      <c r="B309" s="8">
        <v>2002</v>
      </c>
      <c r="C309" s="8" t="s">
        <v>473</v>
      </c>
      <c r="D309" s="8">
        <v>24</v>
      </c>
      <c r="E309" s="8">
        <v>806</v>
      </c>
      <c r="F309" s="10">
        <v>37505</v>
      </c>
      <c r="G309" s="11">
        <f t="shared" si="77"/>
        <v>249</v>
      </c>
      <c r="H309" s="11">
        <v>20</v>
      </c>
      <c r="I309" s="8" t="s">
        <v>154</v>
      </c>
      <c r="J309" s="8" t="s">
        <v>472</v>
      </c>
      <c r="K309" s="8"/>
      <c r="L309" s="8"/>
      <c r="M309" s="8">
        <v>3</v>
      </c>
      <c r="N309" s="8" t="s">
        <v>39</v>
      </c>
      <c r="O309" s="8">
        <f t="shared" si="78"/>
        <v>4</v>
      </c>
      <c r="P309" s="8"/>
      <c r="Q309" s="13">
        <v>292</v>
      </c>
      <c r="R309" s="13"/>
      <c r="S309" s="14">
        <v>20.089828767123315</v>
      </c>
      <c r="T309" s="14">
        <v>0.90671168924692847</v>
      </c>
      <c r="U309" s="14">
        <v>22</v>
      </c>
      <c r="V309" s="14">
        <v>15.37</v>
      </c>
      <c r="W309" s="14"/>
      <c r="X309" s="15">
        <f t="shared" si="79"/>
        <v>122.21312500000016</v>
      </c>
      <c r="Y309" s="61"/>
      <c r="Z309" s="61"/>
      <c r="AA309" s="61"/>
      <c r="AB309" s="46">
        <v>58</v>
      </c>
      <c r="AC309" s="47">
        <v>20.042068965517245</v>
      </c>
      <c r="AD309" s="47">
        <v>0.13334770037538157</v>
      </c>
      <c r="AE309" s="47">
        <v>20.38</v>
      </c>
      <c r="AF309" s="47">
        <v>19.82</v>
      </c>
      <c r="AG309" s="20">
        <f t="shared" si="86"/>
        <v>24.217500000000005</v>
      </c>
      <c r="AH309" s="48">
        <v>90</v>
      </c>
      <c r="AI309" s="49">
        <v>19.495555555555548</v>
      </c>
      <c r="AJ309" s="49">
        <v>1.1119717391032451</v>
      </c>
      <c r="AK309" s="49">
        <v>20.36</v>
      </c>
      <c r="AL309" s="49">
        <v>15.37</v>
      </c>
      <c r="AM309" s="23">
        <f t="shared" si="80"/>
        <v>36.554166666666653</v>
      </c>
      <c r="AN309" s="50">
        <v>99</v>
      </c>
      <c r="AO309" s="51">
        <v>20.279898989898978</v>
      </c>
      <c r="AP309" s="51">
        <v>0.78243405531542554</v>
      </c>
      <c r="AQ309" s="51">
        <v>22</v>
      </c>
      <c r="AR309" s="51">
        <v>17.57</v>
      </c>
      <c r="AS309" s="26">
        <f t="shared" si="81"/>
        <v>41.827291666666639</v>
      </c>
      <c r="AT309" s="52">
        <v>45</v>
      </c>
      <c r="AU309" s="53">
        <v>20.921777777777773</v>
      </c>
      <c r="AV309" s="53">
        <v>0.18725637370981416</v>
      </c>
      <c r="AW309" s="53">
        <v>21.36</v>
      </c>
      <c r="AX309" s="53">
        <v>20.47</v>
      </c>
      <c r="AY309" s="29">
        <f t="shared" si="87"/>
        <v>19.614166666666662</v>
      </c>
      <c r="AZ309" s="54"/>
      <c r="BA309" s="55"/>
      <c r="BB309" s="55"/>
      <c r="BC309" s="55"/>
      <c r="BD309" s="55"/>
      <c r="BE309" s="75"/>
      <c r="BF309" s="76"/>
      <c r="BG309" s="77"/>
      <c r="BH309" s="77"/>
      <c r="BI309" s="77"/>
      <c r="BJ309" s="77"/>
      <c r="BK309" s="72"/>
      <c r="BL309" s="45"/>
      <c r="BM309" s="81"/>
      <c r="BN309" s="81"/>
      <c r="BO309" s="81"/>
      <c r="BP309" s="81"/>
      <c r="BQ309" s="45"/>
      <c r="BR309" s="68"/>
      <c r="BS309" s="82"/>
      <c r="BT309" s="82"/>
      <c r="BU309" s="82"/>
      <c r="BV309" s="82"/>
      <c r="BW309" s="68"/>
      <c r="BX309" s="69"/>
      <c r="BY309" s="39"/>
      <c r="BZ309" s="38"/>
      <c r="CA309" s="39"/>
      <c r="CB309" s="41"/>
      <c r="CC309" s="41"/>
      <c r="CD309" s="41"/>
      <c r="CE309" s="41"/>
    </row>
    <row r="310" spans="1:83" x14ac:dyDescent="0.3">
      <c r="A310" s="8" t="s">
        <v>150</v>
      </c>
      <c r="B310" s="8">
        <v>2002</v>
      </c>
      <c r="C310" s="8" t="s">
        <v>474</v>
      </c>
      <c r="D310" s="8">
        <v>25</v>
      </c>
      <c r="E310" s="8">
        <v>31</v>
      </c>
      <c r="F310" s="10">
        <v>37511</v>
      </c>
      <c r="G310" s="11">
        <f t="shared" si="77"/>
        <v>255</v>
      </c>
      <c r="H310" s="11">
        <v>19.2</v>
      </c>
      <c r="I310" s="8" t="s">
        <v>156</v>
      </c>
      <c r="J310" s="8" t="s">
        <v>472</v>
      </c>
      <c r="K310" s="8"/>
      <c r="L310" s="8"/>
      <c r="M310" s="8">
        <v>3</v>
      </c>
      <c r="N310" s="8" t="s">
        <v>39</v>
      </c>
      <c r="O310" s="8">
        <f t="shared" si="78"/>
        <v>4</v>
      </c>
      <c r="P310" s="8"/>
      <c r="Q310" s="13">
        <v>287</v>
      </c>
      <c r="R310" s="13"/>
      <c r="S310" s="14">
        <v>20.282055749128908</v>
      </c>
      <c r="T310" s="14">
        <v>0.1937185535772116</v>
      </c>
      <c r="U310" s="14">
        <v>20.63</v>
      </c>
      <c r="V310" s="14">
        <v>19.71</v>
      </c>
      <c r="W310" s="14"/>
      <c r="X310" s="15">
        <f t="shared" si="79"/>
        <v>121.26979166666661</v>
      </c>
      <c r="Y310" s="61"/>
      <c r="Z310" s="61"/>
      <c r="AA310" s="61"/>
      <c r="AB310" s="46">
        <v>98</v>
      </c>
      <c r="AC310" s="47">
        <v>20.399081632653083</v>
      </c>
      <c r="AD310" s="47">
        <v>0.10054579645581763</v>
      </c>
      <c r="AE310" s="47">
        <v>20.63</v>
      </c>
      <c r="AF310" s="47">
        <v>20.16</v>
      </c>
      <c r="AG310" s="20">
        <f t="shared" si="86"/>
        <v>41.648125000000043</v>
      </c>
      <c r="AH310" s="48">
        <v>85</v>
      </c>
      <c r="AI310" s="49">
        <v>20.304823529411777</v>
      </c>
      <c r="AJ310" s="49">
        <v>0.14101343877789785</v>
      </c>
      <c r="AK310" s="49">
        <v>20.54</v>
      </c>
      <c r="AL310" s="49">
        <v>19.95</v>
      </c>
      <c r="AM310" s="23">
        <f t="shared" si="80"/>
        <v>35.956458333333352</v>
      </c>
      <c r="AN310" s="50">
        <v>61</v>
      </c>
      <c r="AO310" s="51">
        <v>20.167868852459016</v>
      </c>
      <c r="AP310" s="51">
        <v>0.19905706680998067</v>
      </c>
      <c r="AQ310" s="51">
        <v>20.54</v>
      </c>
      <c r="AR310" s="51">
        <v>19.71</v>
      </c>
      <c r="AS310" s="26">
        <f t="shared" si="81"/>
        <v>25.63</v>
      </c>
      <c r="AT310" s="52">
        <v>43</v>
      </c>
      <c r="AU310" s="53">
        <v>20.132325581395349</v>
      </c>
      <c r="AV310" s="53">
        <v>0.24682591908065749</v>
      </c>
      <c r="AW310" s="53">
        <v>20.57</v>
      </c>
      <c r="AX310" s="53">
        <v>19.8</v>
      </c>
      <c r="AY310" s="29">
        <f t="shared" si="87"/>
        <v>18.035208333333333</v>
      </c>
      <c r="AZ310" s="54"/>
      <c r="BA310" s="55"/>
      <c r="BB310" s="55"/>
      <c r="BC310" s="55"/>
      <c r="BD310" s="55"/>
      <c r="BE310" s="75"/>
      <c r="BF310" s="76"/>
      <c r="BG310" s="77"/>
      <c r="BH310" s="77"/>
      <c r="BI310" s="77"/>
      <c r="BJ310" s="77"/>
      <c r="BK310" s="72"/>
      <c r="BL310" s="45"/>
      <c r="BM310" s="81"/>
      <c r="BN310" s="81"/>
      <c r="BO310" s="81"/>
      <c r="BP310" s="81"/>
      <c r="BQ310" s="45"/>
      <c r="BR310" s="68"/>
      <c r="BS310" s="82"/>
      <c r="BT310" s="82"/>
      <c r="BU310" s="82"/>
      <c r="BV310" s="82"/>
      <c r="BW310" s="68"/>
      <c r="BX310" s="69"/>
      <c r="BY310" s="39"/>
      <c r="BZ310" s="38"/>
      <c r="CA310" s="39"/>
      <c r="CB310" s="41"/>
      <c r="CC310" s="41"/>
      <c r="CD310" s="41"/>
      <c r="CE310" s="41"/>
    </row>
    <row r="311" spans="1:83" x14ac:dyDescent="0.3">
      <c r="A311" s="8" t="s">
        <v>35</v>
      </c>
      <c r="B311" s="8">
        <v>2002</v>
      </c>
      <c r="C311" s="8" t="s">
        <v>475</v>
      </c>
      <c r="D311" s="8">
        <v>25</v>
      </c>
      <c r="E311" s="8">
        <v>76</v>
      </c>
      <c r="F311" s="10">
        <v>37517</v>
      </c>
      <c r="G311" s="11">
        <f t="shared" si="77"/>
        <v>261</v>
      </c>
      <c r="H311" s="11">
        <v>19.399999999999999</v>
      </c>
      <c r="I311" s="8" t="s">
        <v>57</v>
      </c>
      <c r="J311" s="8" t="s">
        <v>58</v>
      </c>
      <c r="K311" s="8"/>
      <c r="L311" s="8"/>
      <c r="M311" s="8">
        <v>8</v>
      </c>
      <c r="N311" s="8" t="s">
        <v>39</v>
      </c>
      <c r="O311" s="8">
        <f t="shared" si="78"/>
        <v>4</v>
      </c>
      <c r="P311" s="8"/>
      <c r="Q311" s="13">
        <v>1920</v>
      </c>
      <c r="R311" s="13"/>
      <c r="S311" s="14">
        <v>16.31710937500003</v>
      </c>
      <c r="T311" s="14">
        <v>1.8793305463002152</v>
      </c>
      <c r="U311" s="14">
        <v>19.62</v>
      </c>
      <c r="V311" s="14">
        <v>11.76</v>
      </c>
      <c r="W311" s="14"/>
      <c r="X311" s="15">
        <f t="shared" si="79"/>
        <v>652.68437500000118</v>
      </c>
      <c r="Y311" s="61"/>
      <c r="Z311" s="61"/>
      <c r="AA311" s="61"/>
      <c r="AB311" s="46">
        <v>190</v>
      </c>
      <c r="AC311" s="47">
        <v>19.120999999999995</v>
      </c>
      <c r="AD311" s="47">
        <v>0.19323355389063693</v>
      </c>
      <c r="AE311" s="47">
        <v>19.53</v>
      </c>
      <c r="AF311" s="47">
        <v>18.72</v>
      </c>
      <c r="AG311" s="20">
        <f t="shared" si="86"/>
        <v>75.687291666666653</v>
      </c>
      <c r="AH311" s="48">
        <v>527</v>
      </c>
      <c r="AI311" s="49">
        <v>16.761954459203057</v>
      </c>
      <c r="AJ311" s="49">
        <v>2.7428288410241728</v>
      </c>
      <c r="AK311" s="49">
        <v>19.62</v>
      </c>
      <c r="AL311" s="49">
        <v>11.76</v>
      </c>
      <c r="AM311" s="23">
        <f t="shared" si="80"/>
        <v>184.03229166666688</v>
      </c>
      <c r="AN311" s="50">
        <v>1056</v>
      </c>
      <c r="AO311" s="51">
        <v>15.862149621212156</v>
      </c>
      <c r="AP311" s="51">
        <v>0.61926528884754506</v>
      </c>
      <c r="AQ311" s="51">
        <v>17.8</v>
      </c>
      <c r="AR311" s="51">
        <v>13.22</v>
      </c>
      <c r="AS311" s="26">
        <f t="shared" si="81"/>
        <v>348.96729166666745</v>
      </c>
      <c r="AT311" s="52">
        <v>147</v>
      </c>
      <c r="AU311" s="53">
        <v>14.366530612244912</v>
      </c>
      <c r="AV311" s="53">
        <v>0.47529032664721871</v>
      </c>
      <c r="AW311" s="53">
        <v>15.41</v>
      </c>
      <c r="AX311" s="53">
        <v>12.81</v>
      </c>
      <c r="AY311" s="29">
        <f t="shared" si="87"/>
        <v>43.997500000000045</v>
      </c>
      <c r="AZ311" s="54"/>
      <c r="BA311" s="55"/>
      <c r="BB311" s="55"/>
      <c r="BC311" s="55"/>
      <c r="BD311" s="55"/>
      <c r="BE311" s="75"/>
      <c r="BF311" s="76"/>
      <c r="BG311" s="77"/>
      <c r="BH311" s="77"/>
      <c r="BI311" s="77"/>
      <c r="BJ311" s="77"/>
      <c r="BK311" s="72"/>
      <c r="BL311" s="45"/>
      <c r="BM311" s="81"/>
      <c r="BN311" s="81"/>
      <c r="BO311" s="81"/>
      <c r="BP311" s="81"/>
      <c r="BQ311" s="45"/>
      <c r="BR311" s="68"/>
      <c r="BS311" s="82"/>
      <c r="BT311" s="82"/>
      <c r="BU311" s="82"/>
      <c r="BV311" s="82"/>
      <c r="BW311" s="68"/>
      <c r="BX311" s="69"/>
      <c r="BY311" s="39"/>
      <c r="BZ311" s="38"/>
      <c r="CA311" s="39"/>
      <c r="CB311" s="41"/>
      <c r="CC311" s="41"/>
      <c r="CD311" s="41"/>
      <c r="CE311" s="41"/>
    </row>
    <row r="312" spans="1:83" x14ac:dyDescent="0.3">
      <c r="A312" s="8" t="s">
        <v>35</v>
      </c>
      <c r="B312" s="8">
        <v>2002</v>
      </c>
      <c r="C312" s="8" t="s">
        <v>476</v>
      </c>
      <c r="D312" s="8">
        <v>25</v>
      </c>
      <c r="E312" s="8">
        <v>210</v>
      </c>
      <c r="F312" s="10">
        <v>37511</v>
      </c>
      <c r="G312" s="11">
        <f t="shared" si="77"/>
        <v>255</v>
      </c>
      <c r="H312" s="11">
        <v>19.2</v>
      </c>
      <c r="I312" s="8" t="s">
        <v>57</v>
      </c>
      <c r="J312" s="8" t="s">
        <v>58</v>
      </c>
      <c r="K312" s="8"/>
      <c r="L312" s="8"/>
      <c r="M312" s="8">
        <v>8</v>
      </c>
      <c r="N312" s="8" t="s">
        <v>39</v>
      </c>
      <c r="O312" s="8">
        <f t="shared" si="78"/>
        <v>4</v>
      </c>
      <c r="P312" s="8"/>
      <c r="Q312" s="13">
        <v>1919</v>
      </c>
      <c r="R312" s="13"/>
      <c r="S312" s="14">
        <v>11.543772798332496</v>
      </c>
      <c r="T312" s="14">
        <v>3.985062979089518</v>
      </c>
      <c r="U312" s="14">
        <v>20.55</v>
      </c>
      <c r="V312" s="14">
        <v>6.27</v>
      </c>
      <c r="W312" s="14"/>
      <c r="X312" s="15">
        <f t="shared" si="79"/>
        <v>461.51041666666788</v>
      </c>
      <c r="Y312" s="61"/>
      <c r="Z312" s="61"/>
      <c r="AA312" s="61"/>
      <c r="AB312" s="46">
        <v>145</v>
      </c>
      <c r="AC312" s="47">
        <v>20.381724137931052</v>
      </c>
      <c r="AD312" s="47">
        <v>8.9585037406936657E-2</v>
      </c>
      <c r="AE312" s="47">
        <v>20.55</v>
      </c>
      <c r="AF312" s="47">
        <v>20.100000000000001</v>
      </c>
      <c r="AG312" s="20">
        <f t="shared" si="86"/>
        <v>61.569791666666724</v>
      </c>
      <c r="AH312" s="48">
        <v>1673</v>
      </c>
      <c r="AI312" s="49">
        <v>10.530107591153627</v>
      </c>
      <c r="AJ312" s="49">
        <v>3.0652802174326048</v>
      </c>
      <c r="AK312" s="49">
        <v>20.3</v>
      </c>
      <c r="AL312" s="49">
        <v>6.27</v>
      </c>
      <c r="AM312" s="23">
        <f t="shared" si="80"/>
        <v>367.01812500000034</v>
      </c>
      <c r="AN312" s="50">
        <v>50</v>
      </c>
      <c r="AO312" s="51">
        <v>15.667599999999998</v>
      </c>
      <c r="AP312" s="51">
        <v>6.8796060637099643E-2</v>
      </c>
      <c r="AQ312" s="51">
        <v>15.87</v>
      </c>
      <c r="AR312" s="51">
        <v>15.57</v>
      </c>
      <c r="AS312" s="26">
        <f t="shared" si="81"/>
        <v>16.320416666666667</v>
      </c>
      <c r="AT312" s="52">
        <v>51</v>
      </c>
      <c r="AU312" s="53">
        <v>15.625490196078431</v>
      </c>
      <c r="AV312" s="53">
        <v>0.24309104241407337</v>
      </c>
      <c r="AW312" s="53">
        <v>15.87</v>
      </c>
      <c r="AX312" s="53">
        <v>14.56</v>
      </c>
      <c r="AY312" s="29">
        <f t="shared" si="87"/>
        <v>16.602083333333333</v>
      </c>
      <c r="AZ312" s="54"/>
      <c r="BA312" s="55"/>
      <c r="BB312" s="55"/>
      <c r="BC312" s="55"/>
      <c r="BD312" s="55"/>
      <c r="BE312" s="75"/>
      <c r="BF312" s="76"/>
      <c r="BG312" s="77"/>
      <c r="BH312" s="77"/>
      <c r="BI312" s="77"/>
      <c r="BJ312" s="77"/>
      <c r="BK312" s="72"/>
      <c r="BL312" s="45"/>
      <c r="BM312" s="81"/>
      <c r="BN312" s="81"/>
      <c r="BO312" s="81"/>
      <c r="BP312" s="81"/>
      <c r="BQ312" s="45"/>
      <c r="BR312" s="68"/>
      <c r="BS312" s="82"/>
      <c r="BT312" s="82"/>
      <c r="BU312" s="82"/>
      <c r="BV312" s="82"/>
      <c r="BW312" s="68"/>
      <c r="BX312" s="69"/>
      <c r="BY312" s="39"/>
      <c r="BZ312" s="38"/>
      <c r="CA312" s="39"/>
      <c r="CB312" s="41"/>
      <c r="CC312" s="41"/>
      <c r="CD312" s="41"/>
      <c r="CE312" s="41"/>
    </row>
    <row r="313" spans="1:83" x14ac:dyDescent="0.3">
      <c r="A313" s="8" t="s">
        <v>177</v>
      </c>
      <c r="B313" s="8">
        <v>2002</v>
      </c>
      <c r="C313" s="8" t="s">
        <v>411</v>
      </c>
      <c r="D313" s="8">
        <v>25</v>
      </c>
      <c r="E313" s="8">
        <v>384</v>
      </c>
      <c r="F313" s="10">
        <v>37362</v>
      </c>
      <c r="G313" s="11">
        <f t="shared" si="77"/>
        <v>106</v>
      </c>
      <c r="H313" s="11">
        <v>9.5</v>
      </c>
      <c r="I313" s="8" t="s">
        <v>37</v>
      </c>
      <c r="J313" s="45" t="s">
        <v>183</v>
      </c>
      <c r="K313" s="45" t="s">
        <v>260</v>
      </c>
      <c r="L313" s="45"/>
      <c r="M313" s="8">
        <v>8</v>
      </c>
      <c r="N313" s="8" t="s">
        <v>39</v>
      </c>
      <c r="O313" s="8">
        <f t="shared" si="78"/>
        <v>4</v>
      </c>
      <c r="P313" s="8"/>
      <c r="Q313" s="13">
        <v>1920</v>
      </c>
      <c r="R313" s="13"/>
      <c r="S313" s="14">
        <v>11.075942708333304</v>
      </c>
      <c r="T313" s="14">
        <v>1.299670197813235</v>
      </c>
      <c r="U313" s="14">
        <v>13.97</v>
      </c>
      <c r="V313" s="14">
        <v>9.42</v>
      </c>
      <c r="W313" s="14"/>
      <c r="X313" s="15">
        <f t="shared" si="79"/>
        <v>443.03770833333215</v>
      </c>
      <c r="Y313" s="61"/>
      <c r="Z313" s="61"/>
      <c r="AA313" s="61"/>
      <c r="AB313" s="62">
        <v>669</v>
      </c>
      <c r="AC313" s="63">
        <v>11.423991031390159</v>
      </c>
      <c r="AD313" s="63">
        <v>1.4507981717829452</v>
      </c>
      <c r="AE313" s="63">
        <v>13.97</v>
      </c>
      <c r="AF313" s="63">
        <v>9.59</v>
      </c>
      <c r="AG313" s="20">
        <f t="shared" si="86"/>
        <v>159.22187500000035</v>
      </c>
      <c r="AH313" s="64">
        <v>806</v>
      </c>
      <c r="AI313" s="65">
        <v>10.920248138957806</v>
      </c>
      <c r="AJ313" s="65">
        <v>1.2840860395565941</v>
      </c>
      <c r="AK313" s="65">
        <v>13.87</v>
      </c>
      <c r="AL313" s="65">
        <v>9.61</v>
      </c>
      <c r="AM313" s="23">
        <f t="shared" si="80"/>
        <v>183.3691666666665</v>
      </c>
      <c r="AN313" s="66">
        <v>256</v>
      </c>
      <c r="AO313" s="67">
        <v>10.503046875000003</v>
      </c>
      <c r="AP313" s="67">
        <v>0.89575824696723072</v>
      </c>
      <c r="AQ313" s="67">
        <v>12.66</v>
      </c>
      <c r="AR313" s="67">
        <v>9.42</v>
      </c>
      <c r="AS313" s="26">
        <f t="shared" si="81"/>
        <v>56.016250000000014</v>
      </c>
      <c r="AT313" s="52">
        <v>189</v>
      </c>
      <c r="AU313" s="53">
        <v>11.283915343915353</v>
      </c>
      <c r="AV313" s="53">
        <v>0.76741796514073857</v>
      </c>
      <c r="AW313" s="53">
        <v>13.14</v>
      </c>
      <c r="AX313" s="53">
        <v>10.28</v>
      </c>
      <c r="AY313" s="29">
        <f t="shared" si="87"/>
        <v>44.430416666666702</v>
      </c>
      <c r="AZ313" s="54"/>
      <c r="BA313" s="55"/>
      <c r="BB313" s="55"/>
      <c r="BC313" s="55"/>
      <c r="BD313" s="55"/>
      <c r="BE313" s="75"/>
      <c r="BF313" s="72"/>
      <c r="BG313" s="83"/>
      <c r="BH313" s="83"/>
      <c r="BI313" s="83"/>
      <c r="BJ313" s="83"/>
      <c r="BK313" s="72"/>
      <c r="BL313" s="45"/>
      <c r="BM313" s="81"/>
      <c r="BN313" s="81"/>
      <c r="BO313" s="81"/>
      <c r="BP313" s="81"/>
      <c r="BQ313" s="45"/>
      <c r="BR313" s="68"/>
      <c r="BS313" s="82"/>
      <c r="BT313" s="82"/>
      <c r="BU313" s="82"/>
      <c r="BV313" s="82"/>
      <c r="BW313" s="68"/>
      <c r="BX313" s="69"/>
      <c r="BY313" s="39"/>
      <c r="BZ313" s="38"/>
      <c r="CA313" s="39"/>
      <c r="CB313" s="41"/>
      <c r="CC313" s="41"/>
      <c r="CD313" s="41"/>
      <c r="CE313" s="41"/>
    </row>
    <row r="314" spans="1:83" x14ac:dyDescent="0.3">
      <c r="A314" s="8" t="s">
        <v>177</v>
      </c>
      <c r="B314" s="8">
        <v>2002</v>
      </c>
      <c r="C314" s="8" t="s">
        <v>82</v>
      </c>
      <c r="D314" s="8">
        <v>25</v>
      </c>
      <c r="E314" s="8">
        <v>402</v>
      </c>
      <c r="F314" s="10">
        <v>37357</v>
      </c>
      <c r="G314" s="11">
        <f t="shared" si="77"/>
        <v>101</v>
      </c>
      <c r="H314" s="11">
        <v>8.6</v>
      </c>
      <c r="I314" s="8" t="s">
        <v>477</v>
      </c>
      <c r="J314" s="45" t="s">
        <v>478</v>
      </c>
      <c r="K314" s="45" t="s">
        <v>479</v>
      </c>
      <c r="L314" s="45"/>
      <c r="M314" s="8">
        <v>3</v>
      </c>
      <c r="N314" s="8" t="s">
        <v>39</v>
      </c>
      <c r="O314" s="8">
        <f t="shared" si="78"/>
        <v>4</v>
      </c>
      <c r="P314" s="8"/>
      <c r="Q314" s="13">
        <v>705</v>
      </c>
      <c r="R314" s="13"/>
      <c r="S314" s="14">
        <v>9.7234042553191316</v>
      </c>
      <c r="T314" s="14">
        <v>0.37284195291956274</v>
      </c>
      <c r="U314" s="14">
        <v>10.71</v>
      </c>
      <c r="V314" s="14">
        <v>8.7799999999999994</v>
      </c>
      <c r="W314" s="14"/>
      <c r="X314" s="15">
        <f t="shared" si="79"/>
        <v>142.81249999999974</v>
      </c>
      <c r="Y314" s="61"/>
      <c r="Z314" s="61"/>
      <c r="AA314" s="61"/>
      <c r="AB314" s="62">
        <v>481</v>
      </c>
      <c r="AC314" s="63">
        <v>9.6869230769230565</v>
      </c>
      <c r="AD314" s="63">
        <v>0.4172435493655815</v>
      </c>
      <c r="AE314" s="63">
        <v>10.52</v>
      </c>
      <c r="AF314" s="63">
        <v>8.7799999999999994</v>
      </c>
      <c r="AG314" s="20">
        <f t="shared" si="86"/>
        <v>97.071041666666474</v>
      </c>
      <c r="AH314" s="64">
        <v>93</v>
      </c>
      <c r="AI314" s="65">
        <v>9.976989247311824</v>
      </c>
      <c r="AJ314" s="65">
        <v>0.15227110367222393</v>
      </c>
      <c r="AK314" s="65">
        <v>10.3</v>
      </c>
      <c r="AL314" s="65">
        <v>9.6300000000000008</v>
      </c>
      <c r="AM314" s="23">
        <f t="shared" si="80"/>
        <v>19.330416666666657</v>
      </c>
      <c r="AN314" s="66">
        <v>95</v>
      </c>
      <c r="AO314" s="67">
        <v>9.6724210526315879</v>
      </c>
      <c r="AP314" s="67">
        <v>0.11864228184518689</v>
      </c>
      <c r="AQ314" s="67">
        <v>10</v>
      </c>
      <c r="AR314" s="67">
        <v>9.4499999999999993</v>
      </c>
      <c r="AS314" s="26">
        <f t="shared" si="81"/>
        <v>19.143333333333352</v>
      </c>
      <c r="AT314" s="52">
        <v>36</v>
      </c>
      <c r="AU314" s="53">
        <v>9.6902777777777782</v>
      </c>
      <c r="AV314" s="53">
        <v>0.33535896427654177</v>
      </c>
      <c r="AW314" s="53">
        <v>10.71</v>
      </c>
      <c r="AX314" s="53">
        <v>9.34</v>
      </c>
      <c r="AY314" s="29">
        <f t="shared" si="87"/>
        <v>7.2677083333333332</v>
      </c>
      <c r="AZ314" s="54"/>
      <c r="BA314" s="55"/>
      <c r="BB314" s="55"/>
      <c r="BC314" s="55"/>
      <c r="BD314" s="55"/>
      <c r="BE314" s="75"/>
      <c r="BF314" s="72"/>
      <c r="BG314" s="83"/>
      <c r="BH314" s="83"/>
      <c r="BI314" s="83"/>
      <c r="BJ314" s="83"/>
      <c r="BK314" s="72"/>
      <c r="BL314" s="45"/>
      <c r="BM314" s="81"/>
      <c r="BN314" s="81"/>
      <c r="BO314" s="81"/>
      <c r="BP314" s="81"/>
      <c r="BQ314" s="45"/>
      <c r="BR314" s="68"/>
      <c r="BS314" s="82"/>
      <c r="BT314" s="82"/>
      <c r="BU314" s="82"/>
      <c r="BV314" s="82"/>
      <c r="BW314" s="68"/>
      <c r="BX314" s="69"/>
      <c r="BY314" s="39"/>
      <c r="BZ314" s="38"/>
      <c r="CA314" s="39"/>
      <c r="CB314" s="41"/>
      <c r="CC314" s="41"/>
      <c r="CD314" s="41"/>
      <c r="CE314" s="41"/>
    </row>
    <row r="315" spans="1:83" x14ac:dyDescent="0.3">
      <c r="A315" s="8" t="s">
        <v>177</v>
      </c>
      <c r="B315" s="8">
        <v>2002</v>
      </c>
      <c r="C315" s="8" t="s">
        <v>133</v>
      </c>
      <c r="D315" s="8">
        <v>25</v>
      </c>
      <c r="E315" s="8">
        <v>409</v>
      </c>
      <c r="F315" s="10">
        <v>37352</v>
      </c>
      <c r="G315" s="11">
        <f t="shared" si="77"/>
        <v>96</v>
      </c>
      <c r="H315" s="11">
        <v>7.4</v>
      </c>
      <c r="I315" s="8" t="s">
        <v>480</v>
      </c>
      <c r="J315" s="45" t="s">
        <v>478</v>
      </c>
      <c r="K315" s="45" t="s">
        <v>481</v>
      </c>
      <c r="L315" s="45"/>
      <c r="M315" s="8">
        <v>3</v>
      </c>
      <c r="N315" s="8" t="s">
        <v>39</v>
      </c>
      <c r="O315" s="8">
        <f t="shared" si="78"/>
        <v>4</v>
      </c>
      <c r="P315" s="8"/>
      <c r="Q315" s="13">
        <v>935</v>
      </c>
      <c r="R315" s="13"/>
      <c r="S315" s="14">
        <v>9.2723315508021482</v>
      </c>
      <c r="T315" s="14">
        <v>0.74180369135560997</v>
      </c>
      <c r="U315" s="14">
        <v>10.99</v>
      </c>
      <c r="V315" s="14">
        <v>7.6</v>
      </c>
      <c r="W315" s="14"/>
      <c r="X315" s="15">
        <f t="shared" si="79"/>
        <v>180.61729166666686</v>
      </c>
      <c r="Y315" s="61"/>
      <c r="Z315" s="61"/>
      <c r="AA315" s="61"/>
      <c r="AB315" s="62">
        <v>381</v>
      </c>
      <c r="AC315" s="63">
        <v>8.5139370078740484</v>
      </c>
      <c r="AD315" s="63">
        <v>0.55804332619992159</v>
      </c>
      <c r="AE315" s="63">
        <v>10.52</v>
      </c>
      <c r="AF315" s="63">
        <v>7.6</v>
      </c>
      <c r="AG315" s="20">
        <f t="shared" si="86"/>
        <v>67.579375000000255</v>
      </c>
      <c r="AH315" s="64">
        <v>156</v>
      </c>
      <c r="AI315" s="65">
        <v>9.8541666666666714</v>
      </c>
      <c r="AJ315" s="65">
        <v>0.16479100481766881</v>
      </c>
      <c r="AK315" s="65">
        <v>10.210000000000001</v>
      </c>
      <c r="AL315" s="65">
        <v>9.31</v>
      </c>
      <c r="AM315" s="23">
        <f t="shared" si="80"/>
        <v>32.026041666666686</v>
      </c>
      <c r="AN315" s="66">
        <v>334</v>
      </c>
      <c r="AO315" s="67">
        <v>9.7833532934131711</v>
      </c>
      <c r="AP315" s="67">
        <v>0.17926145040619246</v>
      </c>
      <c r="AQ315" s="67">
        <v>10.33</v>
      </c>
      <c r="AR315" s="67">
        <v>9.4700000000000006</v>
      </c>
      <c r="AS315" s="26">
        <f t="shared" si="81"/>
        <v>68.075833333333307</v>
      </c>
      <c r="AT315" s="52">
        <v>64</v>
      </c>
      <c r="AU315" s="53">
        <v>9.7020312500000045</v>
      </c>
      <c r="AV315" s="53">
        <v>0.39281717419337658</v>
      </c>
      <c r="AW315" s="53">
        <v>10.99</v>
      </c>
      <c r="AX315" s="53">
        <v>9.23</v>
      </c>
      <c r="AY315" s="29">
        <f t="shared" si="87"/>
        <v>12.936041666666672</v>
      </c>
      <c r="AZ315" s="54"/>
      <c r="BA315" s="55"/>
      <c r="BB315" s="55"/>
      <c r="BC315" s="55"/>
      <c r="BD315" s="55"/>
      <c r="BE315" s="75"/>
      <c r="BF315" s="72"/>
      <c r="BG315" s="83"/>
      <c r="BH315" s="83"/>
      <c r="BI315" s="83"/>
      <c r="BJ315" s="83"/>
      <c r="BK315" s="72"/>
      <c r="BL315" s="45"/>
      <c r="BM315" s="81"/>
      <c r="BN315" s="81"/>
      <c r="BO315" s="81"/>
      <c r="BP315" s="81"/>
      <c r="BQ315" s="45"/>
      <c r="BR315" s="68"/>
      <c r="BS315" s="82"/>
      <c r="BT315" s="82"/>
      <c r="BU315" s="82"/>
      <c r="BV315" s="82"/>
      <c r="BW315" s="68"/>
      <c r="BX315" s="69"/>
      <c r="BY315" s="39"/>
      <c r="BZ315" s="38"/>
      <c r="CA315" s="39"/>
      <c r="CB315" s="41"/>
      <c r="CC315" s="41"/>
      <c r="CD315" s="41"/>
      <c r="CE315" s="41"/>
    </row>
    <row r="316" spans="1:83" x14ac:dyDescent="0.3">
      <c r="A316" s="8" t="s">
        <v>35</v>
      </c>
      <c r="B316" s="8">
        <v>2002</v>
      </c>
      <c r="C316" s="8" t="s">
        <v>482</v>
      </c>
      <c r="D316" s="8">
        <v>24</v>
      </c>
      <c r="E316" s="8">
        <v>30</v>
      </c>
      <c r="F316" s="10">
        <v>37486</v>
      </c>
      <c r="G316" s="11">
        <f t="shared" si="77"/>
        <v>230</v>
      </c>
      <c r="H316" s="11">
        <v>20.8</v>
      </c>
      <c r="I316" s="8" t="s">
        <v>483</v>
      </c>
      <c r="J316" s="8" t="s">
        <v>484</v>
      </c>
      <c r="K316" s="8"/>
      <c r="L316" s="8"/>
      <c r="M316" s="8">
        <v>2</v>
      </c>
      <c r="N316" s="8" t="s">
        <v>39</v>
      </c>
      <c r="O316" s="8">
        <f t="shared" si="78"/>
        <v>3</v>
      </c>
      <c r="P316" s="8"/>
      <c r="Q316" s="13">
        <v>1860</v>
      </c>
      <c r="R316" s="13"/>
      <c r="S316" s="14">
        <v>13.506731182795713</v>
      </c>
      <c r="T316" s="14">
        <v>2.9893384989703478</v>
      </c>
      <c r="U316" s="14">
        <v>21.11</v>
      </c>
      <c r="V316" s="14">
        <v>9.58</v>
      </c>
      <c r="W316" s="14"/>
      <c r="X316" s="15">
        <f t="shared" si="79"/>
        <v>523.38583333333384</v>
      </c>
      <c r="Y316" s="61"/>
      <c r="Z316" s="61"/>
      <c r="AA316" s="61"/>
      <c r="AB316" s="46">
        <v>96</v>
      </c>
      <c r="AC316" s="47">
        <v>20.857916666666668</v>
      </c>
      <c r="AD316" s="47">
        <v>0.12353492296910211</v>
      </c>
      <c r="AE316" s="47">
        <v>21.11</v>
      </c>
      <c r="AF316" s="47">
        <v>20.63</v>
      </c>
      <c r="AG316" s="20">
        <f t="shared" si="86"/>
        <v>41.715833333333336</v>
      </c>
      <c r="AH316" s="48">
        <v>1755</v>
      </c>
      <c r="AI316" s="49">
        <v>13.075299145299146</v>
      </c>
      <c r="AJ316" s="49">
        <v>2.4816435911128893</v>
      </c>
      <c r="AK316" s="49">
        <v>20.77</v>
      </c>
      <c r="AL316" s="49">
        <v>9.58</v>
      </c>
      <c r="AM316" s="23">
        <f t="shared" si="80"/>
        <v>478.06562500000001</v>
      </c>
      <c r="AN316" s="50">
        <v>9</v>
      </c>
      <c r="AO316" s="51">
        <v>19.223333333333333</v>
      </c>
      <c r="AP316" s="51">
        <v>0.12469963913340032</v>
      </c>
      <c r="AQ316" s="51">
        <v>19.46</v>
      </c>
      <c r="AR316" s="51">
        <v>19.079999999999998</v>
      </c>
      <c r="AS316" s="26">
        <f t="shared" si="81"/>
        <v>3.6043750000000001</v>
      </c>
      <c r="AT316" s="52"/>
      <c r="AU316" s="53"/>
      <c r="AV316" s="53"/>
      <c r="AW316" s="53"/>
      <c r="AX316" s="53"/>
      <c r="AY316" s="84"/>
      <c r="AZ316" s="85"/>
      <c r="BA316" s="86"/>
      <c r="BB316" s="86"/>
      <c r="BC316" s="86"/>
      <c r="BD316" s="86"/>
      <c r="BE316" s="75"/>
      <c r="BF316" s="72"/>
      <c r="BG316" s="83"/>
      <c r="BH316" s="83"/>
      <c r="BI316" s="83"/>
      <c r="BJ316" s="83"/>
      <c r="BK316" s="72"/>
      <c r="BL316" s="45"/>
      <c r="BM316" s="81"/>
      <c r="BN316" s="81"/>
      <c r="BO316" s="81"/>
      <c r="BP316" s="81"/>
      <c r="BQ316" s="45"/>
      <c r="BR316" s="68"/>
      <c r="BS316" s="82"/>
      <c r="BT316" s="82"/>
      <c r="BU316" s="82"/>
      <c r="BV316" s="82"/>
      <c r="BW316" s="68"/>
      <c r="BX316" s="69"/>
      <c r="BY316" s="39"/>
      <c r="BZ316" s="38"/>
      <c r="CA316" s="39"/>
      <c r="CB316" s="41"/>
      <c r="CC316" s="41"/>
      <c r="CD316" s="41"/>
      <c r="CE316" s="41"/>
    </row>
    <row r="317" spans="1:83" x14ac:dyDescent="0.3">
      <c r="A317" s="8" t="s">
        <v>35</v>
      </c>
      <c r="B317" s="8">
        <v>2002</v>
      </c>
      <c r="C317" s="8" t="s">
        <v>485</v>
      </c>
      <c r="D317" s="8">
        <v>24</v>
      </c>
      <c r="E317" s="8">
        <v>61</v>
      </c>
      <c r="F317" s="10">
        <v>37496</v>
      </c>
      <c r="G317" s="11">
        <f t="shared" si="77"/>
        <v>240</v>
      </c>
      <c r="H317" s="11">
        <v>21</v>
      </c>
      <c r="I317" s="8" t="s">
        <v>57</v>
      </c>
      <c r="J317" s="8" t="s">
        <v>486</v>
      </c>
      <c r="K317" s="8"/>
      <c r="L317" s="8"/>
      <c r="M317" s="8">
        <v>2</v>
      </c>
      <c r="N317" s="8" t="s">
        <v>39</v>
      </c>
      <c r="O317" s="8">
        <f t="shared" si="78"/>
        <v>3</v>
      </c>
      <c r="P317" s="8"/>
      <c r="Q317" s="13">
        <v>1917</v>
      </c>
      <c r="R317" s="13"/>
      <c r="S317" s="14">
        <v>11.878471570161691</v>
      </c>
      <c r="T317" s="14">
        <v>3.4501353655405422</v>
      </c>
      <c r="U317" s="14">
        <v>21.49</v>
      </c>
      <c r="V317" s="14">
        <v>7.36</v>
      </c>
      <c r="W317" s="14"/>
      <c r="X317" s="15">
        <f t="shared" si="79"/>
        <v>474.39645833333253</v>
      </c>
      <c r="Y317" s="61"/>
      <c r="Z317" s="61"/>
      <c r="AA317" s="61"/>
      <c r="AB317" s="46">
        <v>59</v>
      </c>
      <c r="AC317" s="47">
        <v>21.241694915254236</v>
      </c>
      <c r="AD317" s="47">
        <v>0.10964130454967247</v>
      </c>
      <c r="AE317" s="47">
        <v>21.49</v>
      </c>
      <c r="AF317" s="47">
        <v>20.96</v>
      </c>
      <c r="AG317" s="20">
        <f t="shared" si="86"/>
        <v>26.109583333333333</v>
      </c>
      <c r="AH317" s="48">
        <v>1667</v>
      </c>
      <c r="AI317" s="49">
        <v>11.238284343131347</v>
      </c>
      <c r="AJ317" s="49">
        <v>3.0387159942795425</v>
      </c>
      <c r="AK317" s="49">
        <v>21.49</v>
      </c>
      <c r="AL317" s="49">
        <v>7.36</v>
      </c>
      <c r="AM317" s="23">
        <f t="shared" si="80"/>
        <v>390.29624999999908</v>
      </c>
      <c r="AN317" s="50">
        <v>191</v>
      </c>
      <c r="AO317" s="51">
        <v>14.573560209424082</v>
      </c>
      <c r="AP317" s="51">
        <v>0.97257438913862837</v>
      </c>
      <c r="AQ317" s="51">
        <v>17.91</v>
      </c>
      <c r="AR317" s="51">
        <v>13.14</v>
      </c>
      <c r="AS317" s="26">
        <f t="shared" si="81"/>
        <v>57.990624999999994</v>
      </c>
      <c r="AT317" s="52"/>
      <c r="AU317" s="53"/>
      <c r="AV317" s="53"/>
      <c r="AW317" s="53"/>
      <c r="AX317" s="53"/>
      <c r="AY317" s="84"/>
      <c r="AZ317" s="85"/>
      <c r="BA317" s="86"/>
      <c r="BB317" s="86"/>
      <c r="BC317" s="86"/>
      <c r="BD317" s="86"/>
      <c r="BE317" s="75"/>
      <c r="BF317" s="72"/>
      <c r="BG317" s="83"/>
      <c r="BH317" s="83"/>
      <c r="BI317" s="83"/>
      <c r="BJ317" s="83"/>
      <c r="BK317" s="72"/>
      <c r="BL317" s="45"/>
      <c r="BM317" s="81"/>
      <c r="BN317" s="81"/>
      <c r="BO317" s="81"/>
      <c r="BP317" s="81"/>
      <c r="BQ317" s="45"/>
      <c r="BR317" s="68"/>
      <c r="BS317" s="82"/>
      <c r="BT317" s="82"/>
      <c r="BU317" s="82"/>
      <c r="BV317" s="82"/>
      <c r="BW317" s="68"/>
      <c r="BX317" s="69"/>
      <c r="BY317" s="39"/>
      <c r="BZ317" s="38"/>
      <c r="CA317" s="39"/>
      <c r="CB317" s="41"/>
      <c r="CC317" s="41"/>
      <c r="CD317" s="41"/>
      <c r="CE317" s="41"/>
    </row>
    <row r="318" spans="1:83" x14ac:dyDescent="0.3">
      <c r="A318" s="8" t="s">
        <v>35</v>
      </c>
      <c r="B318" s="8">
        <v>2002</v>
      </c>
      <c r="C318" s="8" t="s">
        <v>487</v>
      </c>
      <c r="D318" s="8">
        <v>24</v>
      </c>
      <c r="E318" s="8">
        <v>65</v>
      </c>
      <c r="F318" s="10">
        <v>37473</v>
      </c>
      <c r="G318" s="11">
        <f t="shared" si="77"/>
        <v>217</v>
      </c>
      <c r="H318" s="11">
        <v>20.100000000000001</v>
      </c>
      <c r="I318" s="8" t="s">
        <v>57</v>
      </c>
      <c r="J318" s="8" t="s">
        <v>58</v>
      </c>
      <c r="K318" s="8"/>
      <c r="L318" s="8"/>
      <c r="M318" s="8">
        <v>8</v>
      </c>
      <c r="N318" s="8" t="s">
        <v>39</v>
      </c>
      <c r="O318" s="8">
        <f t="shared" si="78"/>
        <v>3</v>
      </c>
      <c r="P318" s="8"/>
      <c r="Q318" s="13">
        <v>1915</v>
      </c>
      <c r="R318" s="13"/>
      <c r="S318" s="14">
        <v>18.560725848564019</v>
      </c>
      <c r="T318" s="14">
        <v>1.749500434901115</v>
      </c>
      <c r="U318" s="14">
        <v>21.4</v>
      </c>
      <c r="V318" s="14">
        <v>14.51</v>
      </c>
      <c r="W318" s="14"/>
      <c r="X318" s="15">
        <f t="shared" si="79"/>
        <v>740.49562500000206</v>
      </c>
      <c r="Y318" s="61"/>
      <c r="Z318" s="61"/>
      <c r="AA318" s="61"/>
      <c r="AB318" s="46">
        <v>390</v>
      </c>
      <c r="AC318" s="47">
        <v>20.575948717948705</v>
      </c>
      <c r="AD318" s="47">
        <v>0.3383401149037929</v>
      </c>
      <c r="AE318" s="47">
        <v>21.31</v>
      </c>
      <c r="AF318" s="47">
        <v>19</v>
      </c>
      <c r="AG318" s="20">
        <f t="shared" si="86"/>
        <v>167.17958333333323</v>
      </c>
      <c r="AH318" s="48">
        <v>86</v>
      </c>
      <c r="AI318" s="49">
        <v>21.006279069767437</v>
      </c>
      <c r="AJ318" s="49">
        <v>0.26346579870295062</v>
      </c>
      <c r="AK318" s="49">
        <v>21.38</v>
      </c>
      <c r="AL318" s="49">
        <v>20</v>
      </c>
      <c r="AM318" s="23">
        <f t="shared" si="80"/>
        <v>37.636249999999997</v>
      </c>
      <c r="AN318" s="50">
        <v>1439</v>
      </c>
      <c r="AO318" s="51">
        <v>17.868401667824862</v>
      </c>
      <c r="AP318" s="51">
        <v>1.4491703837018619</v>
      </c>
      <c r="AQ318" s="51">
        <v>21.4</v>
      </c>
      <c r="AR318" s="51">
        <v>14.51</v>
      </c>
      <c r="AS318" s="26">
        <f t="shared" si="81"/>
        <v>535.67979166666623</v>
      </c>
      <c r="AT318" s="52"/>
      <c r="AU318" s="53"/>
      <c r="AV318" s="53"/>
      <c r="AW318" s="53"/>
      <c r="AX318" s="53"/>
      <c r="AY318" s="84"/>
      <c r="AZ318" s="85"/>
      <c r="BA318" s="86"/>
      <c r="BB318" s="86"/>
      <c r="BC318" s="86"/>
      <c r="BD318" s="86"/>
      <c r="BE318" s="75"/>
      <c r="BF318" s="72"/>
      <c r="BG318" s="83"/>
      <c r="BH318" s="83"/>
      <c r="BI318" s="83"/>
      <c r="BJ318" s="83"/>
      <c r="BK318" s="72"/>
      <c r="BL318" s="45"/>
      <c r="BM318" s="81"/>
      <c r="BN318" s="81"/>
      <c r="BO318" s="81"/>
      <c r="BP318" s="81"/>
      <c r="BQ318" s="45"/>
      <c r="BR318" s="68"/>
      <c r="BS318" s="82"/>
      <c r="BT318" s="82"/>
      <c r="BU318" s="82"/>
      <c r="BV318" s="82"/>
      <c r="BW318" s="68"/>
      <c r="BX318" s="69"/>
      <c r="BY318" s="39"/>
      <c r="BZ318" s="38"/>
      <c r="CA318" s="39"/>
      <c r="CB318" s="41"/>
      <c r="CC318" s="41"/>
      <c r="CD318" s="41"/>
      <c r="CE318" s="41"/>
    </row>
    <row r="319" spans="1:83" x14ac:dyDescent="0.3">
      <c r="A319" s="8" t="s">
        <v>35</v>
      </c>
      <c r="B319" s="8">
        <v>2002</v>
      </c>
      <c r="C319" s="8" t="s">
        <v>488</v>
      </c>
      <c r="D319" s="8">
        <v>24</v>
      </c>
      <c r="E319" s="8">
        <v>69</v>
      </c>
      <c r="F319" s="10">
        <v>37473</v>
      </c>
      <c r="G319" s="11">
        <f t="shared" si="77"/>
        <v>217</v>
      </c>
      <c r="H319" s="11">
        <v>20.100000000000001</v>
      </c>
      <c r="I319" s="8" t="s">
        <v>57</v>
      </c>
      <c r="J319" s="8" t="s">
        <v>58</v>
      </c>
      <c r="K319" s="8"/>
      <c r="L319" s="8"/>
      <c r="M319" s="8">
        <v>8</v>
      </c>
      <c r="N319" s="8" t="s">
        <v>39</v>
      </c>
      <c r="O319" s="8">
        <f t="shared" si="78"/>
        <v>3</v>
      </c>
      <c r="P319" s="8"/>
      <c r="Q319" s="13">
        <v>1915</v>
      </c>
      <c r="R319" s="13"/>
      <c r="S319" s="14">
        <v>17.001383812010424</v>
      </c>
      <c r="T319" s="14">
        <v>1.8870948509377645</v>
      </c>
      <c r="U319" s="14">
        <v>21.52</v>
      </c>
      <c r="V319" s="14">
        <v>12.5</v>
      </c>
      <c r="W319" s="14"/>
      <c r="X319" s="15">
        <f t="shared" si="79"/>
        <v>678.28437499999927</v>
      </c>
      <c r="Y319" s="61"/>
      <c r="Z319" s="61"/>
      <c r="AA319" s="61"/>
      <c r="AB319" s="46">
        <v>60</v>
      </c>
      <c r="AC319" s="47">
        <v>20.331166666666668</v>
      </c>
      <c r="AD319" s="47">
        <v>0.15811486563401744</v>
      </c>
      <c r="AE319" s="47">
        <v>20.66</v>
      </c>
      <c r="AF319" s="47">
        <v>19.649999999999999</v>
      </c>
      <c r="AG319" s="20">
        <f t="shared" si="86"/>
        <v>25.413958333333333</v>
      </c>
      <c r="AH319" s="48">
        <v>847</v>
      </c>
      <c r="AI319" s="49">
        <v>16.165218417945677</v>
      </c>
      <c r="AJ319" s="49">
        <v>1.9062142170707168</v>
      </c>
      <c r="AK319" s="49">
        <v>21.52</v>
      </c>
      <c r="AL319" s="49">
        <v>12.5</v>
      </c>
      <c r="AM319" s="23">
        <f t="shared" si="80"/>
        <v>285.24874999999975</v>
      </c>
      <c r="AN319" s="50">
        <v>1008</v>
      </c>
      <c r="AO319" s="51">
        <v>17.50579365079362</v>
      </c>
      <c r="AP319" s="51">
        <v>1.486964465556107</v>
      </c>
      <c r="AQ319" s="51">
        <v>21.45</v>
      </c>
      <c r="AR319" s="51">
        <v>14.5</v>
      </c>
      <c r="AS319" s="26">
        <f t="shared" si="81"/>
        <v>367.62166666666604</v>
      </c>
      <c r="AT319" s="52"/>
      <c r="AU319" s="53"/>
      <c r="AV319" s="53"/>
      <c r="AW319" s="53"/>
      <c r="AX319" s="53"/>
      <c r="AY319" s="84"/>
      <c r="AZ319" s="85"/>
      <c r="BA319" s="86"/>
      <c r="BB319" s="86"/>
      <c r="BC319" s="86"/>
      <c r="BD319" s="86"/>
      <c r="BE319" s="75"/>
      <c r="BF319" s="72"/>
      <c r="BG319" s="83"/>
      <c r="BH319" s="83"/>
      <c r="BI319" s="83"/>
      <c r="BJ319" s="83"/>
      <c r="BK319" s="72"/>
      <c r="BL319" s="45"/>
      <c r="BM319" s="81"/>
      <c r="BN319" s="81"/>
      <c r="BO319" s="81"/>
      <c r="BP319" s="81"/>
      <c r="BQ319" s="45"/>
      <c r="BR319" s="68"/>
      <c r="BS319" s="82"/>
      <c r="BT319" s="82"/>
      <c r="BU319" s="82"/>
      <c r="BV319" s="82"/>
      <c r="BW319" s="68"/>
      <c r="BX319" s="69"/>
      <c r="BY319" s="39"/>
      <c r="BZ319" s="38"/>
      <c r="CA319" s="39"/>
      <c r="CB319" s="41"/>
      <c r="CC319" s="41"/>
      <c r="CD319" s="41"/>
      <c r="CE319" s="41"/>
    </row>
    <row r="320" spans="1:83" x14ac:dyDescent="0.3">
      <c r="A320" s="8" t="s">
        <v>35</v>
      </c>
      <c r="B320" s="9">
        <v>2000</v>
      </c>
      <c r="C320" s="8" t="s">
        <v>489</v>
      </c>
      <c r="D320" s="8">
        <v>24</v>
      </c>
      <c r="E320" s="8">
        <v>86</v>
      </c>
      <c r="F320" s="10">
        <v>36750</v>
      </c>
      <c r="G320" s="11">
        <f t="shared" si="77"/>
        <v>225</v>
      </c>
      <c r="H320" s="11">
        <v>21.2</v>
      </c>
      <c r="I320" s="8" t="s">
        <v>37</v>
      </c>
      <c r="J320" s="8" t="s">
        <v>58</v>
      </c>
      <c r="K320" s="8"/>
      <c r="L320" s="8"/>
      <c r="M320" s="8">
        <v>8</v>
      </c>
      <c r="N320" s="8" t="s">
        <v>39</v>
      </c>
      <c r="O320" s="8">
        <f t="shared" si="78"/>
        <v>3</v>
      </c>
      <c r="P320" s="8"/>
      <c r="Q320" s="13">
        <v>1918</v>
      </c>
      <c r="R320" s="13"/>
      <c r="S320" s="14">
        <v>18.706949947862441</v>
      </c>
      <c r="T320" s="14">
        <v>1.9261617374207611</v>
      </c>
      <c r="U320" s="14">
        <v>21.4</v>
      </c>
      <c r="V320" s="14">
        <v>10.050000000000001</v>
      </c>
      <c r="W320" s="14"/>
      <c r="X320" s="15">
        <f t="shared" si="79"/>
        <v>747.49854166667012</v>
      </c>
      <c r="Y320" s="61"/>
      <c r="Z320" s="61"/>
      <c r="AA320" s="61"/>
      <c r="AB320" s="46">
        <v>1310</v>
      </c>
      <c r="AC320" s="47">
        <v>19.207221374045886</v>
      </c>
      <c r="AD320" s="47">
        <v>1.674251525599237</v>
      </c>
      <c r="AE320" s="47">
        <v>21.4</v>
      </c>
      <c r="AF320" s="47">
        <v>15.06</v>
      </c>
      <c r="AG320" s="20">
        <f t="shared" si="86"/>
        <v>524.19708333333563</v>
      </c>
      <c r="AH320" s="48">
        <v>177</v>
      </c>
      <c r="AI320" s="49">
        <v>16.921468926553693</v>
      </c>
      <c r="AJ320" s="49">
        <v>3.3473242520223012</v>
      </c>
      <c r="AK320" s="49">
        <v>19.88</v>
      </c>
      <c r="AL320" s="49">
        <v>10.050000000000001</v>
      </c>
      <c r="AM320" s="23">
        <f t="shared" si="80"/>
        <v>62.397916666666745</v>
      </c>
      <c r="AN320" s="50">
        <v>431</v>
      </c>
      <c r="AO320" s="51">
        <v>17.91965197215778</v>
      </c>
      <c r="AP320" s="51">
        <v>0.85140164570892685</v>
      </c>
      <c r="AQ320" s="51">
        <v>19.79</v>
      </c>
      <c r="AR320" s="51">
        <v>16.149999999999999</v>
      </c>
      <c r="AS320" s="26">
        <f t="shared" si="81"/>
        <v>160.90354166666671</v>
      </c>
      <c r="AT320" s="52"/>
      <c r="AU320" s="53"/>
      <c r="AV320" s="53"/>
      <c r="AW320" s="53"/>
      <c r="AX320" s="53"/>
      <c r="AY320" s="84"/>
      <c r="AZ320" s="54"/>
      <c r="BA320" s="55"/>
      <c r="BB320" s="55"/>
      <c r="BC320" s="55"/>
      <c r="BD320" s="55"/>
      <c r="BE320" s="75"/>
      <c r="BF320" s="33"/>
      <c r="BG320" s="34"/>
      <c r="BH320" s="34"/>
      <c r="BI320" s="34"/>
      <c r="BJ320" s="34"/>
      <c r="BK320" s="72"/>
      <c r="BL320" s="8"/>
      <c r="BM320" s="36"/>
      <c r="BN320" s="36"/>
      <c r="BO320" s="36"/>
      <c r="BP320" s="36"/>
      <c r="BQ320" s="45"/>
      <c r="BR320" s="21"/>
      <c r="BS320" s="22"/>
      <c r="BT320" s="22"/>
      <c r="BU320" s="22"/>
      <c r="BV320" s="22"/>
      <c r="BW320" s="68"/>
      <c r="BX320" s="69"/>
      <c r="BY320" s="39"/>
      <c r="BZ320" s="38"/>
      <c r="CA320" s="39"/>
      <c r="CB320" s="41"/>
      <c r="CC320" s="41"/>
      <c r="CD320" s="41"/>
      <c r="CE320" s="41"/>
    </row>
    <row r="321" spans="1:83" x14ac:dyDescent="0.3">
      <c r="A321" s="8" t="s">
        <v>35</v>
      </c>
      <c r="B321" s="8">
        <v>2002</v>
      </c>
      <c r="C321" s="8" t="s">
        <v>490</v>
      </c>
      <c r="D321" s="8">
        <v>24</v>
      </c>
      <c r="E321" s="8">
        <v>88</v>
      </c>
      <c r="F321" s="10">
        <v>37482</v>
      </c>
      <c r="G321" s="11">
        <f t="shared" si="77"/>
        <v>226</v>
      </c>
      <c r="H321" s="11">
        <v>20.8</v>
      </c>
      <c r="I321" s="8" t="s">
        <v>90</v>
      </c>
      <c r="J321" s="8" t="s">
        <v>58</v>
      </c>
      <c r="K321" s="8"/>
      <c r="L321" s="8"/>
      <c r="M321" s="8">
        <v>8</v>
      </c>
      <c r="N321" s="8" t="s">
        <v>39</v>
      </c>
      <c r="O321" s="8">
        <f t="shared" si="78"/>
        <v>3</v>
      </c>
      <c r="P321" s="8"/>
      <c r="Q321" s="13">
        <v>1911</v>
      </c>
      <c r="R321" s="13"/>
      <c r="S321" s="14">
        <v>18.657959183673388</v>
      </c>
      <c r="T321" s="14">
        <v>2.3041545269787664</v>
      </c>
      <c r="U321" s="14">
        <v>21.37</v>
      </c>
      <c r="V321" s="14">
        <v>14.12</v>
      </c>
      <c r="W321" s="14"/>
      <c r="X321" s="15">
        <f t="shared" si="79"/>
        <v>742.81999999999675</v>
      </c>
      <c r="Y321" s="61"/>
      <c r="Z321" s="61"/>
      <c r="AA321" s="61"/>
      <c r="AB321" s="46">
        <v>778</v>
      </c>
      <c r="AC321" s="47">
        <v>20.813354755784026</v>
      </c>
      <c r="AD321" s="47">
        <v>0.29762453800191802</v>
      </c>
      <c r="AE321" s="47">
        <v>21.37</v>
      </c>
      <c r="AF321" s="47">
        <v>20.12</v>
      </c>
      <c r="AG321" s="20">
        <f t="shared" si="86"/>
        <v>337.34979166666608</v>
      </c>
      <c r="AH321" s="48">
        <v>146</v>
      </c>
      <c r="AI321" s="49">
        <v>20.855821917808228</v>
      </c>
      <c r="AJ321" s="49">
        <v>0.23653462777569623</v>
      </c>
      <c r="AK321" s="49">
        <v>21.34</v>
      </c>
      <c r="AL321" s="49">
        <v>19.43</v>
      </c>
      <c r="AM321" s="23">
        <f t="shared" si="80"/>
        <v>63.436458333333356</v>
      </c>
      <c r="AN321" s="50">
        <v>987</v>
      </c>
      <c r="AO321" s="51">
        <v>16.633860182370842</v>
      </c>
      <c r="AP321" s="51">
        <v>1.3131158432346084</v>
      </c>
      <c r="AQ321" s="51">
        <v>21.23</v>
      </c>
      <c r="AR321" s="51">
        <v>14.12</v>
      </c>
      <c r="AS321" s="26">
        <f t="shared" si="81"/>
        <v>342.03375000000045</v>
      </c>
      <c r="AT321" s="52"/>
      <c r="AU321" s="53"/>
      <c r="AV321" s="53"/>
      <c r="AW321" s="53"/>
      <c r="AX321" s="53"/>
      <c r="AY321" s="84"/>
      <c r="AZ321" s="85"/>
      <c r="BA321" s="86"/>
      <c r="BB321" s="86"/>
      <c r="BC321" s="86"/>
      <c r="BD321" s="86"/>
      <c r="BE321" s="75"/>
      <c r="BF321" s="72"/>
      <c r="BG321" s="83"/>
      <c r="BH321" s="83"/>
      <c r="BI321" s="83"/>
      <c r="BJ321" s="83"/>
      <c r="BK321" s="72"/>
      <c r="BL321" s="45"/>
      <c r="BM321" s="81"/>
      <c r="BN321" s="81"/>
      <c r="BO321" s="81"/>
      <c r="BP321" s="81"/>
      <c r="BQ321" s="45"/>
      <c r="BR321" s="68"/>
      <c r="BS321" s="82"/>
      <c r="BT321" s="82"/>
      <c r="BU321" s="82"/>
      <c r="BV321" s="82"/>
      <c r="BW321" s="68"/>
      <c r="BX321" s="69"/>
      <c r="BY321" s="39"/>
      <c r="BZ321" s="38"/>
      <c r="CA321" s="39"/>
      <c r="CB321" s="41"/>
      <c r="CC321" s="41"/>
      <c r="CD321" s="41"/>
      <c r="CE321" s="41"/>
    </row>
    <row r="322" spans="1:83" x14ac:dyDescent="0.3">
      <c r="A322" s="8" t="s">
        <v>35</v>
      </c>
      <c r="B322" s="8">
        <v>2002</v>
      </c>
      <c r="C322" s="8" t="s">
        <v>491</v>
      </c>
      <c r="D322" s="8">
        <v>24</v>
      </c>
      <c r="E322" s="8">
        <v>110</v>
      </c>
      <c r="F322" s="10">
        <v>37448</v>
      </c>
      <c r="G322" s="11">
        <f t="shared" si="77"/>
        <v>192</v>
      </c>
      <c r="H322" s="11">
        <v>18.2</v>
      </c>
      <c r="I322" s="8" t="s">
        <v>122</v>
      </c>
      <c r="J322" s="8" t="s">
        <v>58</v>
      </c>
      <c r="K322" s="8"/>
      <c r="L322" s="8"/>
      <c r="M322" s="8">
        <v>8</v>
      </c>
      <c r="N322" s="8" t="s">
        <v>39</v>
      </c>
      <c r="O322" s="8">
        <f t="shared" si="78"/>
        <v>3</v>
      </c>
      <c r="P322" s="8"/>
      <c r="Q322" s="13">
        <v>1906</v>
      </c>
      <c r="R322" s="13"/>
      <c r="S322" s="14">
        <v>18.17863588667365</v>
      </c>
      <c r="T322" s="14">
        <v>1.3699972322721139</v>
      </c>
      <c r="U322" s="14">
        <v>20.9</v>
      </c>
      <c r="V322" s="14">
        <v>14.7</v>
      </c>
      <c r="W322" s="14"/>
      <c r="X322" s="15">
        <f t="shared" si="79"/>
        <v>721.84333333333291</v>
      </c>
      <c r="Y322" s="61"/>
      <c r="Z322" s="61"/>
      <c r="AA322" s="61"/>
      <c r="AB322" s="46">
        <v>51</v>
      </c>
      <c r="AC322" s="47">
        <v>18.745490196078432</v>
      </c>
      <c r="AD322" s="47">
        <v>0.16817031516281419</v>
      </c>
      <c r="AE322" s="47">
        <v>19.28</v>
      </c>
      <c r="AF322" s="47">
        <v>18.559999999999999</v>
      </c>
      <c r="AG322" s="20">
        <f t="shared" si="86"/>
        <v>19.917083333333334</v>
      </c>
      <c r="AH322" s="48">
        <v>125</v>
      </c>
      <c r="AI322" s="49">
        <v>18.933359999999997</v>
      </c>
      <c r="AJ322" s="49">
        <v>0.17104491015614165</v>
      </c>
      <c r="AK322" s="49">
        <v>19.73</v>
      </c>
      <c r="AL322" s="49">
        <v>18.420000000000002</v>
      </c>
      <c r="AM322" s="23">
        <f t="shared" si="80"/>
        <v>49.305624999999992</v>
      </c>
      <c r="AN322" s="50">
        <v>1730</v>
      </c>
      <c r="AO322" s="51">
        <v>18.107393063583807</v>
      </c>
      <c r="AP322" s="51">
        <v>1.4174956008118118</v>
      </c>
      <c r="AQ322" s="51">
        <v>20.9</v>
      </c>
      <c r="AR322" s="51">
        <v>14.7</v>
      </c>
      <c r="AS322" s="26">
        <f t="shared" si="81"/>
        <v>652.62062499999968</v>
      </c>
      <c r="AT322" s="52"/>
      <c r="AU322" s="53"/>
      <c r="AV322" s="53"/>
      <c r="AW322" s="53"/>
      <c r="AX322" s="53"/>
      <c r="AY322" s="84"/>
      <c r="AZ322" s="85"/>
      <c r="BA322" s="86"/>
      <c r="BB322" s="86"/>
      <c r="BC322" s="86"/>
      <c r="BD322" s="86"/>
      <c r="BE322" s="75"/>
      <c r="BF322" s="72"/>
      <c r="BG322" s="83"/>
      <c r="BH322" s="83"/>
      <c r="BI322" s="83"/>
      <c r="BJ322" s="83"/>
      <c r="BK322" s="72"/>
      <c r="BL322" s="45"/>
      <c r="BM322" s="81"/>
      <c r="BN322" s="81"/>
      <c r="BO322" s="81"/>
      <c r="BP322" s="81"/>
      <c r="BQ322" s="45"/>
      <c r="BR322" s="68"/>
      <c r="BS322" s="82"/>
      <c r="BT322" s="82"/>
      <c r="BU322" s="82"/>
      <c r="BV322" s="82"/>
      <c r="BW322" s="68"/>
      <c r="BX322" s="69"/>
      <c r="BY322" s="39"/>
      <c r="BZ322" s="38"/>
      <c r="CA322" s="39"/>
      <c r="CB322" s="41"/>
      <c r="CC322" s="41"/>
      <c r="CD322" s="41"/>
      <c r="CE322" s="41"/>
    </row>
    <row r="323" spans="1:83" x14ac:dyDescent="0.3">
      <c r="A323" s="8" t="s">
        <v>35</v>
      </c>
      <c r="B323" s="9">
        <v>2000</v>
      </c>
      <c r="C323" s="8" t="s">
        <v>452</v>
      </c>
      <c r="D323" s="8">
        <v>24</v>
      </c>
      <c r="E323" s="8">
        <v>126</v>
      </c>
      <c r="F323" s="10">
        <v>36723</v>
      </c>
      <c r="G323" s="11">
        <f t="shared" si="77"/>
        <v>198</v>
      </c>
      <c r="H323" s="11">
        <v>19.3</v>
      </c>
      <c r="I323" s="8" t="s">
        <v>37</v>
      </c>
      <c r="J323" s="8" t="s">
        <v>492</v>
      </c>
      <c r="K323" s="8"/>
      <c r="L323" s="8"/>
      <c r="M323" s="8">
        <v>8</v>
      </c>
      <c r="N323" s="8" t="s">
        <v>39</v>
      </c>
      <c r="O323" s="8">
        <f t="shared" si="78"/>
        <v>3</v>
      </c>
      <c r="P323" s="8"/>
      <c r="Q323" s="13">
        <v>1917</v>
      </c>
      <c r="R323" s="13"/>
      <c r="S323" s="14">
        <v>19.341648408972365</v>
      </c>
      <c r="T323" s="14">
        <v>1.2743464883432096</v>
      </c>
      <c r="U323" s="14">
        <v>22.27</v>
      </c>
      <c r="V323" s="14">
        <v>16.11</v>
      </c>
      <c r="W323" s="14"/>
      <c r="X323" s="15">
        <f t="shared" si="79"/>
        <v>772.4570833333338</v>
      </c>
      <c r="Y323" s="61"/>
      <c r="Z323" s="61"/>
      <c r="AA323" s="61"/>
      <c r="AB323" s="46">
        <v>16</v>
      </c>
      <c r="AC323" s="47">
        <v>19.463750000000001</v>
      </c>
      <c r="AD323" s="47">
        <v>7.9235934608820391E-2</v>
      </c>
      <c r="AE323" s="47">
        <v>19.62</v>
      </c>
      <c r="AF323" s="47">
        <v>19.38</v>
      </c>
      <c r="AG323" s="20">
        <f t="shared" si="86"/>
        <v>6.487916666666667</v>
      </c>
      <c r="AH323" s="48">
        <v>120</v>
      </c>
      <c r="AI323" s="49">
        <v>19.649166666666677</v>
      </c>
      <c r="AJ323" s="49">
        <v>0.19391838937216457</v>
      </c>
      <c r="AK323" s="49">
        <v>19.98</v>
      </c>
      <c r="AL323" s="49">
        <v>18.559999999999999</v>
      </c>
      <c r="AM323" s="23">
        <f t="shared" si="80"/>
        <v>49.12291666666669</v>
      </c>
      <c r="AN323" s="50">
        <v>1781</v>
      </c>
      <c r="AO323" s="51">
        <v>19.319831555306013</v>
      </c>
      <c r="AP323" s="51">
        <v>1.3185159237845407</v>
      </c>
      <c r="AQ323" s="51">
        <v>22.27</v>
      </c>
      <c r="AR323" s="51">
        <v>16.11</v>
      </c>
      <c r="AS323" s="26">
        <f t="shared" si="81"/>
        <v>716.84625000000017</v>
      </c>
      <c r="AT323" s="52"/>
      <c r="AU323" s="53"/>
      <c r="AV323" s="53"/>
      <c r="AW323" s="53"/>
      <c r="AX323" s="53"/>
      <c r="AY323" s="84"/>
      <c r="AZ323" s="54"/>
      <c r="BA323" s="55"/>
      <c r="BB323" s="55"/>
      <c r="BC323" s="55"/>
      <c r="BD323" s="55"/>
      <c r="BE323" s="75"/>
      <c r="BF323" s="33"/>
      <c r="BG323" s="34"/>
      <c r="BH323" s="34"/>
      <c r="BI323" s="34"/>
      <c r="BJ323" s="34"/>
      <c r="BK323" s="72"/>
      <c r="BL323" s="8"/>
      <c r="BM323" s="36"/>
      <c r="BN323" s="36"/>
      <c r="BO323" s="36"/>
      <c r="BP323" s="36"/>
      <c r="BQ323" s="45"/>
      <c r="BR323" s="21"/>
      <c r="BS323" s="22"/>
      <c r="BT323" s="22"/>
      <c r="BU323" s="22"/>
      <c r="BV323" s="22"/>
      <c r="BW323" s="68"/>
      <c r="BX323" s="69"/>
      <c r="BY323" s="39"/>
      <c r="BZ323" s="38"/>
      <c r="CA323" s="39"/>
      <c r="CB323" s="41"/>
      <c r="CC323" s="41"/>
      <c r="CD323" s="41"/>
      <c r="CE323" s="41"/>
    </row>
    <row r="324" spans="1:83" x14ac:dyDescent="0.3">
      <c r="A324" s="8" t="s">
        <v>35</v>
      </c>
      <c r="B324" s="8">
        <v>2002</v>
      </c>
      <c r="C324" s="8" t="s">
        <v>493</v>
      </c>
      <c r="D324" s="8">
        <v>24</v>
      </c>
      <c r="E324" s="8">
        <v>144</v>
      </c>
      <c r="F324" s="10">
        <v>37458</v>
      </c>
      <c r="G324" s="11">
        <f t="shared" si="77"/>
        <v>202</v>
      </c>
      <c r="H324" s="11">
        <v>20.100000000000001</v>
      </c>
      <c r="I324" s="8" t="s">
        <v>57</v>
      </c>
      <c r="J324" s="8" t="s">
        <v>64</v>
      </c>
      <c r="K324" s="8"/>
      <c r="L324" s="8"/>
      <c r="M324" s="8">
        <v>8</v>
      </c>
      <c r="N324" s="8" t="s">
        <v>39</v>
      </c>
      <c r="O324" s="8">
        <f t="shared" si="78"/>
        <v>3</v>
      </c>
      <c r="P324" s="8"/>
      <c r="Q324" s="13">
        <v>1907</v>
      </c>
      <c r="R324" s="13"/>
      <c r="S324" s="14">
        <v>19.622066072365023</v>
      </c>
      <c r="T324" s="14">
        <v>1.3270914040836672</v>
      </c>
      <c r="U324" s="14">
        <v>21.43</v>
      </c>
      <c r="V324" s="14">
        <v>15.53</v>
      </c>
      <c r="W324" s="14"/>
      <c r="X324" s="15">
        <f t="shared" si="79"/>
        <v>779.56833333333532</v>
      </c>
      <c r="Y324" s="61"/>
      <c r="Z324" s="61"/>
      <c r="AA324" s="61"/>
      <c r="AB324" s="46">
        <v>193</v>
      </c>
      <c r="AC324" s="47">
        <v>20.827305699481851</v>
      </c>
      <c r="AD324" s="47">
        <v>0.25197758419370381</v>
      </c>
      <c r="AE324" s="47">
        <v>21.24</v>
      </c>
      <c r="AF324" s="47">
        <v>20.309999999999999</v>
      </c>
      <c r="AG324" s="20">
        <f t="shared" si="86"/>
        <v>83.743124999999935</v>
      </c>
      <c r="AH324" s="48">
        <v>532</v>
      </c>
      <c r="AI324" s="49">
        <v>20.917124060150353</v>
      </c>
      <c r="AJ324" s="49">
        <v>0.27737978958209025</v>
      </c>
      <c r="AK324" s="49">
        <v>21.43</v>
      </c>
      <c r="AL324" s="49">
        <v>18.73</v>
      </c>
      <c r="AM324" s="23">
        <f t="shared" si="80"/>
        <v>231.8314583333331</v>
      </c>
      <c r="AN324" s="50">
        <v>1182</v>
      </c>
      <c r="AO324" s="51">
        <v>18.842385786802062</v>
      </c>
      <c r="AP324" s="51">
        <v>1.0936653379184522</v>
      </c>
      <c r="AQ324" s="51">
        <v>21.43</v>
      </c>
      <c r="AR324" s="51">
        <v>15.53</v>
      </c>
      <c r="AS324" s="26">
        <f t="shared" si="81"/>
        <v>463.99375000000077</v>
      </c>
      <c r="AT324" s="52"/>
      <c r="AU324" s="53"/>
      <c r="AV324" s="53"/>
      <c r="AW324" s="53"/>
      <c r="AX324" s="53"/>
      <c r="AY324" s="84"/>
      <c r="AZ324" s="85"/>
      <c r="BA324" s="86"/>
      <c r="BB324" s="86"/>
      <c r="BC324" s="86"/>
      <c r="BD324" s="86"/>
      <c r="BE324" s="75"/>
      <c r="BF324" s="72"/>
      <c r="BG324" s="83"/>
      <c r="BH324" s="83"/>
      <c r="BI324" s="83"/>
      <c r="BJ324" s="83"/>
      <c r="BK324" s="72"/>
      <c r="BL324" s="45"/>
      <c r="BM324" s="81"/>
      <c r="BN324" s="81"/>
      <c r="BO324" s="81"/>
      <c r="BP324" s="81"/>
      <c r="BQ324" s="45"/>
      <c r="BR324" s="68"/>
      <c r="BS324" s="82"/>
      <c r="BT324" s="82"/>
      <c r="BU324" s="82"/>
      <c r="BV324" s="82"/>
      <c r="BW324" s="68"/>
      <c r="BX324" s="69"/>
      <c r="BY324" s="39"/>
      <c r="BZ324" s="38"/>
      <c r="CA324" s="39"/>
      <c r="CB324" s="41"/>
      <c r="CC324" s="41"/>
      <c r="CD324" s="41"/>
      <c r="CE324" s="41"/>
    </row>
    <row r="325" spans="1:83" x14ac:dyDescent="0.3">
      <c r="A325" s="8" t="s">
        <v>35</v>
      </c>
      <c r="B325" s="8">
        <v>2002</v>
      </c>
      <c r="C325" s="8" t="s">
        <v>494</v>
      </c>
      <c r="D325" s="8">
        <v>24</v>
      </c>
      <c r="E325" s="8">
        <v>145</v>
      </c>
      <c r="F325" s="10">
        <v>37523</v>
      </c>
      <c r="G325" s="11">
        <f t="shared" si="77"/>
        <v>267</v>
      </c>
      <c r="H325" s="11">
        <v>19</v>
      </c>
      <c r="I325" s="8" t="s">
        <v>57</v>
      </c>
      <c r="J325" s="8" t="s">
        <v>484</v>
      </c>
      <c r="K325" s="8"/>
      <c r="L325" s="8"/>
      <c r="M325" s="8">
        <v>2</v>
      </c>
      <c r="N325" s="8" t="s">
        <v>39</v>
      </c>
      <c r="O325" s="8">
        <f t="shared" si="78"/>
        <v>3</v>
      </c>
      <c r="P325" s="8"/>
      <c r="Q325" s="13">
        <v>184</v>
      </c>
      <c r="R325" s="13"/>
      <c r="S325" s="14">
        <v>19.069565217391286</v>
      </c>
      <c r="T325" s="14">
        <v>0.79643936173800023</v>
      </c>
      <c r="U325" s="14">
        <v>19.55</v>
      </c>
      <c r="V325" s="14">
        <v>14.22</v>
      </c>
      <c r="W325" s="14"/>
      <c r="X325" s="15">
        <f t="shared" si="79"/>
        <v>73.099999999999937</v>
      </c>
      <c r="Y325" s="61"/>
      <c r="Z325" s="61"/>
      <c r="AA325" s="61"/>
      <c r="AB325" s="46">
        <v>55</v>
      </c>
      <c r="AC325" s="47">
        <v>19.433454545454545</v>
      </c>
      <c r="AD325" s="47">
        <v>8.103995772132945E-2</v>
      </c>
      <c r="AE325" s="47">
        <v>19.55</v>
      </c>
      <c r="AF325" s="47">
        <v>19.22</v>
      </c>
      <c r="AG325" s="20">
        <f t="shared" si="86"/>
        <v>22.267499999999998</v>
      </c>
      <c r="AH325" s="48">
        <v>97</v>
      </c>
      <c r="AI325" s="49">
        <v>18.875773195876299</v>
      </c>
      <c r="AJ325" s="49">
        <v>1.0407908001566495</v>
      </c>
      <c r="AK325" s="49">
        <v>19.510000000000002</v>
      </c>
      <c r="AL325" s="49">
        <v>14.22</v>
      </c>
      <c r="AM325" s="23">
        <f t="shared" si="80"/>
        <v>38.144791666666691</v>
      </c>
      <c r="AN325" s="50">
        <v>32</v>
      </c>
      <c r="AO325" s="51">
        <v>19.031562499999996</v>
      </c>
      <c r="AP325" s="51">
        <v>0.15674325370058143</v>
      </c>
      <c r="AQ325" s="51">
        <v>19.420000000000002</v>
      </c>
      <c r="AR325" s="51">
        <v>18.89</v>
      </c>
      <c r="AS325" s="26">
        <f t="shared" si="81"/>
        <v>12.68770833333333</v>
      </c>
      <c r="AT325" s="52"/>
      <c r="AU325" s="53"/>
      <c r="AV325" s="53"/>
      <c r="AW325" s="53"/>
      <c r="AX325" s="53"/>
      <c r="AY325" s="84"/>
      <c r="AZ325" s="85"/>
      <c r="BA325" s="86"/>
      <c r="BB325" s="86"/>
      <c r="BC325" s="86"/>
      <c r="BD325" s="86"/>
      <c r="BE325" s="75"/>
      <c r="BF325" s="72"/>
      <c r="BG325" s="83"/>
      <c r="BH325" s="83"/>
      <c r="BI325" s="83"/>
      <c r="BJ325" s="83"/>
      <c r="BK325" s="72"/>
      <c r="BL325" s="45"/>
      <c r="BM325" s="81"/>
      <c r="BN325" s="81"/>
      <c r="BO325" s="81"/>
      <c r="BP325" s="81"/>
      <c r="BQ325" s="45"/>
      <c r="BR325" s="68"/>
      <c r="BS325" s="82"/>
      <c r="BT325" s="82"/>
      <c r="BU325" s="82"/>
      <c r="BV325" s="82"/>
      <c r="BW325" s="68"/>
      <c r="BX325" s="69"/>
      <c r="BY325" s="39"/>
      <c r="BZ325" s="38"/>
      <c r="CA325" s="39"/>
      <c r="CB325" s="41"/>
      <c r="CC325" s="41"/>
      <c r="CD325" s="41"/>
      <c r="CE325" s="41"/>
    </row>
    <row r="326" spans="1:83" x14ac:dyDescent="0.3">
      <c r="A326" s="8" t="s">
        <v>35</v>
      </c>
      <c r="B326" s="9">
        <v>2000</v>
      </c>
      <c r="C326" s="8" t="s">
        <v>495</v>
      </c>
      <c r="D326" s="8">
        <v>24</v>
      </c>
      <c r="E326" s="8">
        <v>157</v>
      </c>
      <c r="F326" s="10">
        <v>36713</v>
      </c>
      <c r="G326" s="11">
        <f t="shared" ref="G326:G389" si="88">+(F326-DATE(YEAR(F326),1,0))</f>
        <v>188</v>
      </c>
      <c r="H326" s="11">
        <v>18.5</v>
      </c>
      <c r="I326" s="8" t="s">
        <v>37</v>
      </c>
      <c r="J326" s="8" t="s">
        <v>100</v>
      </c>
      <c r="K326" s="8"/>
      <c r="L326" s="8"/>
      <c r="M326" s="8">
        <v>8</v>
      </c>
      <c r="N326" s="8" t="s">
        <v>39</v>
      </c>
      <c r="O326" s="8">
        <f t="shared" ref="O326:O389" si="89">COUNT(AB326,AH326,AN326,AT326,AZ326,BF326,BL326,BR326)</f>
        <v>3</v>
      </c>
      <c r="P326" s="8"/>
      <c r="Q326" s="13">
        <v>1920</v>
      </c>
      <c r="R326" s="13"/>
      <c r="S326" s="14">
        <v>18.40151041666665</v>
      </c>
      <c r="T326" s="14">
        <v>1.0450497767320304</v>
      </c>
      <c r="U326" s="14">
        <v>20.79</v>
      </c>
      <c r="V326" s="14">
        <v>15.75</v>
      </c>
      <c r="W326" s="14"/>
      <c r="X326" s="15">
        <f t="shared" ref="X326:X389" si="90">(Q326/48)*S326</f>
        <v>736.06041666666601</v>
      </c>
      <c r="Y326" s="61"/>
      <c r="Z326" s="61"/>
      <c r="AA326" s="61"/>
      <c r="AB326" s="46">
        <v>150</v>
      </c>
      <c r="AC326" s="47">
        <v>18.931266666666662</v>
      </c>
      <c r="AD326" s="47">
        <v>0.37389352945009835</v>
      </c>
      <c r="AE326" s="47">
        <v>19.670000000000002</v>
      </c>
      <c r="AF326" s="47">
        <v>17.440000000000001</v>
      </c>
      <c r="AG326" s="20">
        <f t="shared" si="86"/>
        <v>59.160208333333323</v>
      </c>
      <c r="AH326" s="48">
        <v>150</v>
      </c>
      <c r="AI326" s="49">
        <v>19.110399999999981</v>
      </c>
      <c r="AJ326" s="49">
        <v>0.38635950153908544</v>
      </c>
      <c r="AK326" s="49">
        <v>19.78</v>
      </c>
      <c r="AL326" s="49">
        <v>16.899999999999999</v>
      </c>
      <c r="AM326" s="23">
        <f t="shared" ref="AM326:AM389" si="91">(AH326/48)*AI326</f>
        <v>59.719999999999942</v>
      </c>
      <c r="AN326" s="50">
        <v>1620</v>
      </c>
      <c r="AO326" s="51">
        <v>18.28682098765433</v>
      </c>
      <c r="AP326" s="51">
        <v>1.0872784299530422</v>
      </c>
      <c r="AQ326" s="51">
        <v>20.79</v>
      </c>
      <c r="AR326" s="51">
        <v>15.75</v>
      </c>
      <c r="AS326" s="26">
        <f t="shared" ref="AS326:AS352" si="92">(AN326/48)*AO326</f>
        <v>617.18020833333367</v>
      </c>
      <c r="AT326" s="52"/>
      <c r="AU326" s="53"/>
      <c r="AV326" s="53"/>
      <c r="AW326" s="53"/>
      <c r="AX326" s="53"/>
      <c r="AY326" s="84"/>
      <c r="AZ326" s="54"/>
      <c r="BA326" s="55"/>
      <c r="BB326" s="55"/>
      <c r="BC326" s="55"/>
      <c r="BD326" s="55"/>
      <c r="BE326" s="75"/>
      <c r="BF326" s="33"/>
      <c r="BG326" s="34"/>
      <c r="BH326" s="34"/>
      <c r="BI326" s="34"/>
      <c r="BJ326" s="34"/>
      <c r="BK326" s="72"/>
      <c r="BL326" s="8"/>
      <c r="BM326" s="36"/>
      <c r="BN326" s="36"/>
      <c r="BO326" s="36"/>
      <c r="BP326" s="36"/>
      <c r="BQ326" s="45"/>
      <c r="BR326" s="21"/>
      <c r="BS326" s="22"/>
      <c r="BT326" s="22"/>
      <c r="BU326" s="22"/>
      <c r="BV326" s="22"/>
      <c r="BW326" s="68"/>
      <c r="BX326" s="69"/>
      <c r="BY326" s="39"/>
      <c r="BZ326" s="38"/>
      <c r="CA326" s="39"/>
      <c r="CB326" s="41"/>
      <c r="CC326" s="41"/>
      <c r="CD326" s="41"/>
      <c r="CE326" s="41"/>
    </row>
    <row r="327" spans="1:83" x14ac:dyDescent="0.3">
      <c r="A327" s="8" t="s">
        <v>35</v>
      </c>
      <c r="B327" s="9">
        <v>2000</v>
      </c>
      <c r="C327" s="8" t="s">
        <v>496</v>
      </c>
      <c r="D327" s="8">
        <v>24</v>
      </c>
      <c r="E327" s="8">
        <v>160</v>
      </c>
      <c r="F327" s="10">
        <v>36716</v>
      </c>
      <c r="G327" s="11">
        <f t="shared" si="88"/>
        <v>191</v>
      </c>
      <c r="H327" s="11">
        <v>18.899999999999999</v>
      </c>
      <c r="I327" s="8" t="s">
        <v>37</v>
      </c>
      <c r="J327" s="8" t="s">
        <v>110</v>
      </c>
      <c r="K327" s="8"/>
      <c r="L327" s="8"/>
      <c r="M327" s="8">
        <v>8</v>
      </c>
      <c r="N327" s="8" t="s">
        <v>39</v>
      </c>
      <c r="O327" s="8">
        <f t="shared" si="89"/>
        <v>3</v>
      </c>
      <c r="P327" s="8"/>
      <c r="Q327" s="13">
        <v>1919</v>
      </c>
      <c r="R327" s="13"/>
      <c r="S327" s="14">
        <v>18.915205836373122</v>
      </c>
      <c r="T327" s="14">
        <v>1.7698049140020999</v>
      </c>
      <c r="U327" s="14">
        <v>21.9</v>
      </c>
      <c r="V327" s="14">
        <v>11.62</v>
      </c>
      <c r="W327" s="14"/>
      <c r="X327" s="15">
        <f t="shared" si="90"/>
        <v>756.2141666666671</v>
      </c>
      <c r="Y327" s="61"/>
      <c r="Z327" s="61"/>
      <c r="AA327" s="61"/>
      <c r="AB327" s="46">
        <v>325</v>
      </c>
      <c r="AC327" s="47">
        <v>19.209723076923069</v>
      </c>
      <c r="AD327" s="47">
        <v>0.23431193646665285</v>
      </c>
      <c r="AE327" s="47">
        <v>19.68</v>
      </c>
      <c r="AF327" s="47">
        <v>18.47</v>
      </c>
      <c r="AG327" s="20">
        <f t="shared" si="86"/>
        <v>130.06583333333327</v>
      </c>
      <c r="AH327" s="48">
        <v>198</v>
      </c>
      <c r="AI327" s="49">
        <v>16.507575757575747</v>
      </c>
      <c r="AJ327" s="49">
        <v>3.2955742021145338</v>
      </c>
      <c r="AK327" s="49">
        <v>20.29</v>
      </c>
      <c r="AL327" s="49">
        <v>11.62</v>
      </c>
      <c r="AM327" s="23">
        <f t="shared" si="91"/>
        <v>68.093749999999957</v>
      </c>
      <c r="AN327" s="50">
        <v>1396</v>
      </c>
      <c r="AO327" s="51">
        <v>19.188123209169099</v>
      </c>
      <c r="AP327" s="51">
        <v>1.3573896208009408</v>
      </c>
      <c r="AQ327" s="51">
        <v>21.9</v>
      </c>
      <c r="AR327" s="51">
        <v>16.23</v>
      </c>
      <c r="AS327" s="26">
        <f t="shared" si="92"/>
        <v>558.05458333333456</v>
      </c>
      <c r="AT327" s="52"/>
      <c r="AU327" s="53"/>
      <c r="AV327" s="53"/>
      <c r="AW327" s="53"/>
      <c r="AX327" s="53"/>
      <c r="AY327" s="84"/>
      <c r="AZ327" s="54"/>
      <c r="BA327" s="55"/>
      <c r="BB327" s="55"/>
      <c r="BC327" s="55"/>
      <c r="BD327" s="55"/>
      <c r="BE327" s="75"/>
      <c r="BF327" s="33"/>
      <c r="BG327" s="34"/>
      <c r="BH327" s="34"/>
      <c r="BI327" s="34"/>
      <c r="BJ327" s="34"/>
      <c r="BK327" s="72"/>
      <c r="BL327" s="8"/>
      <c r="BM327" s="36"/>
      <c r="BN327" s="36"/>
      <c r="BO327" s="36"/>
      <c r="BP327" s="36"/>
      <c r="BQ327" s="45"/>
      <c r="BR327" s="21"/>
      <c r="BS327" s="22"/>
      <c r="BT327" s="22"/>
      <c r="BU327" s="22"/>
      <c r="BV327" s="22"/>
      <c r="BW327" s="68"/>
      <c r="BX327" s="69"/>
      <c r="BY327" s="39"/>
      <c r="BZ327" s="38"/>
      <c r="CA327" s="39"/>
      <c r="CB327" s="41"/>
      <c r="CC327" s="41"/>
      <c r="CD327" s="41"/>
      <c r="CE327" s="41"/>
    </row>
    <row r="328" spans="1:83" x14ac:dyDescent="0.3">
      <c r="A328" s="8" t="s">
        <v>35</v>
      </c>
      <c r="B328" s="8">
        <v>2002</v>
      </c>
      <c r="C328" s="8" t="s">
        <v>497</v>
      </c>
      <c r="D328" s="8">
        <v>24</v>
      </c>
      <c r="E328" s="8">
        <v>161</v>
      </c>
      <c r="F328" s="10">
        <v>37432</v>
      </c>
      <c r="G328" s="11">
        <f t="shared" si="88"/>
        <v>176</v>
      </c>
      <c r="H328" s="11">
        <v>16.600000000000001</v>
      </c>
      <c r="I328" s="8" t="s">
        <v>57</v>
      </c>
      <c r="J328" s="8" t="s">
        <v>58</v>
      </c>
      <c r="K328" s="8"/>
      <c r="L328" s="8"/>
      <c r="M328" s="8">
        <v>8</v>
      </c>
      <c r="N328" s="8" t="s">
        <v>39</v>
      </c>
      <c r="O328" s="8">
        <f t="shared" si="89"/>
        <v>3</v>
      </c>
      <c r="P328" s="8"/>
      <c r="Q328" s="13">
        <v>1911</v>
      </c>
      <c r="R328" s="13"/>
      <c r="S328" s="14">
        <v>19.229706959707023</v>
      </c>
      <c r="T328" s="14">
        <v>1.5342548434186019</v>
      </c>
      <c r="U328" s="14">
        <v>21.31</v>
      </c>
      <c r="V328" s="14">
        <v>16.39</v>
      </c>
      <c r="W328" s="14"/>
      <c r="X328" s="15">
        <f t="shared" si="90"/>
        <v>765.58270833333586</v>
      </c>
      <c r="Y328" s="61"/>
      <c r="Z328" s="61"/>
      <c r="AA328" s="61"/>
      <c r="AB328" s="46">
        <v>336</v>
      </c>
      <c r="AC328" s="47">
        <v>17.431904761904764</v>
      </c>
      <c r="AD328" s="47">
        <v>0.31274223305377907</v>
      </c>
      <c r="AE328" s="47">
        <v>18.16</v>
      </c>
      <c r="AF328" s="47">
        <v>16.920000000000002</v>
      </c>
      <c r="AG328" s="20">
        <f t="shared" si="86"/>
        <v>122.02333333333335</v>
      </c>
      <c r="AH328" s="48">
        <v>230</v>
      </c>
      <c r="AI328" s="49">
        <v>17.75826086956522</v>
      </c>
      <c r="AJ328" s="49">
        <v>0.19253655409556833</v>
      </c>
      <c r="AK328" s="49">
        <v>18.09</v>
      </c>
      <c r="AL328" s="49">
        <v>16.52</v>
      </c>
      <c r="AM328" s="23">
        <f t="shared" si="91"/>
        <v>85.091666666666683</v>
      </c>
      <c r="AN328" s="50">
        <v>1345</v>
      </c>
      <c r="AO328" s="51">
        <v>19.93044609665413</v>
      </c>
      <c r="AP328" s="51">
        <v>1.2824234557654635</v>
      </c>
      <c r="AQ328" s="51">
        <v>21.31</v>
      </c>
      <c r="AR328" s="51">
        <v>16.39</v>
      </c>
      <c r="AS328" s="26">
        <f t="shared" si="92"/>
        <v>558.46770833332926</v>
      </c>
      <c r="AT328" s="52"/>
      <c r="AU328" s="53"/>
      <c r="AV328" s="53"/>
      <c r="AW328" s="53"/>
      <c r="AX328" s="53"/>
      <c r="AY328" s="84"/>
      <c r="AZ328" s="85"/>
      <c r="BA328" s="86"/>
      <c r="BB328" s="86"/>
      <c r="BC328" s="86"/>
      <c r="BD328" s="86"/>
      <c r="BE328" s="75"/>
      <c r="BF328" s="72"/>
      <c r="BG328" s="83"/>
      <c r="BH328" s="83"/>
      <c r="BI328" s="83"/>
      <c r="BJ328" s="83"/>
      <c r="BK328" s="72"/>
      <c r="BL328" s="45"/>
      <c r="BM328" s="81"/>
      <c r="BN328" s="81"/>
      <c r="BO328" s="81"/>
      <c r="BP328" s="81"/>
      <c r="BQ328" s="45"/>
      <c r="BR328" s="68"/>
      <c r="BS328" s="82"/>
      <c r="BT328" s="82"/>
      <c r="BU328" s="82"/>
      <c r="BV328" s="82"/>
      <c r="BW328" s="68"/>
      <c r="BX328" s="69"/>
      <c r="BY328" s="39"/>
      <c r="BZ328" s="38"/>
      <c r="CA328" s="39"/>
      <c r="CB328" s="41"/>
      <c r="CC328" s="41"/>
      <c r="CD328" s="41"/>
      <c r="CE328" s="41"/>
    </row>
    <row r="329" spans="1:83" x14ac:dyDescent="0.3">
      <c r="A329" s="8" t="s">
        <v>377</v>
      </c>
      <c r="B329" s="8">
        <v>2002</v>
      </c>
      <c r="C329" s="8" t="s">
        <v>498</v>
      </c>
      <c r="D329" s="8">
        <v>24</v>
      </c>
      <c r="E329" s="8">
        <v>174</v>
      </c>
      <c r="F329" s="10">
        <v>37412</v>
      </c>
      <c r="G329" s="11">
        <f t="shared" si="88"/>
        <v>156</v>
      </c>
      <c r="H329" s="11">
        <v>15</v>
      </c>
      <c r="I329" s="8" t="s">
        <v>499</v>
      </c>
      <c r="J329" s="45" t="s">
        <v>500</v>
      </c>
      <c r="K329" s="45" t="s">
        <v>501</v>
      </c>
      <c r="L329" s="45"/>
      <c r="M329" s="8">
        <v>2</v>
      </c>
      <c r="N329" s="8" t="s">
        <v>39</v>
      </c>
      <c r="O329" s="8">
        <f t="shared" si="89"/>
        <v>3</v>
      </c>
      <c r="P329" s="8"/>
      <c r="Q329" s="13">
        <v>855</v>
      </c>
      <c r="R329" s="13"/>
      <c r="S329" s="14">
        <v>15.155298245614059</v>
      </c>
      <c r="T329" s="14">
        <v>0.55393620113389319</v>
      </c>
      <c r="U329" s="14">
        <v>16.23</v>
      </c>
      <c r="V329" s="14">
        <v>14.1</v>
      </c>
      <c r="W329" s="14"/>
      <c r="X329" s="15">
        <f t="shared" si="90"/>
        <v>269.95375000000041</v>
      </c>
      <c r="Y329" s="61"/>
      <c r="Z329" s="61"/>
      <c r="AA329" s="61"/>
      <c r="AB329" s="62">
        <v>53</v>
      </c>
      <c r="AC329" s="63">
        <v>14.89433962264151</v>
      </c>
      <c r="AD329" s="63">
        <v>0.23908084755807235</v>
      </c>
      <c r="AE329" s="63">
        <v>15.4</v>
      </c>
      <c r="AF329" s="63">
        <v>14.56</v>
      </c>
      <c r="AG329" s="20">
        <f t="shared" si="86"/>
        <v>16.445833333333336</v>
      </c>
      <c r="AH329" s="64">
        <v>472</v>
      </c>
      <c r="AI329" s="65">
        <v>14.754216101694903</v>
      </c>
      <c r="AJ329" s="65">
        <v>0.25406884215793435</v>
      </c>
      <c r="AK329" s="65">
        <v>15.53</v>
      </c>
      <c r="AL329" s="65">
        <v>14.1</v>
      </c>
      <c r="AM329" s="23">
        <f t="shared" si="91"/>
        <v>145.08312499999988</v>
      </c>
      <c r="AN329" s="66">
        <v>330</v>
      </c>
      <c r="AO329" s="67">
        <v>15.770878787878772</v>
      </c>
      <c r="AP329" s="67">
        <v>0.27054849809644482</v>
      </c>
      <c r="AQ329" s="67">
        <v>16.23</v>
      </c>
      <c r="AR329" s="67">
        <v>15.3</v>
      </c>
      <c r="AS329" s="26">
        <f t="shared" si="92"/>
        <v>108.42479166666655</v>
      </c>
      <c r="AT329" s="52"/>
      <c r="AU329" s="53"/>
      <c r="AV329" s="53"/>
      <c r="AW329" s="53"/>
      <c r="AX329" s="53"/>
      <c r="AY329" s="84"/>
      <c r="AZ329" s="85"/>
      <c r="BA329" s="86"/>
      <c r="BB329" s="86"/>
      <c r="BC329" s="86"/>
      <c r="BD329" s="86"/>
      <c r="BE329" s="75"/>
      <c r="BF329" s="72"/>
      <c r="BG329" s="83"/>
      <c r="BH329" s="83"/>
      <c r="BI329" s="83"/>
      <c r="BJ329" s="83"/>
      <c r="BK329" s="72"/>
      <c r="BL329" s="45"/>
      <c r="BM329" s="81"/>
      <c r="BN329" s="81"/>
      <c r="BO329" s="81"/>
      <c r="BP329" s="81"/>
      <c r="BQ329" s="45"/>
      <c r="BR329" s="68"/>
      <c r="BS329" s="82"/>
      <c r="BT329" s="82"/>
      <c r="BU329" s="82"/>
      <c r="BV329" s="82"/>
      <c r="BW329" s="68"/>
      <c r="BX329" s="69"/>
      <c r="BY329" s="39"/>
      <c r="BZ329" s="38"/>
      <c r="CA329" s="39"/>
      <c r="CB329" s="41"/>
      <c r="CC329" s="41"/>
      <c r="CD329" s="41"/>
      <c r="CE329" s="41"/>
    </row>
    <row r="330" spans="1:83" x14ac:dyDescent="0.3">
      <c r="A330" s="8" t="s">
        <v>35</v>
      </c>
      <c r="B330" s="8">
        <v>2002</v>
      </c>
      <c r="C330" s="8" t="s">
        <v>502</v>
      </c>
      <c r="D330" s="8">
        <v>24</v>
      </c>
      <c r="E330" s="8">
        <v>175</v>
      </c>
      <c r="F330" s="10">
        <v>37504</v>
      </c>
      <c r="G330" s="11">
        <f t="shared" si="88"/>
        <v>248</v>
      </c>
      <c r="H330" s="11">
        <v>20.2</v>
      </c>
      <c r="I330" s="8" t="s">
        <v>90</v>
      </c>
      <c r="J330" s="8" t="s">
        <v>58</v>
      </c>
      <c r="K330" s="8"/>
      <c r="L330" s="8"/>
      <c r="M330" s="8">
        <v>8</v>
      </c>
      <c r="N330" s="8" t="s">
        <v>39</v>
      </c>
      <c r="O330" s="8">
        <f t="shared" si="89"/>
        <v>3</v>
      </c>
      <c r="P330" s="8"/>
      <c r="Q330" s="13">
        <v>1915</v>
      </c>
      <c r="R330" s="13"/>
      <c r="S330" s="14">
        <v>15.077942558746757</v>
      </c>
      <c r="T330" s="14">
        <v>3.1364400459434898</v>
      </c>
      <c r="U330" s="14">
        <v>20.38</v>
      </c>
      <c r="V330" s="14">
        <v>7.43</v>
      </c>
      <c r="W330" s="14"/>
      <c r="X330" s="15">
        <f t="shared" si="90"/>
        <v>601.54708333333417</v>
      </c>
      <c r="Y330" s="61"/>
      <c r="Z330" s="61"/>
      <c r="AA330" s="61"/>
      <c r="AB330" s="46">
        <v>153</v>
      </c>
      <c r="AC330" s="47">
        <v>19.915359477124174</v>
      </c>
      <c r="AD330" s="47">
        <v>0.285684833117548</v>
      </c>
      <c r="AE330" s="47">
        <v>20.38</v>
      </c>
      <c r="AF330" s="47">
        <v>18.809999999999999</v>
      </c>
      <c r="AG330" s="20">
        <f t="shared" si="86"/>
        <v>63.480208333333302</v>
      </c>
      <c r="AH330" s="48">
        <v>712</v>
      </c>
      <c r="AI330" s="49">
        <v>13.2055617977528</v>
      </c>
      <c r="AJ330" s="49">
        <v>3.9694760422027406</v>
      </c>
      <c r="AK330" s="49">
        <v>19.95</v>
      </c>
      <c r="AL330" s="49">
        <v>7.43</v>
      </c>
      <c r="AM330" s="23">
        <f t="shared" si="91"/>
        <v>195.88249999999988</v>
      </c>
      <c r="AN330" s="50">
        <v>1050</v>
      </c>
      <c r="AO330" s="51">
        <v>15.642714285714309</v>
      </c>
      <c r="AP330" s="51">
        <v>1.0703190210188456</v>
      </c>
      <c r="AQ330" s="51">
        <v>19.55</v>
      </c>
      <c r="AR330" s="51">
        <v>12.72</v>
      </c>
      <c r="AS330" s="26">
        <f t="shared" si="92"/>
        <v>342.1843750000005</v>
      </c>
      <c r="AT330" s="52"/>
      <c r="AU330" s="53"/>
      <c r="AV330" s="53"/>
      <c r="AW330" s="53"/>
      <c r="AX330" s="53"/>
      <c r="AY330" s="84"/>
      <c r="AZ330" s="85"/>
      <c r="BA330" s="86"/>
      <c r="BB330" s="86"/>
      <c r="BC330" s="86"/>
      <c r="BD330" s="86"/>
      <c r="BE330" s="75"/>
      <c r="BF330" s="72"/>
      <c r="BG330" s="83"/>
      <c r="BH330" s="83"/>
      <c r="BI330" s="83"/>
      <c r="BJ330" s="83"/>
      <c r="BK330" s="72"/>
      <c r="BL330" s="45"/>
      <c r="BM330" s="81"/>
      <c r="BN330" s="81"/>
      <c r="BO330" s="81"/>
      <c r="BP330" s="81"/>
      <c r="BQ330" s="45"/>
      <c r="BR330" s="68"/>
      <c r="BS330" s="82"/>
      <c r="BT330" s="82"/>
      <c r="BU330" s="82"/>
      <c r="BV330" s="82"/>
      <c r="BW330" s="68"/>
      <c r="BX330" s="69"/>
      <c r="BY330" s="39"/>
      <c r="BZ330" s="38"/>
      <c r="CA330" s="39"/>
      <c r="CB330" s="41"/>
      <c r="CC330" s="41"/>
      <c r="CD330" s="41"/>
      <c r="CE330" s="41"/>
    </row>
    <row r="331" spans="1:83" x14ac:dyDescent="0.3">
      <c r="A331" s="8" t="s">
        <v>35</v>
      </c>
      <c r="B331" s="8">
        <v>2002</v>
      </c>
      <c r="C331" s="8" t="s">
        <v>503</v>
      </c>
      <c r="D331" s="8">
        <v>24</v>
      </c>
      <c r="E331" s="8">
        <v>193</v>
      </c>
      <c r="F331" s="10">
        <v>37470</v>
      </c>
      <c r="G331" s="11">
        <f t="shared" si="88"/>
        <v>214</v>
      </c>
      <c r="H331" s="11">
        <v>20.6</v>
      </c>
      <c r="I331" s="8" t="s">
        <v>504</v>
      </c>
      <c r="J331" s="8" t="s">
        <v>64</v>
      </c>
      <c r="K331" s="8"/>
      <c r="L331" s="8"/>
      <c r="M331" s="8">
        <v>8</v>
      </c>
      <c r="N331" s="8" t="s">
        <v>39</v>
      </c>
      <c r="O331" s="8">
        <f t="shared" si="89"/>
        <v>3</v>
      </c>
      <c r="P331" s="8"/>
      <c r="Q331" s="13">
        <v>1917</v>
      </c>
      <c r="R331" s="13"/>
      <c r="S331" s="14">
        <v>18.485858111632755</v>
      </c>
      <c r="T331" s="14">
        <v>1.6701394615999243</v>
      </c>
      <c r="U331" s="14">
        <v>21.24</v>
      </c>
      <c r="V331" s="14">
        <v>14.16</v>
      </c>
      <c r="W331" s="14"/>
      <c r="X331" s="15">
        <f t="shared" si="90"/>
        <v>738.27895833333309</v>
      </c>
      <c r="Y331" s="61"/>
      <c r="Z331" s="61"/>
      <c r="AA331" s="61"/>
      <c r="AB331" s="46">
        <v>49</v>
      </c>
      <c r="AC331" s="47">
        <v>20.503877551020398</v>
      </c>
      <c r="AD331" s="47">
        <v>0.12594337892035773</v>
      </c>
      <c r="AE331" s="47">
        <v>20.74</v>
      </c>
      <c r="AF331" s="47">
        <v>20.059999999999999</v>
      </c>
      <c r="AG331" s="20">
        <f t="shared" si="86"/>
        <v>20.931041666666655</v>
      </c>
      <c r="AH331" s="48">
        <v>90</v>
      </c>
      <c r="AI331" s="49">
        <v>20.490888888888897</v>
      </c>
      <c r="AJ331" s="49">
        <v>0.29116443651077956</v>
      </c>
      <c r="AK331" s="49">
        <v>20.85</v>
      </c>
      <c r="AL331" s="49">
        <v>19.059999999999999</v>
      </c>
      <c r="AM331" s="23">
        <f t="shared" si="91"/>
        <v>38.420416666666682</v>
      </c>
      <c r="AN331" s="50">
        <v>1778</v>
      </c>
      <c r="AO331" s="51">
        <v>18.328751406074215</v>
      </c>
      <c r="AP331" s="51">
        <v>1.6316495183967434</v>
      </c>
      <c r="AQ331" s="51">
        <v>21.24</v>
      </c>
      <c r="AR331" s="51">
        <v>14.16</v>
      </c>
      <c r="AS331" s="26">
        <f t="shared" si="92"/>
        <v>678.92749999999899</v>
      </c>
      <c r="AT331" s="52"/>
      <c r="AU331" s="53"/>
      <c r="AV331" s="53"/>
      <c r="AW331" s="53"/>
      <c r="AX331" s="53"/>
      <c r="AY331" s="84"/>
      <c r="AZ331" s="85"/>
      <c r="BA331" s="86"/>
      <c r="BB331" s="86"/>
      <c r="BC331" s="86"/>
      <c r="BD331" s="86"/>
      <c r="BE331" s="75"/>
      <c r="BF331" s="72"/>
      <c r="BG331" s="83"/>
      <c r="BH331" s="83"/>
      <c r="BI331" s="83"/>
      <c r="BJ331" s="83"/>
      <c r="BK331" s="72"/>
      <c r="BL331" s="45"/>
      <c r="BM331" s="81"/>
      <c r="BN331" s="81"/>
      <c r="BO331" s="81"/>
      <c r="BP331" s="81"/>
      <c r="BQ331" s="45"/>
      <c r="BR331" s="68"/>
      <c r="BS331" s="82"/>
      <c r="BT331" s="82"/>
      <c r="BU331" s="82"/>
      <c r="BV331" s="82"/>
      <c r="BW331" s="68"/>
      <c r="BX331" s="69"/>
      <c r="BY331" s="39"/>
      <c r="BZ331" s="38"/>
      <c r="CA331" s="39"/>
      <c r="CB331" s="41"/>
      <c r="CC331" s="41"/>
      <c r="CD331" s="41"/>
      <c r="CE331" s="41"/>
    </row>
    <row r="332" spans="1:83" x14ac:dyDescent="0.3">
      <c r="A332" s="8" t="s">
        <v>35</v>
      </c>
      <c r="B332" s="8">
        <v>2002</v>
      </c>
      <c r="C332" s="8" t="s">
        <v>505</v>
      </c>
      <c r="D332" s="8">
        <v>24</v>
      </c>
      <c r="E332" s="8">
        <v>196</v>
      </c>
      <c r="F332" s="10">
        <v>37495</v>
      </c>
      <c r="G332" s="11">
        <f t="shared" si="88"/>
        <v>239</v>
      </c>
      <c r="H332" s="11">
        <v>20.7</v>
      </c>
      <c r="I332" s="8" t="s">
        <v>57</v>
      </c>
      <c r="J332" s="8" t="s">
        <v>163</v>
      </c>
      <c r="K332" s="8"/>
      <c r="L332" s="8"/>
      <c r="M332" s="8">
        <v>8</v>
      </c>
      <c r="N332" s="8" t="s">
        <v>39</v>
      </c>
      <c r="O332" s="8">
        <f t="shared" si="89"/>
        <v>3</v>
      </c>
      <c r="P332" s="8"/>
      <c r="Q332" s="13">
        <v>1913</v>
      </c>
      <c r="R332" s="13"/>
      <c r="S332" s="14">
        <v>13.558102456874014</v>
      </c>
      <c r="T332" s="14">
        <v>2.8915975890694408</v>
      </c>
      <c r="U332" s="14">
        <v>21.32</v>
      </c>
      <c r="V332" s="14">
        <v>7.98</v>
      </c>
      <c r="W332" s="14"/>
      <c r="X332" s="15">
        <f t="shared" si="90"/>
        <v>540.34687499999973</v>
      </c>
      <c r="Y332" s="61"/>
      <c r="Z332" s="61"/>
      <c r="AA332" s="61"/>
      <c r="AB332" s="46">
        <v>95</v>
      </c>
      <c r="AC332" s="47">
        <v>21.092526315789467</v>
      </c>
      <c r="AD332" s="47">
        <v>0.15305379683511219</v>
      </c>
      <c r="AE332" s="47">
        <v>21.32</v>
      </c>
      <c r="AF332" s="47">
        <v>20.59</v>
      </c>
      <c r="AG332" s="20">
        <f t="shared" si="86"/>
        <v>41.74562499999999</v>
      </c>
      <c r="AH332" s="48">
        <v>1725</v>
      </c>
      <c r="AI332" s="49">
        <v>12.970405797101426</v>
      </c>
      <c r="AJ332" s="49">
        <v>2.2682408215531984</v>
      </c>
      <c r="AK332" s="49">
        <v>21.25</v>
      </c>
      <c r="AL332" s="49">
        <v>7.98</v>
      </c>
      <c r="AM332" s="23">
        <f t="shared" si="91"/>
        <v>466.1239583333325</v>
      </c>
      <c r="AN332" s="50">
        <v>93</v>
      </c>
      <c r="AO332" s="51">
        <v>16.762473118279566</v>
      </c>
      <c r="AP332" s="51">
        <v>1.3641557796371158</v>
      </c>
      <c r="AQ332" s="51">
        <v>17.95</v>
      </c>
      <c r="AR332" s="51">
        <v>14.07</v>
      </c>
      <c r="AS332" s="26">
        <f t="shared" si="92"/>
        <v>32.477291666666659</v>
      </c>
      <c r="AT332" s="52"/>
      <c r="AU332" s="53"/>
      <c r="AV332" s="53"/>
      <c r="AW332" s="53"/>
      <c r="AX332" s="53"/>
      <c r="AY332" s="84"/>
      <c r="AZ332" s="85"/>
      <c r="BA332" s="86"/>
      <c r="BB332" s="86"/>
      <c r="BC332" s="86"/>
      <c r="BD332" s="86"/>
      <c r="BE332" s="75"/>
      <c r="BF332" s="72"/>
      <c r="BG332" s="83"/>
      <c r="BH332" s="83"/>
      <c r="BI332" s="83"/>
      <c r="BJ332" s="83"/>
      <c r="BK332" s="72"/>
      <c r="BL332" s="45"/>
      <c r="BM332" s="81"/>
      <c r="BN332" s="81"/>
      <c r="BO332" s="81"/>
      <c r="BP332" s="81"/>
      <c r="BQ332" s="45"/>
      <c r="BR332" s="68"/>
      <c r="BS332" s="82"/>
      <c r="BT332" s="82"/>
      <c r="BU332" s="82"/>
      <c r="BV332" s="82"/>
      <c r="BW332" s="68"/>
      <c r="BX332" s="69"/>
      <c r="BY332" s="39"/>
      <c r="BZ332" s="38"/>
      <c r="CA332" s="39"/>
      <c r="CB332" s="41"/>
      <c r="CC332" s="41"/>
      <c r="CD332" s="41"/>
      <c r="CE332" s="41"/>
    </row>
    <row r="333" spans="1:83" x14ac:dyDescent="0.3">
      <c r="A333" s="8" t="s">
        <v>35</v>
      </c>
      <c r="B333" s="8">
        <v>2002</v>
      </c>
      <c r="C333" s="8" t="s">
        <v>506</v>
      </c>
      <c r="D333" s="8">
        <v>24</v>
      </c>
      <c r="E333" s="8">
        <v>203</v>
      </c>
      <c r="F333" s="10">
        <v>37470</v>
      </c>
      <c r="G333" s="11">
        <f t="shared" si="88"/>
        <v>214</v>
      </c>
      <c r="H333" s="11">
        <v>20.6</v>
      </c>
      <c r="I333" s="8" t="s">
        <v>57</v>
      </c>
      <c r="J333" s="8" t="s">
        <v>58</v>
      </c>
      <c r="K333" s="8"/>
      <c r="L333" s="8"/>
      <c r="M333" s="8">
        <v>8</v>
      </c>
      <c r="N333" s="8" t="s">
        <v>39</v>
      </c>
      <c r="O333" s="8">
        <f t="shared" si="89"/>
        <v>3</v>
      </c>
      <c r="P333" s="8"/>
      <c r="Q333" s="13">
        <v>1917</v>
      </c>
      <c r="R333" s="13"/>
      <c r="S333" s="14">
        <v>18.492728221178911</v>
      </c>
      <c r="T333" s="14">
        <v>1.5239430492065806</v>
      </c>
      <c r="U333" s="14">
        <v>21.22</v>
      </c>
      <c r="V333" s="14">
        <v>14.35</v>
      </c>
      <c r="W333" s="14"/>
      <c r="X333" s="15">
        <f t="shared" si="90"/>
        <v>738.55333333333272</v>
      </c>
      <c r="Y333" s="61"/>
      <c r="Z333" s="61"/>
      <c r="AA333" s="61"/>
      <c r="AB333" s="46">
        <v>62</v>
      </c>
      <c r="AC333" s="47">
        <v>20.580967741935478</v>
      </c>
      <c r="AD333" s="47">
        <v>0.20618875386656457</v>
      </c>
      <c r="AE333" s="47">
        <v>20.92</v>
      </c>
      <c r="AF333" s="47">
        <v>19.78</v>
      </c>
      <c r="AG333" s="20">
        <f t="shared" si="86"/>
        <v>26.583749999999995</v>
      </c>
      <c r="AH333" s="48">
        <v>95</v>
      </c>
      <c r="AI333" s="49">
        <v>20.543263157894742</v>
      </c>
      <c r="AJ333" s="49">
        <v>0.20971836284246867</v>
      </c>
      <c r="AK333" s="49">
        <v>20.81</v>
      </c>
      <c r="AL333" s="49">
        <v>19.64</v>
      </c>
      <c r="AM333" s="23">
        <f t="shared" si="91"/>
        <v>40.658541666666679</v>
      </c>
      <c r="AN333" s="50">
        <v>1760</v>
      </c>
      <c r="AO333" s="51">
        <v>18.30848295454544</v>
      </c>
      <c r="AP333" s="51">
        <v>1.4529650243026664</v>
      </c>
      <c r="AQ333" s="51">
        <v>21.22</v>
      </c>
      <c r="AR333" s="51">
        <v>14.35</v>
      </c>
      <c r="AS333" s="26">
        <f t="shared" si="92"/>
        <v>671.31104166666603</v>
      </c>
      <c r="AT333" s="52"/>
      <c r="AU333" s="53"/>
      <c r="AV333" s="53"/>
      <c r="AW333" s="53"/>
      <c r="AX333" s="53"/>
      <c r="AY333" s="84"/>
      <c r="AZ333" s="75"/>
      <c r="BA333" s="87"/>
      <c r="BB333" s="87"/>
      <c r="BC333" s="87"/>
      <c r="BD333" s="87"/>
      <c r="BE333" s="75"/>
      <c r="BF333" s="72"/>
      <c r="BG333" s="83"/>
      <c r="BH333" s="83"/>
      <c r="BI333" s="83"/>
      <c r="BJ333" s="83"/>
      <c r="BK333" s="72"/>
      <c r="BL333" s="45"/>
      <c r="BM333" s="81"/>
      <c r="BN333" s="81"/>
      <c r="BO333" s="81"/>
      <c r="BP333" s="81"/>
      <c r="BQ333" s="45"/>
      <c r="BR333" s="68"/>
      <c r="BS333" s="82"/>
      <c r="BT333" s="82"/>
      <c r="BU333" s="82"/>
      <c r="BV333" s="82"/>
      <c r="BW333" s="68"/>
      <c r="BX333" s="69"/>
      <c r="BY333" s="39"/>
      <c r="BZ333" s="38"/>
      <c r="CA333" s="39"/>
      <c r="CB333" s="41"/>
      <c r="CC333" s="41"/>
      <c r="CD333" s="41"/>
      <c r="CE333" s="41"/>
    </row>
    <row r="334" spans="1:83" x14ac:dyDescent="0.3">
      <c r="A334" s="8" t="s">
        <v>35</v>
      </c>
      <c r="B334" s="8">
        <v>2002</v>
      </c>
      <c r="C334" s="8" t="s">
        <v>507</v>
      </c>
      <c r="D334" s="8">
        <v>24</v>
      </c>
      <c r="E334" s="8">
        <v>209</v>
      </c>
      <c r="F334" s="10">
        <v>37517</v>
      </c>
      <c r="G334" s="11">
        <f t="shared" si="88"/>
        <v>261</v>
      </c>
      <c r="H334" s="11">
        <v>19.399999999999999</v>
      </c>
      <c r="I334" s="8" t="s">
        <v>57</v>
      </c>
      <c r="J334" s="8" t="s">
        <v>58</v>
      </c>
      <c r="K334" s="8"/>
      <c r="L334" s="8"/>
      <c r="M334" s="8">
        <v>8</v>
      </c>
      <c r="N334" s="8" t="s">
        <v>39</v>
      </c>
      <c r="O334" s="8">
        <f t="shared" si="89"/>
        <v>3</v>
      </c>
      <c r="P334" s="8"/>
      <c r="Q334" s="13">
        <v>1910</v>
      </c>
      <c r="R334" s="13"/>
      <c r="S334" s="14">
        <v>12.81984816753924</v>
      </c>
      <c r="T334" s="14">
        <v>2.4337574671890043</v>
      </c>
      <c r="U334" s="14">
        <v>19.63</v>
      </c>
      <c r="V334" s="14">
        <v>8.24</v>
      </c>
      <c r="W334" s="14"/>
      <c r="X334" s="15">
        <f t="shared" si="90"/>
        <v>510.12312499999888</v>
      </c>
      <c r="Y334" s="61"/>
      <c r="Z334" s="61"/>
      <c r="AA334" s="61"/>
      <c r="AB334" s="46">
        <v>82</v>
      </c>
      <c r="AC334" s="47">
        <v>19.261585365853662</v>
      </c>
      <c r="AD334" s="47">
        <v>0.11319675334735949</v>
      </c>
      <c r="AE334" s="47">
        <v>19.63</v>
      </c>
      <c r="AF334" s="47">
        <v>18.940000000000001</v>
      </c>
      <c r="AG334" s="20">
        <f t="shared" si="86"/>
        <v>32.905208333333341</v>
      </c>
      <c r="AH334" s="48">
        <v>771</v>
      </c>
      <c r="AI334" s="49">
        <v>12.407717250324257</v>
      </c>
      <c r="AJ334" s="49">
        <v>2.6185448973979857</v>
      </c>
      <c r="AK334" s="49">
        <v>19.52</v>
      </c>
      <c r="AL334" s="49">
        <v>8.24</v>
      </c>
      <c r="AM334" s="23">
        <f t="shared" si="91"/>
        <v>199.29895833333339</v>
      </c>
      <c r="AN334" s="50">
        <v>1057</v>
      </c>
      <c r="AO334" s="51">
        <v>12.620728476821196</v>
      </c>
      <c r="AP334" s="51">
        <v>1.5235060799475526</v>
      </c>
      <c r="AQ334" s="51">
        <v>17.34</v>
      </c>
      <c r="AR334" s="51">
        <v>9.5399999999999991</v>
      </c>
      <c r="AS334" s="26">
        <f t="shared" si="92"/>
        <v>277.91895833333342</v>
      </c>
      <c r="AT334" s="52"/>
      <c r="AU334" s="53"/>
      <c r="AV334" s="53"/>
      <c r="AW334" s="53"/>
      <c r="AX334" s="53"/>
      <c r="AY334" s="84"/>
      <c r="AZ334" s="75"/>
      <c r="BA334" s="87"/>
      <c r="BB334" s="87"/>
      <c r="BC334" s="87"/>
      <c r="BD334" s="87"/>
      <c r="BE334" s="75"/>
      <c r="BF334" s="72"/>
      <c r="BG334" s="83"/>
      <c r="BH334" s="83"/>
      <c r="BI334" s="83"/>
      <c r="BJ334" s="83"/>
      <c r="BK334" s="72"/>
      <c r="BL334" s="45"/>
      <c r="BM334" s="81"/>
      <c r="BN334" s="81"/>
      <c r="BO334" s="81"/>
      <c r="BP334" s="81"/>
      <c r="BQ334" s="45"/>
      <c r="BR334" s="68"/>
      <c r="BS334" s="82"/>
      <c r="BT334" s="82"/>
      <c r="BU334" s="82"/>
      <c r="BV334" s="82"/>
      <c r="BW334" s="68"/>
      <c r="BX334" s="69"/>
      <c r="BY334" s="39"/>
      <c r="BZ334" s="38"/>
      <c r="CA334" s="39"/>
      <c r="CB334" s="41"/>
      <c r="CC334" s="41"/>
      <c r="CD334" s="41"/>
      <c r="CE334" s="41"/>
    </row>
    <row r="335" spans="1:83" x14ac:dyDescent="0.3">
      <c r="A335" s="8" t="s">
        <v>177</v>
      </c>
      <c r="B335" s="9">
        <v>2000</v>
      </c>
      <c r="C335" s="8" t="s">
        <v>296</v>
      </c>
      <c r="D335" s="8">
        <v>24</v>
      </c>
      <c r="E335" s="8">
        <v>277</v>
      </c>
      <c r="F335" s="10">
        <v>36645</v>
      </c>
      <c r="G335" s="11">
        <f t="shared" si="88"/>
        <v>120</v>
      </c>
      <c r="H335" s="11">
        <v>10.9</v>
      </c>
      <c r="I335" s="8" t="s">
        <v>37</v>
      </c>
      <c r="J335" s="45" t="s">
        <v>183</v>
      </c>
      <c r="K335" s="45" t="s">
        <v>199</v>
      </c>
      <c r="L335" s="45"/>
      <c r="M335" s="8">
        <v>8</v>
      </c>
      <c r="N335" s="8" t="s">
        <v>39</v>
      </c>
      <c r="O335" s="8">
        <f t="shared" si="89"/>
        <v>3</v>
      </c>
      <c r="P335" s="8"/>
      <c r="Q335" s="13">
        <v>1718</v>
      </c>
      <c r="R335" s="13"/>
      <c r="S335" s="14">
        <v>13.850908032596084</v>
      </c>
      <c r="T335" s="14">
        <v>1.7192348028131226</v>
      </c>
      <c r="U335" s="14">
        <v>17.100000000000001</v>
      </c>
      <c r="V335" s="14">
        <v>11.03</v>
      </c>
      <c r="W335" s="14"/>
      <c r="X335" s="15">
        <f t="shared" si="90"/>
        <v>495.74708333333484</v>
      </c>
      <c r="Y335" s="61"/>
      <c r="Z335" s="61"/>
      <c r="AA335" s="61"/>
      <c r="AB335" s="46">
        <v>1269</v>
      </c>
      <c r="AC335" s="47">
        <v>13.989527186761183</v>
      </c>
      <c r="AD335" s="47">
        <v>1.5972114195867053</v>
      </c>
      <c r="AE335" s="47">
        <v>17.100000000000001</v>
      </c>
      <c r="AF335" s="47">
        <v>11.03</v>
      </c>
      <c r="AG335" s="20">
        <f t="shared" si="86"/>
        <v>369.84812499999879</v>
      </c>
      <c r="AH335" s="48">
        <v>349</v>
      </c>
      <c r="AI335" s="49">
        <v>13.363209169054466</v>
      </c>
      <c r="AJ335" s="49">
        <v>1.978515208498665</v>
      </c>
      <c r="AK335" s="49">
        <v>15.99</v>
      </c>
      <c r="AL335" s="49">
        <v>11.05</v>
      </c>
      <c r="AM335" s="23">
        <f t="shared" si="91"/>
        <v>97.161666666666846</v>
      </c>
      <c r="AN335" s="50">
        <v>100</v>
      </c>
      <c r="AO335" s="51">
        <v>13.793900000000002</v>
      </c>
      <c r="AP335" s="51">
        <v>1.9340296003291919</v>
      </c>
      <c r="AQ335" s="51">
        <v>15.92</v>
      </c>
      <c r="AR335" s="51">
        <v>11.75</v>
      </c>
      <c r="AS335" s="26">
        <f t="shared" si="92"/>
        <v>28.737291666666675</v>
      </c>
      <c r="AT335" s="52"/>
      <c r="AU335" s="53"/>
      <c r="AV335" s="53"/>
      <c r="AW335" s="53"/>
      <c r="AX335" s="53"/>
      <c r="AY335" s="84"/>
      <c r="AZ335" s="30"/>
      <c r="BA335" s="31"/>
      <c r="BB335" s="31"/>
      <c r="BC335" s="31"/>
      <c r="BD335" s="31"/>
      <c r="BE335" s="75"/>
      <c r="BF335" s="33"/>
      <c r="BG335" s="34"/>
      <c r="BH335" s="34"/>
      <c r="BI335" s="34"/>
      <c r="BJ335" s="34"/>
      <c r="BK335" s="72"/>
      <c r="BL335" s="8"/>
      <c r="BM335" s="36"/>
      <c r="BN335" s="36"/>
      <c r="BO335" s="36"/>
      <c r="BP335" s="36"/>
      <c r="BQ335" s="45"/>
      <c r="BR335" s="22"/>
      <c r="BS335" s="22"/>
      <c r="BT335" s="22"/>
      <c r="BU335" s="22"/>
      <c r="BV335" s="22"/>
      <c r="BW335" s="68"/>
      <c r="BX335" s="69"/>
      <c r="BY335" s="39"/>
      <c r="BZ335" s="38"/>
      <c r="CA335" s="39"/>
      <c r="CB335" s="41"/>
      <c r="CC335" s="41"/>
      <c r="CD335" s="41"/>
      <c r="CE335" s="41"/>
    </row>
    <row r="336" spans="1:83" x14ac:dyDescent="0.3">
      <c r="A336" s="8" t="s">
        <v>35</v>
      </c>
      <c r="B336" s="8">
        <v>2002</v>
      </c>
      <c r="C336" s="8" t="s">
        <v>508</v>
      </c>
      <c r="D336" s="8">
        <v>24</v>
      </c>
      <c r="E336" s="8">
        <v>419</v>
      </c>
      <c r="F336" s="10">
        <v>37445</v>
      </c>
      <c r="G336" s="11">
        <f t="shared" si="88"/>
        <v>189</v>
      </c>
      <c r="H336" s="11">
        <v>17.8</v>
      </c>
      <c r="I336" s="8" t="s">
        <v>57</v>
      </c>
      <c r="J336" s="8" t="s">
        <v>486</v>
      </c>
      <c r="K336" s="8"/>
      <c r="L336" s="8"/>
      <c r="M336" s="8">
        <v>2</v>
      </c>
      <c r="N336" s="8" t="s">
        <v>39</v>
      </c>
      <c r="O336" s="8">
        <f t="shared" si="89"/>
        <v>3</v>
      </c>
      <c r="P336" s="8"/>
      <c r="Q336" s="13">
        <v>328</v>
      </c>
      <c r="R336" s="13"/>
      <c r="S336" s="14">
        <v>18.433689024390226</v>
      </c>
      <c r="T336" s="14">
        <v>0.39271359049633059</v>
      </c>
      <c r="U336" s="14">
        <v>19.350000000000001</v>
      </c>
      <c r="V336" s="14">
        <v>16.95</v>
      </c>
      <c r="W336" s="14"/>
      <c r="X336" s="15">
        <f t="shared" si="90"/>
        <v>125.96354166666654</v>
      </c>
      <c r="Y336" s="61"/>
      <c r="Z336" s="61"/>
      <c r="AA336" s="61"/>
      <c r="AB336" s="46">
        <v>61</v>
      </c>
      <c r="AC336" s="47">
        <v>18.061803278688515</v>
      </c>
      <c r="AD336" s="47">
        <v>0.1312949376622653</v>
      </c>
      <c r="AE336" s="47">
        <v>18.38</v>
      </c>
      <c r="AF336" s="47">
        <v>17.84</v>
      </c>
      <c r="AG336" s="20">
        <f t="shared" si="86"/>
        <v>22.953541666666652</v>
      </c>
      <c r="AH336" s="48">
        <v>168</v>
      </c>
      <c r="AI336" s="49">
        <v>18.292797619047622</v>
      </c>
      <c r="AJ336" s="49">
        <v>0.27346725952154349</v>
      </c>
      <c r="AK336" s="49">
        <v>18.78</v>
      </c>
      <c r="AL336" s="49">
        <v>16.95</v>
      </c>
      <c r="AM336" s="23">
        <f t="shared" si="91"/>
        <v>64.024791666666673</v>
      </c>
      <c r="AN336" s="50">
        <v>99</v>
      </c>
      <c r="AO336" s="51">
        <v>18.901919191919191</v>
      </c>
      <c r="AP336" s="51">
        <v>0.18714109469004639</v>
      </c>
      <c r="AQ336" s="51">
        <v>19.350000000000001</v>
      </c>
      <c r="AR336" s="51">
        <v>18.600000000000001</v>
      </c>
      <c r="AS336" s="26">
        <f t="shared" si="92"/>
        <v>38.985208333333333</v>
      </c>
      <c r="AT336" s="52"/>
      <c r="AU336" s="53"/>
      <c r="AV336" s="53"/>
      <c r="AW336" s="53"/>
      <c r="AX336" s="53"/>
      <c r="AY336" s="84"/>
      <c r="AZ336" s="75"/>
      <c r="BA336" s="87"/>
      <c r="BB336" s="87"/>
      <c r="BC336" s="87"/>
      <c r="BD336" s="87"/>
      <c r="BE336" s="75"/>
      <c r="BF336" s="72"/>
      <c r="BG336" s="83"/>
      <c r="BH336" s="83"/>
      <c r="BI336" s="83"/>
      <c r="BJ336" s="83"/>
      <c r="BK336" s="72"/>
      <c r="BL336" s="45"/>
      <c r="BM336" s="81"/>
      <c r="BN336" s="81"/>
      <c r="BO336" s="81"/>
      <c r="BP336" s="81"/>
      <c r="BQ336" s="45"/>
      <c r="BR336" s="68"/>
      <c r="BS336" s="82"/>
      <c r="BT336" s="82"/>
      <c r="BU336" s="82"/>
      <c r="BV336" s="82"/>
      <c r="BW336" s="68"/>
      <c r="BX336" s="69"/>
      <c r="BY336" s="39"/>
      <c r="BZ336" s="38"/>
      <c r="CA336" s="39"/>
      <c r="CB336" s="41"/>
      <c r="CC336" s="41"/>
      <c r="CD336" s="41"/>
      <c r="CE336" s="41"/>
    </row>
    <row r="337" spans="1:83" x14ac:dyDescent="0.3">
      <c r="A337" s="8" t="s">
        <v>35</v>
      </c>
      <c r="B337" s="8">
        <v>2002</v>
      </c>
      <c r="C337" s="8" t="s">
        <v>509</v>
      </c>
      <c r="D337" s="8">
        <v>24</v>
      </c>
      <c r="E337" s="8">
        <v>766</v>
      </c>
      <c r="F337" s="10">
        <v>37505</v>
      </c>
      <c r="G337" s="11">
        <f t="shared" si="88"/>
        <v>249</v>
      </c>
      <c r="H337" s="11">
        <v>20</v>
      </c>
      <c r="I337" s="8" t="s">
        <v>57</v>
      </c>
      <c r="J337" s="8" t="s">
        <v>484</v>
      </c>
      <c r="K337" s="8"/>
      <c r="L337" s="8"/>
      <c r="M337" s="8">
        <v>2</v>
      </c>
      <c r="N337" s="8" t="s">
        <v>39</v>
      </c>
      <c r="O337" s="8">
        <f t="shared" si="89"/>
        <v>3</v>
      </c>
      <c r="P337" s="8"/>
      <c r="Q337" s="13">
        <v>224</v>
      </c>
      <c r="R337" s="13"/>
      <c r="S337" s="14">
        <v>19.572991071428568</v>
      </c>
      <c r="T337" s="14">
        <v>1.1684739501235095</v>
      </c>
      <c r="U337" s="14">
        <v>20.76</v>
      </c>
      <c r="V337" s="14">
        <v>15.66</v>
      </c>
      <c r="W337" s="14"/>
      <c r="X337" s="15">
        <f t="shared" si="90"/>
        <v>91.340624999999989</v>
      </c>
      <c r="Y337" s="61"/>
      <c r="Z337" s="61"/>
      <c r="AA337" s="61"/>
      <c r="AB337" s="46">
        <v>50</v>
      </c>
      <c r="AC337" s="47">
        <v>20.07800000000001</v>
      </c>
      <c r="AD337" s="47">
        <v>0.12101610619741486</v>
      </c>
      <c r="AE337" s="47">
        <v>20.190000000000001</v>
      </c>
      <c r="AF337" s="47">
        <v>19.37</v>
      </c>
      <c r="AG337" s="20">
        <f t="shared" si="86"/>
        <v>20.914583333333347</v>
      </c>
      <c r="AH337" s="48">
        <v>104</v>
      </c>
      <c r="AI337" s="49">
        <v>19.711346153846172</v>
      </c>
      <c r="AJ337" s="49">
        <v>0.46176751535538069</v>
      </c>
      <c r="AK337" s="49">
        <v>20.239999999999998</v>
      </c>
      <c r="AL337" s="49">
        <v>17.91</v>
      </c>
      <c r="AM337" s="23">
        <f t="shared" si="91"/>
        <v>42.707916666666705</v>
      </c>
      <c r="AN337" s="50">
        <v>70</v>
      </c>
      <c r="AO337" s="51">
        <v>19.006714285714303</v>
      </c>
      <c r="AP337" s="51">
        <v>1.8827952711663265</v>
      </c>
      <c r="AQ337" s="51">
        <v>20.76</v>
      </c>
      <c r="AR337" s="51">
        <v>15.66</v>
      </c>
      <c r="AS337" s="26">
        <f t="shared" si="92"/>
        <v>27.718125000000022</v>
      </c>
      <c r="AT337" s="52"/>
      <c r="AU337" s="53"/>
      <c r="AV337" s="53"/>
      <c r="AW337" s="53"/>
      <c r="AX337" s="53"/>
      <c r="AY337" s="84"/>
      <c r="AZ337" s="75"/>
      <c r="BA337" s="87"/>
      <c r="BB337" s="87"/>
      <c r="BC337" s="87"/>
      <c r="BD337" s="87"/>
      <c r="BE337" s="75"/>
      <c r="BF337" s="72"/>
      <c r="BG337" s="83"/>
      <c r="BH337" s="83"/>
      <c r="BI337" s="83"/>
      <c r="BJ337" s="83"/>
      <c r="BK337" s="72"/>
      <c r="BL337" s="45"/>
      <c r="BM337" s="81"/>
      <c r="BN337" s="81"/>
      <c r="BO337" s="81"/>
      <c r="BP337" s="81"/>
      <c r="BQ337" s="45"/>
      <c r="BR337" s="68"/>
      <c r="BS337" s="82"/>
      <c r="BT337" s="82"/>
      <c r="BU337" s="82"/>
      <c r="BV337" s="82"/>
      <c r="BW337" s="68"/>
      <c r="BX337" s="69"/>
      <c r="BY337" s="39"/>
      <c r="BZ337" s="38"/>
      <c r="CA337" s="39"/>
      <c r="CB337" s="41"/>
      <c r="CC337" s="41"/>
      <c r="CD337" s="41"/>
      <c r="CE337" s="41"/>
    </row>
    <row r="338" spans="1:83" x14ac:dyDescent="0.3">
      <c r="A338" s="8" t="s">
        <v>35</v>
      </c>
      <c r="B338" s="8">
        <v>2002</v>
      </c>
      <c r="C338" s="8" t="s">
        <v>510</v>
      </c>
      <c r="D338" s="8">
        <v>25</v>
      </c>
      <c r="E338" s="8">
        <v>1</v>
      </c>
      <c r="F338" s="10">
        <v>37459</v>
      </c>
      <c r="G338" s="11">
        <f t="shared" si="88"/>
        <v>203</v>
      </c>
      <c r="H338" s="11">
        <v>20.399999999999999</v>
      </c>
      <c r="I338" s="8" t="s">
        <v>268</v>
      </c>
      <c r="J338" s="8" t="s">
        <v>72</v>
      </c>
      <c r="K338" s="8"/>
      <c r="L338" s="8"/>
      <c r="M338" s="8">
        <v>8</v>
      </c>
      <c r="N338" s="8" t="s">
        <v>39</v>
      </c>
      <c r="O338" s="8">
        <f t="shared" si="89"/>
        <v>3</v>
      </c>
      <c r="P338" s="8"/>
      <c r="Q338" s="13">
        <v>1914</v>
      </c>
      <c r="R338" s="13"/>
      <c r="S338" s="14">
        <v>19.156374085684405</v>
      </c>
      <c r="T338" s="14">
        <v>1.429636949252246</v>
      </c>
      <c r="U338" s="14">
        <v>21.48</v>
      </c>
      <c r="V338" s="14">
        <v>15.57</v>
      </c>
      <c r="W338" s="14"/>
      <c r="X338" s="15">
        <f t="shared" si="90"/>
        <v>763.86041666666563</v>
      </c>
      <c r="Y338" s="61"/>
      <c r="Z338" s="61"/>
      <c r="AA338" s="61"/>
      <c r="AB338" s="46">
        <v>114</v>
      </c>
      <c r="AC338" s="47">
        <v>20.879035087719306</v>
      </c>
      <c r="AD338" s="47">
        <v>0.17458912219784842</v>
      </c>
      <c r="AE338" s="47">
        <v>21.35</v>
      </c>
      <c r="AF338" s="47">
        <v>20.55</v>
      </c>
      <c r="AG338" s="20">
        <f t="shared" si="86"/>
        <v>49.587708333333353</v>
      </c>
      <c r="AH338" s="48">
        <v>246</v>
      </c>
      <c r="AI338" s="49">
        <v>20.915934959349585</v>
      </c>
      <c r="AJ338" s="49">
        <v>0.23510427525300823</v>
      </c>
      <c r="AK338" s="49">
        <v>21.39</v>
      </c>
      <c r="AL338" s="49">
        <v>19.61</v>
      </c>
      <c r="AM338" s="23">
        <f t="shared" si="91"/>
        <v>107.19416666666662</v>
      </c>
      <c r="AN338" s="50">
        <v>1554</v>
      </c>
      <c r="AO338" s="51">
        <v>18.751460746460776</v>
      </c>
      <c r="AP338" s="51">
        <v>1.2784317058792243</v>
      </c>
      <c r="AQ338" s="51">
        <v>21.48</v>
      </c>
      <c r="AR338" s="51">
        <v>15.57</v>
      </c>
      <c r="AS338" s="26">
        <f t="shared" si="92"/>
        <v>607.07854166666766</v>
      </c>
      <c r="AT338" s="52"/>
      <c r="AU338" s="53"/>
      <c r="AV338" s="53"/>
      <c r="AW338" s="53"/>
      <c r="AX338" s="53"/>
      <c r="AY338" s="84"/>
      <c r="AZ338" s="75"/>
      <c r="BA338" s="87"/>
      <c r="BB338" s="87"/>
      <c r="BC338" s="87"/>
      <c r="BD338" s="87"/>
      <c r="BE338" s="75"/>
      <c r="BF338" s="72"/>
      <c r="BG338" s="83"/>
      <c r="BH338" s="83"/>
      <c r="BI338" s="83"/>
      <c r="BJ338" s="83"/>
      <c r="BK338" s="72"/>
      <c r="BL338" s="45"/>
      <c r="BM338" s="81"/>
      <c r="BN338" s="81"/>
      <c r="BO338" s="81"/>
      <c r="BP338" s="81"/>
      <c r="BQ338" s="45"/>
      <c r="BR338" s="68"/>
      <c r="BS338" s="82"/>
      <c r="BT338" s="82"/>
      <c r="BU338" s="82"/>
      <c r="BV338" s="82"/>
      <c r="BW338" s="68"/>
      <c r="BX338" s="69"/>
      <c r="BY338" s="39"/>
      <c r="BZ338" s="38"/>
      <c r="CA338" s="39"/>
      <c r="CB338" s="41"/>
      <c r="CC338" s="41"/>
      <c r="CD338" s="41"/>
      <c r="CE338" s="41"/>
    </row>
    <row r="339" spans="1:83" x14ac:dyDescent="0.3">
      <c r="A339" s="8" t="s">
        <v>35</v>
      </c>
      <c r="B339" s="8">
        <v>2002</v>
      </c>
      <c r="C339" s="8" t="s">
        <v>511</v>
      </c>
      <c r="D339" s="8">
        <v>25</v>
      </c>
      <c r="E339" s="8">
        <v>4</v>
      </c>
      <c r="F339" s="10">
        <v>37454</v>
      </c>
      <c r="G339" s="11">
        <f t="shared" si="88"/>
        <v>198</v>
      </c>
      <c r="H339" s="11">
        <v>19.3</v>
      </c>
      <c r="I339" s="8" t="s">
        <v>145</v>
      </c>
      <c r="J339" s="8" t="s">
        <v>94</v>
      </c>
      <c r="K339" s="8"/>
      <c r="L339" s="8"/>
      <c r="M339" s="8">
        <v>8</v>
      </c>
      <c r="N339" s="8" t="s">
        <v>39</v>
      </c>
      <c r="O339" s="8">
        <f t="shared" si="89"/>
        <v>3</v>
      </c>
      <c r="P339" s="8"/>
      <c r="Q339" s="13">
        <v>1906</v>
      </c>
      <c r="R339" s="13"/>
      <c r="S339" s="14">
        <v>19.213137460650518</v>
      </c>
      <c r="T339" s="14">
        <v>1.3797665818770535</v>
      </c>
      <c r="U339" s="14">
        <v>21.67</v>
      </c>
      <c r="V339" s="14">
        <v>15.46</v>
      </c>
      <c r="W339" s="14"/>
      <c r="X339" s="15">
        <f t="shared" si="90"/>
        <v>762.92166666666435</v>
      </c>
      <c r="Y339" s="61"/>
      <c r="Z339" s="61"/>
      <c r="AA339" s="61"/>
      <c r="AB339" s="46">
        <v>338</v>
      </c>
      <c r="AC339" s="47">
        <v>20.158579881656799</v>
      </c>
      <c r="AD339" s="47">
        <v>0.89253767235189985</v>
      </c>
      <c r="AE339" s="47">
        <v>21.39</v>
      </c>
      <c r="AF339" s="47">
        <v>16.22</v>
      </c>
      <c r="AG339" s="20">
        <f t="shared" si="86"/>
        <v>141.94999999999996</v>
      </c>
      <c r="AH339" s="48">
        <v>88</v>
      </c>
      <c r="AI339" s="49">
        <v>20.982840909090907</v>
      </c>
      <c r="AJ339" s="49">
        <v>0.19493558537409389</v>
      </c>
      <c r="AK339" s="49">
        <v>21.32</v>
      </c>
      <c r="AL339" s="49">
        <v>20.05</v>
      </c>
      <c r="AM339" s="23">
        <f t="shared" si="91"/>
        <v>38.46854166666666</v>
      </c>
      <c r="AN339" s="50">
        <v>1480</v>
      </c>
      <c r="AO339" s="51">
        <v>18.891993243243231</v>
      </c>
      <c r="AP339" s="51">
        <v>1.3321126139262736</v>
      </c>
      <c r="AQ339" s="51">
        <v>21.67</v>
      </c>
      <c r="AR339" s="51">
        <v>15.46</v>
      </c>
      <c r="AS339" s="26">
        <f t="shared" si="92"/>
        <v>582.50312499999961</v>
      </c>
      <c r="AT339" s="52"/>
      <c r="AU339" s="53"/>
      <c r="AV339" s="53"/>
      <c r="AW339" s="53"/>
      <c r="AX339" s="53"/>
      <c r="AY339" s="84"/>
      <c r="AZ339" s="75"/>
      <c r="BA339" s="87"/>
      <c r="BB339" s="87"/>
      <c r="BC339" s="87"/>
      <c r="BD339" s="87"/>
      <c r="BE339" s="75"/>
      <c r="BF339" s="72"/>
      <c r="BG339" s="83"/>
      <c r="BH339" s="83"/>
      <c r="BI339" s="83"/>
      <c r="BJ339" s="83"/>
      <c r="BK339" s="72"/>
      <c r="BL339" s="45"/>
      <c r="BM339" s="81"/>
      <c r="BN339" s="81"/>
      <c r="BO339" s="81"/>
      <c r="BP339" s="81"/>
      <c r="BQ339" s="45"/>
      <c r="BR339" s="68"/>
      <c r="BS339" s="82"/>
      <c r="BT339" s="82"/>
      <c r="BU339" s="82"/>
      <c r="BV339" s="82"/>
      <c r="BW339" s="68"/>
      <c r="BX339" s="69"/>
      <c r="BY339" s="39"/>
      <c r="BZ339" s="38"/>
      <c r="CA339" s="39"/>
      <c r="CB339" s="41"/>
      <c r="CC339" s="41"/>
      <c r="CD339" s="41"/>
      <c r="CE339" s="41"/>
    </row>
    <row r="340" spans="1:83" x14ac:dyDescent="0.3">
      <c r="A340" s="8" t="s">
        <v>35</v>
      </c>
      <c r="B340" s="8">
        <v>2002</v>
      </c>
      <c r="C340" s="8" t="s">
        <v>512</v>
      </c>
      <c r="D340" s="8">
        <v>25</v>
      </c>
      <c r="E340" s="8">
        <v>8</v>
      </c>
      <c r="F340" s="10">
        <v>37452</v>
      </c>
      <c r="G340" s="11">
        <f t="shared" si="88"/>
        <v>196</v>
      </c>
      <c r="H340" s="11">
        <v>18.8</v>
      </c>
      <c r="I340" s="8" t="s">
        <v>57</v>
      </c>
      <c r="J340" s="8" t="s">
        <v>94</v>
      </c>
      <c r="K340" s="8"/>
      <c r="L340" s="8"/>
      <c r="M340" s="8">
        <v>8</v>
      </c>
      <c r="N340" s="8" t="s">
        <v>39</v>
      </c>
      <c r="O340" s="8">
        <f t="shared" si="89"/>
        <v>3</v>
      </c>
      <c r="P340" s="8"/>
      <c r="Q340" s="13">
        <v>1913</v>
      </c>
      <c r="R340" s="13"/>
      <c r="S340" s="14">
        <v>18.487679038159936</v>
      </c>
      <c r="T340" s="14">
        <v>1.5505696575898806</v>
      </c>
      <c r="U340" s="14">
        <v>21.18</v>
      </c>
      <c r="V340" s="14">
        <v>14.92</v>
      </c>
      <c r="W340" s="14"/>
      <c r="X340" s="15">
        <f t="shared" si="90"/>
        <v>736.81104166666569</v>
      </c>
      <c r="Y340" s="61"/>
      <c r="Z340" s="61"/>
      <c r="AA340" s="61"/>
      <c r="AB340" s="46">
        <v>126</v>
      </c>
      <c r="AC340" s="47">
        <v>19.306269841269831</v>
      </c>
      <c r="AD340" s="47">
        <v>0.3481120144481879</v>
      </c>
      <c r="AE340" s="47">
        <v>19.850000000000001</v>
      </c>
      <c r="AF340" s="47">
        <v>18.39</v>
      </c>
      <c r="AG340" s="20">
        <f t="shared" si="86"/>
        <v>50.678958333333306</v>
      </c>
      <c r="AH340" s="48">
        <v>362</v>
      </c>
      <c r="AI340" s="49">
        <v>20.40052486187848</v>
      </c>
      <c r="AJ340" s="49">
        <v>0.42067944078708752</v>
      </c>
      <c r="AK340" s="49">
        <v>21.11</v>
      </c>
      <c r="AL340" s="49">
        <v>17.52</v>
      </c>
      <c r="AM340" s="23">
        <f t="shared" si="91"/>
        <v>153.85395833333354</v>
      </c>
      <c r="AN340" s="50">
        <v>1425</v>
      </c>
      <c r="AO340" s="51">
        <v>17.929368421052633</v>
      </c>
      <c r="AP340" s="51">
        <v>1.3679602812819496</v>
      </c>
      <c r="AQ340" s="51">
        <v>21.18</v>
      </c>
      <c r="AR340" s="51">
        <v>14.92</v>
      </c>
      <c r="AS340" s="26">
        <f t="shared" si="92"/>
        <v>532.27812500000005</v>
      </c>
      <c r="AT340" s="52"/>
      <c r="AU340" s="53"/>
      <c r="AV340" s="53"/>
      <c r="AW340" s="53"/>
      <c r="AX340" s="53"/>
      <c r="AY340" s="84"/>
      <c r="AZ340" s="75"/>
      <c r="BA340" s="87"/>
      <c r="BB340" s="87"/>
      <c r="BC340" s="87"/>
      <c r="BD340" s="87"/>
      <c r="BE340" s="75"/>
      <c r="BF340" s="72"/>
      <c r="BG340" s="83"/>
      <c r="BH340" s="83"/>
      <c r="BI340" s="83"/>
      <c r="BJ340" s="83"/>
      <c r="BK340" s="72"/>
      <c r="BL340" s="45"/>
      <c r="BM340" s="81"/>
      <c r="BN340" s="81"/>
      <c r="BO340" s="81"/>
      <c r="BP340" s="81"/>
      <c r="BQ340" s="45"/>
      <c r="BR340" s="68"/>
      <c r="BS340" s="82"/>
      <c r="BT340" s="82"/>
      <c r="BU340" s="82"/>
      <c r="BV340" s="82"/>
      <c r="BW340" s="68"/>
      <c r="BX340" s="69"/>
      <c r="BY340" s="39"/>
      <c r="BZ340" s="38"/>
      <c r="CA340" s="39"/>
      <c r="CB340" s="41"/>
      <c r="CC340" s="41"/>
      <c r="CD340" s="41"/>
      <c r="CE340" s="41"/>
    </row>
    <row r="341" spans="1:83" x14ac:dyDescent="0.3">
      <c r="A341" s="8" t="s">
        <v>35</v>
      </c>
      <c r="B341" s="8">
        <v>2002</v>
      </c>
      <c r="C341" s="8" t="s">
        <v>513</v>
      </c>
      <c r="D341" s="8">
        <v>25</v>
      </c>
      <c r="E341" s="8">
        <v>19</v>
      </c>
      <c r="F341" s="10">
        <v>37518</v>
      </c>
      <c r="G341" s="11">
        <f t="shared" si="88"/>
        <v>262</v>
      </c>
      <c r="H341" s="11">
        <v>19.2</v>
      </c>
      <c r="I341" s="8" t="s">
        <v>57</v>
      </c>
      <c r="J341" s="8" t="s">
        <v>58</v>
      </c>
      <c r="K341" s="8"/>
      <c r="L341" s="8"/>
      <c r="M341" s="8">
        <v>8</v>
      </c>
      <c r="N341" s="8" t="s">
        <v>39</v>
      </c>
      <c r="O341" s="8">
        <f t="shared" si="89"/>
        <v>3</v>
      </c>
      <c r="P341" s="8"/>
      <c r="Q341" s="13">
        <v>1908</v>
      </c>
      <c r="R341" s="13"/>
      <c r="S341" s="14">
        <v>12.368396226415104</v>
      </c>
      <c r="T341" s="14">
        <v>2.7754187212690429</v>
      </c>
      <c r="U341" s="14">
        <v>19.329999999999998</v>
      </c>
      <c r="V341" s="14">
        <v>6.86</v>
      </c>
      <c r="W341" s="14"/>
      <c r="X341" s="15">
        <f t="shared" si="90"/>
        <v>491.64375000000041</v>
      </c>
      <c r="Y341" s="61"/>
      <c r="Z341" s="61"/>
      <c r="AA341" s="61"/>
      <c r="AB341" s="46">
        <v>144</v>
      </c>
      <c r="AC341" s="47">
        <v>19.021250000000009</v>
      </c>
      <c r="AD341" s="47">
        <v>0.1447296732590666</v>
      </c>
      <c r="AE341" s="47">
        <v>19.329999999999998</v>
      </c>
      <c r="AF341" s="47">
        <v>18.649999999999999</v>
      </c>
      <c r="AG341" s="20">
        <f t="shared" si="86"/>
        <v>57.063750000000027</v>
      </c>
      <c r="AH341" s="48">
        <v>1761</v>
      </c>
      <c r="AI341" s="49">
        <v>11.820698466780248</v>
      </c>
      <c r="AJ341" s="49">
        <v>2.1012376278482066</v>
      </c>
      <c r="AK341" s="49">
        <v>19.04</v>
      </c>
      <c r="AL341" s="49">
        <v>6.86</v>
      </c>
      <c r="AM341" s="23">
        <f t="shared" si="91"/>
        <v>433.67187500000034</v>
      </c>
      <c r="AN341" s="50">
        <v>3</v>
      </c>
      <c r="AO341" s="51">
        <v>14.530000000000001</v>
      </c>
      <c r="AP341" s="51">
        <v>1.9999999999999574E-2</v>
      </c>
      <c r="AQ341" s="51">
        <v>14.55</v>
      </c>
      <c r="AR341" s="51">
        <v>14.51</v>
      </c>
      <c r="AS341" s="26">
        <f t="shared" si="92"/>
        <v>0.90812500000000007</v>
      </c>
      <c r="AT341" s="52"/>
      <c r="AU341" s="53"/>
      <c r="AV341" s="53"/>
      <c r="AW341" s="53"/>
      <c r="AX341" s="53"/>
      <c r="AY341" s="84"/>
      <c r="AZ341" s="75"/>
      <c r="BA341" s="87"/>
      <c r="BB341" s="87"/>
      <c r="BC341" s="87"/>
      <c r="BD341" s="87"/>
      <c r="BE341" s="75"/>
      <c r="BF341" s="72"/>
      <c r="BG341" s="83"/>
      <c r="BH341" s="83"/>
      <c r="BI341" s="83"/>
      <c r="BJ341" s="83"/>
      <c r="BK341" s="72"/>
      <c r="BL341" s="45"/>
      <c r="BM341" s="81"/>
      <c r="BN341" s="81"/>
      <c r="BO341" s="81"/>
      <c r="BP341" s="81"/>
      <c r="BQ341" s="45"/>
      <c r="BR341" s="68"/>
      <c r="BS341" s="82"/>
      <c r="BT341" s="82"/>
      <c r="BU341" s="82"/>
      <c r="BV341" s="82"/>
      <c r="BW341" s="68"/>
      <c r="BX341" s="69"/>
      <c r="BY341" s="39"/>
      <c r="BZ341" s="38"/>
      <c r="CA341" s="39"/>
      <c r="CB341" s="41"/>
      <c r="CC341" s="41"/>
      <c r="CD341" s="41"/>
      <c r="CE341" s="41"/>
    </row>
    <row r="342" spans="1:83" x14ac:dyDescent="0.3">
      <c r="A342" s="8" t="s">
        <v>35</v>
      </c>
      <c r="B342" s="8">
        <v>2002</v>
      </c>
      <c r="C342" s="8" t="s">
        <v>514</v>
      </c>
      <c r="D342" s="8">
        <v>25</v>
      </c>
      <c r="E342" s="8">
        <v>21</v>
      </c>
      <c r="F342" s="10">
        <v>37468</v>
      </c>
      <c r="G342" s="11">
        <f t="shared" si="88"/>
        <v>212</v>
      </c>
      <c r="H342" s="11">
        <v>20.7</v>
      </c>
      <c r="I342" s="8" t="s">
        <v>57</v>
      </c>
      <c r="J342" s="8" t="s">
        <v>64</v>
      </c>
      <c r="K342" s="8"/>
      <c r="L342" s="8"/>
      <c r="M342" s="8">
        <v>8</v>
      </c>
      <c r="N342" s="8" t="s">
        <v>39</v>
      </c>
      <c r="O342" s="8">
        <f t="shared" si="89"/>
        <v>3</v>
      </c>
      <c r="P342" s="8"/>
      <c r="Q342" s="13">
        <v>1914</v>
      </c>
      <c r="R342" s="13"/>
      <c r="S342" s="14">
        <v>21.10031347962385</v>
      </c>
      <c r="T342" s="14">
        <v>0.58447550080065502</v>
      </c>
      <c r="U342" s="14">
        <v>21.92</v>
      </c>
      <c r="V342" s="14">
        <v>15.81</v>
      </c>
      <c r="W342" s="14"/>
      <c r="X342" s="15">
        <f t="shared" si="90"/>
        <v>841.37500000000102</v>
      </c>
      <c r="Y342" s="61"/>
      <c r="Z342" s="61"/>
      <c r="AA342" s="61"/>
      <c r="AB342" s="46">
        <v>56</v>
      </c>
      <c r="AC342" s="47">
        <v>20.824464285714281</v>
      </c>
      <c r="AD342" s="47">
        <v>0.10670127617635455</v>
      </c>
      <c r="AE342" s="47">
        <v>21.04</v>
      </c>
      <c r="AF342" s="47">
        <v>20.58</v>
      </c>
      <c r="AG342" s="20">
        <f t="shared" si="86"/>
        <v>24.295208333333331</v>
      </c>
      <c r="AH342" s="48">
        <v>149</v>
      </c>
      <c r="AI342" s="49">
        <v>20.589597315436251</v>
      </c>
      <c r="AJ342" s="49">
        <v>0.81458983145277208</v>
      </c>
      <c r="AK342" s="49">
        <v>21.08</v>
      </c>
      <c r="AL342" s="49">
        <v>15.81</v>
      </c>
      <c r="AM342" s="23">
        <f t="shared" si="91"/>
        <v>63.913541666666696</v>
      </c>
      <c r="AN342" s="50">
        <v>1709</v>
      </c>
      <c r="AO342" s="51">
        <v>21.153879461673704</v>
      </c>
      <c r="AP342" s="51">
        <v>0.5446362789316459</v>
      </c>
      <c r="AQ342" s="51">
        <v>21.92</v>
      </c>
      <c r="AR342" s="51">
        <v>16.09</v>
      </c>
      <c r="AS342" s="26">
        <f t="shared" si="92"/>
        <v>753.16625000000749</v>
      </c>
      <c r="AT342" s="52"/>
      <c r="AU342" s="53"/>
      <c r="AV342" s="53"/>
      <c r="AW342" s="53"/>
      <c r="AX342" s="53"/>
      <c r="AY342" s="84"/>
      <c r="AZ342" s="75"/>
      <c r="BA342" s="87"/>
      <c r="BB342" s="87"/>
      <c r="BC342" s="87"/>
      <c r="BD342" s="87"/>
      <c r="BE342" s="75"/>
      <c r="BF342" s="72"/>
      <c r="BG342" s="83"/>
      <c r="BH342" s="83"/>
      <c r="BI342" s="83"/>
      <c r="BJ342" s="83"/>
      <c r="BK342" s="72"/>
      <c r="BL342" s="45"/>
      <c r="BM342" s="81"/>
      <c r="BN342" s="81"/>
      <c r="BO342" s="81"/>
      <c r="BP342" s="81"/>
      <c r="BQ342" s="45"/>
      <c r="BR342" s="68"/>
      <c r="BS342" s="82"/>
      <c r="BT342" s="82"/>
      <c r="BU342" s="82"/>
      <c r="BV342" s="82"/>
      <c r="BW342" s="68"/>
      <c r="BX342" s="69"/>
      <c r="BY342" s="39"/>
      <c r="BZ342" s="38"/>
      <c r="CA342" s="39"/>
      <c r="CB342" s="41"/>
      <c r="CC342" s="41"/>
      <c r="CD342" s="41"/>
      <c r="CE342" s="41"/>
    </row>
    <row r="343" spans="1:83" x14ac:dyDescent="0.3">
      <c r="A343" s="8" t="s">
        <v>35</v>
      </c>
      <c r="B343" s="8">
        <v>2002</v>
      </c>
      <c r="C343" s="8" t="s">
        <v>515</v>
      </c>
      <c r="D343" s="8">
        <v>25</v>
      </c>
      <c r="E343" s="8">
        <v>23</v>
      </c>
      <c r="F343" s="10">
        <v>37461</v>
      </c>
      <c r="G343" s="11">
        <f t="shared" si="88"/>
        <v>205</v>
      </c>
      <c r="H343" s="11">
        <v>20.8</v>
      </c>
      <c r="I343" s="8" t="s">
        <v>57</v>
      </c>
      <c r="J343" s="8" t="s">
        <v>41</v>
      </c>
      <c r="K343" s="8"/>
      <c r="L343" s="8"/>
      <c r="M343" s="8">
        <v>8</v>
      </c>
      <c r="N343" s="8" t="s">
        <v>39</v>
      </c>
      <c r="O343" s="8">
        <f t="shared" si="89"/>
        <v>3</v>
      </c>
      <c r="P343" s="8"/>
      <c r="Q343" s="13">
        <v>1909</v>
      </c>
      <c r="R343" s="13"/>
      <c r="S343" s="14">
        <v>14.595107386066005</v>
      </c>
      <c r="T343" s="14">
        <v>3.4059839516230555</v>
      </c>
      <c r="U343" s="14">
        <v>21.86</v>
      </c>
      <c r="V343" s="14">
        <v>9.59</v>
      </c>
      <c r="W343" s="14"/>
      <c r="X343" s="15">
        <f t="shared" si="90"/>
        <v>580.4595833333334</v>
      </c>
      <c r="Y343" s="61"/>
      <c r="Z343" s="61"/>
      <c r="AA343" s="61"/>
      <c r="AB343" s="46">
        <v>764</v>
      </c>
      <c r="AC343" s="47">
        <v>12.912395287958121</v>
      </c>
      <c r="AD343" s="47">
        <v>3.1080580419980355</v>
      </c>
      <c r="AE343" s="47">
        <v>21.31</v>
      </c>
      <c r="AF343" s="47">
        <v>10.220000000000001</v>
      </c>
      <c r="AG343" s="20">
        <f t="shared" si="86"/>
        <v>205.52229166666675</v>
      </c>
      <c r="AH343" s="48">
        <v>674</v>
      </c>
      <c r="AI343" s="49">
        <v>13.829213649851656</v>
      </c>
      <c r="AJ343" s="49">
        <v>2.6338693741322285</v>
      </c>
      <c r="AK343" s="49">
        <v>21.86</v>
      </c>
      <c r="AL343" s="49">
        <v>9.59</v>
      </c>
      <c r="AM343" s="23">
        <f t="shared" si="91"/>
        <v>194.18520833333366</v>
      </c>
      <c r="AN343" s="50">
        <v>471</v>
      </c>
      <c r="AO343" s="51">
        <v>18.420594479830157</v>
      </c>
      <c r="AP343" s="51">
        <v>1.1699987575422131</v>
      </c>
      <c r="AQ343" s="51">
        <v>21.74</v>
      </c>
      <c r="AR343" s="51">
        <v>16.45</v>
      </c>
      <c r="AS343" s="26">
        <f t="shared" si="92"/>
        <v>180.75208333333342</v>
      </c>
      <c r="AT343" s="52"/>
      <c r="AU343" s="53"/>
      <c r="AV343" s="53"/>
      <c r="AW343" s="53"/>
      <c r="AX343" s="53"/>
      <c r="AY343" s="84"/>
      <c r="AZ343" s="75"/>
      <c r="BA343" s="87"/>
      <c r="BB343" s="87"/>
      <c r="BC343" s="87"/>
      <c r="BD343" s="87"/>
      <c r="BE343" s="75"/>
      <c r="BF343" s="72"/>
      <c r="BG343" s="83"/>
      <c r="BH343" s="83"/>
      <c r="BI343" s="83"/>
      <c r="BJ343" s="83"/>
      <c r="BK343" s="72"/>
      <c r="BL343" s="45"/>
      <c r="BM343" s="81"/>
      <c r="BN343" s="81"/>
      <c r="BO343" s="81"/>
      <c r="BP343" s="81"/>
      <c r="BQ343" s="45"/>
      <c r="BR343" s="68"/>
      <c r="BS343" s="82"/>
      <c r="BT343" s="82"/>
      <c r="BU343" s="82"/>
      <c r="BV343" s="82"/>
      <c r="BW343" s="68"/>
      <c r="BX343" s="69"/>
      <c r="BY343" s="39"/>
      <c r="BZ343" s="38"/>
      <c r="CA343" s="39"/>
      <c r="CB343" s="41"/>
      <c r="CC343" s="41"/>
      <c r="CD343" s="41"/>
      <c r="CE343" s="41"/>
    </row>
    <row r="344" spans="1:83" x14ac:dyDescent="0.3">
      <c r="A344" s="8" t="s">
        <v>35</v>
      </c>
      <c r="B344" s="8">
        <v>2002</v>
      </c>
      <c r="C344" s="8" t="s">
        <v>516</v>
      </c>
      <c r="D344" s="8">
        <v>25</v>
      </c>
      <c r="E344" s="8">
        <v>26</v>
      </c>
      <c r="F344" s="10">
        <v>37456</v>
      </c>
      <c r="G344" s="11">
        <f t="shared" si="88"/>
        <v>200</v>
      </c>
      <c r="H344" s="11">
        <v>19.899999999999999</v>
      </c>
      <c r="I344" s="8" t="s">
        <v>57</v>
      </c>
      <c r="J344" s="8" t="s">
        <v>119</v>
      </c>
      <c r="K344" s="8"/>
      <c r="L344" s="8"/>
      <c r="M344" s="8">
        <v>8</v>
      </c>
      <c r="N344" s="8" t="s">
        <v>39</v>
      </c>
      <c r="O344" s="8">
        <f t="shared" si="89"/>
        <v>3</v>
      </c>
      <c r="P344" s="8"/>
      <c r="Q344" s="13">
        <v>1904</v>
      </c>
      <c r="R344" s="13"/>
      <c r="S344" s="14">
        <v>17.822662815126037</v>
      </c>
      <c r="T344" s="14">
        <v>2.2567818967373761</v>
      </c>
      <c r="U344" s="14">
        <v>21.36</v>
      </c>
      <c r="V344" s="14">
        <v>11.07</v>
      </c>
      <c r="W344" s="14"/>
      <c r="X344" s="15">
        <f t="shared" si="90"/>
        <v>706.96562499999948</v>
      </c>
      <c r="Y344" s="61"/>
      <c r="Z344" s="61"/>
      <c r="AA344" s="61"/>
      <c r="AB344" s="46">
        <v>50</v>
      </c>
      <c r="AC344" s="47">
        <v>20.128599999999992</v>
      </c>
      <c r="AD344" s="47">
        <v>0.17767213556183201</v>
      </c>
      <c r="AE344" s="47">
        <v>20.88</v>
      </c>
      <c r="AF344" s="47">
        <v>19.93</v>
      </c>
      <c r="AG344" s="20">
        <f t="shared" si="86"/>
        <v>20.967291666666661</v>
      </c>
      <c r="AH344" s="48">
        <v>318</v>
      </c>
      <c r="AI344" s="49">
        <v>15.600597484276715</v>
      </c>
      <c r="AJ344" s="49">
        <v>3.9927236604399776</v>
      </c>
      <c r="AK344" s="49">
        <v>21.2</v>
      </c>
      <c r="AL344" s="49">
        <v>11.07</v>
      </c>
      <c r="AM344" s="23">
        <f t="shared" si="91"/>
        <v>103.35395833333324</v>
      </c>
      <c r="AN344" s="50">
        <v>1536</v>
      </c>
      <c r="AO344" s="51">
        <v>18.207636718749985</v>
      </c>
      <c r="AP344" s="51">
        <v>1.2947733370459564</v>
      </c>
      <c r="AQ344" s="51">
        <v>21.36</v>
      </c>
      <c r="AR344" s="51">
        <v>14.99</v>
      </c>
      <c r="AS344" s="26">
        <f t="shared" si="92"/>
        <v>582.64437499999951</v>
      </c>
      <c r="AT344" s="52"/>
      <c r="AU344" s="53"/>
      <c r="AV344" s="53"/>
      <c r="AW344" s="53"/>
      <c r="AX344" s="53"/>
      <c r="AY344" s="84"/>
      <c r="AZ344" s="75"/>
      <c r="BA344" s="87"/>
      <c r="BB344" s="87"/>
      <c r="BC344" s="87"/>
      <c r="BD344" s="87"/>
      <c r="BE344" s="75"/>
      <c r="BF344" s="72"/>
      <c r="BG344" s="83"/>
      <c r="BH344" s="83"/>
      <c r="BI344" s="83"/>
      <c r="BJ344" s="83"/>
      <c r="BK344" s="72"/>
      <c r="BL344" s="45"/>
      <c r="BM344" s="81"/>
      <c r="BN344" s="81"/>
      <c r="BO344" s="81"/>
      <c r="BP344" s="81"/>
      <c r="BQ344" s="45"/>
      <c r="BR344" s="68"/>
      <c r="BS344" s="82"/>
      <c r="BT344" s="82"/>
      <c r="BU344" s="82"/>
      <c r="BV344" s="82"/>
      <c r="BW344" s="68"/>
      <c r="BX344" s="69"/>
      <c r="BY344" s="39"/>
      <c r="BZ344" s="38"/>
      <c r="CA344" s="39"/>
      <c r="CB344" s="41"/>
      <c r="CC344" s="41"/>
      <c r="CD344" s="41"/>
      <c r="CE344" s="41"/>
    </row>
    <row r="345" spans="1:83" x14ac:dyDescent="0.3">
      <c r="A345" s="8" t="s">
        <v>35</v>
      </c>
      <c r="B345" s="8">
        <v>2002</v>
      </c>
      <c r="C345" s="8" t="s">
        <v>517</v>
      </c>
      <c r="D345" s="8">
        <v>25</v>
      </c>
      <c r="E345" s="8">
        <v>34</v>
      </c>
      <c r="F345" s="10">
        <v>37458</v>
      </c>
      <c r="G345" s="11">
        <f t="shared" si="88"/>
        <v>202</v>
      </c>
      <c r="H345" s="11">
        <v>20.100000000000001</v>
      </c>
      <c r="I345" s="8" t="s">
        <v>395</v>
      </c>
      <c r="J345" s="8" t="s">
        <v>58</v>
      </c>
      <c r="K345" s="8"/>
      <c r="L345" s="8"/>
      <c r="M345" s="8">
        <v>8</v>
      </c>
      <c r="N345" s="8" t="s">
        <v>39</v>
      </c>
      <c r="O345" s="8">
        <f t="shared" si="89"/>
        <v>3</v>
      </c>
      <c r="P345" s="8"/>
      <c r="Q345" s="13">
        <v>1914</v>
      </c>
      <c r="R345" s="13"/>
      <c r="S345" s="14">
        <v>18.670172413793072</v>
      </c>
      <c r="T345" s="14">
        <v>1.5680072228355026</v>
      </c>
      <c r="U345" s="14">
        <v>21.5</v>
      </c>
      <c r="V345" s="14">
        <v>14.88</v>
      </c>
      <c r="W345" s="14"/>
      <c r="X345" s="15">
        <f t="shared" si="90"/>
        <v>744.47312499999873</v>
      </c>
      <c r="Y345" s="61"/>
      <c r="Z345" s="61"/>
      <c r="AA345" s="61"/>
      <c r="AB345" s="46">
        <v>235</v>
      </c>
      <c r="AC345" s="47">
        <v>20.896212765957426</v>
      </c>
      <c r="AD345" s="47">
        <v>0.22862399020261767</v>
      </c>
      <c r="AE345" s="47">
        <v>21.22</v>
      </c>
      <c r="AF345" s="47">
        <v>20.29</v>
      </c>
      <c r="AG345" s="20">
        <f t="shared" si="86"/>
        <v>102.30437499999989</v>
      </c>
      <c r="AH345" s="48">
        <v>103</v>
      </c>
      <c r="AI345" s="49">
        <v>20.500679611650472</v>
      </c>
      <c r="AJ345" s="49">
        <v>0.59769862911580085</v>
      </c>
      <c r="AK345" s="49">
        <v>21.24</v>
      </c>
      <c r="AL345" s="49">
        <v>17.68</v>
      </c>
      <c r="AM345" s="23">
        <f t="shared" si="91"/>
        <v>43.991041666666639</v>
      </c>
      <c r="AN345" s="50">
        <v>1576</v>
      </c>
      <c r="AO345" s="51">
        <v>18.218610406091397</v>
      </c>
      <c r="AP345" s="51">
        <v>1.3389758836547796</v>
      </c>
      <c r="AQ345" s="51">
        <v>21.5</v>
      </c>
      <c r="AR345" s="51">
        <v>14.88</v>
      </c>
      <c r="AS345" s="26">
        <f t="shared" si="92"/>
        <v>598.17770833333429</v>
      </c>
      <c r="AT345" s="52"/>
      <c r="AU345" s="53"/>
      <c r="AV345" s="53"/>
      <c r="AW345" s="53"/>
      <c r="AX345" s="53"/>
      <c r="AY345" s="84"/>
      <c r="AZ345" s="75"/>
      <c r="BA345" s="87"/>
      <c r="BB345" s="87"/>
      <c r="BC345" s="87"/>
      <c r="BD345" s="87"/>
      <c r="BE345" s="75"/>
      <c r="BF345" s="72"/>
      <c r="BG345" s="83"/>
      <c r="BH345" s="83"/>
      <c r="BI345" s="83"/>
      <c r="BJ345" s="83"/>
      <c r="BK345" s="72"/>
      <c r="BL345" s="45"/>
      <c r="BM345" s="81"/>
      <c r="BN345" s="81"/>
      <c r="BO345" s="81"/>
      <c r="BP345" s="81"/>
      <c r="BQ345" s="45"/>
      <c r="BR345" s="68"/>
      <c r="BS345" s="82"/>
      <c r="BT345" s="82"/>
      <c r="BU345" s="82"/>
      <c r="BV345" s="82"/>
      <c r="BW345" s="68"/>
      <c r="BX345" s="69"/>
      <c r="BY345" s="39"/>
      <c r="BZ345" s="38"/>
      <c r="CA345" s="39"/>
      <c r="CB345" s="41"/>
      <c r="CC345" s="41"/>
      <c r="CD345" s="41"/>
      <c r="CE345" s="41"/>
    </row>
    <row r="346" spans="1:83" x14ac:dyDescent="0.3">
      <c r="A346" s="8" t="s">
        <v>35</v>
      </c>
      <c r="B346" s="8">
        <v>2002</v>
      </c>
      <c r="C346" s="8" t="s">
        <v>518</v>
      </c>
      <c r="D346" s="8">
        <v>25</v>
      </c>
      <c r="E346" s="8">
        <v>36</v>
      </c>
      <c r="F346" s="10">
        <v>37505</v>
      </c>
      <c r="G346" s="11">
        <f t="shared" si="88"/>
        <v>249</v>
      </c>
      <c r="H346" s="11">
        <v>20</v>
      </c>
      <c r="I346" s="8" t="s">
        <v>57</v>
      </c>
      <c r="J346" s="8" t="s">
        <v>58</v>
      </c>
      <c r="K346" s="8"/>
      <c r="L346" s="8"/>
      <c r="M346" s="8">
        <v>8</v>
      </c>
      <c r="N346" s="8" t="s">
        <v>39</v>
      </c>
      <c r="O346" s="8">
        <f t="shared" si="89"/>
        <v>3</v>
      </c>
      <c r="P346" s="8"/>
      <c r="Q346" s="13">
        <v>1916</v>
      </c>
      <c r="R346" s="13"/>
      <c r="S346" s="14">
        <v>10.143528183716068</v>
      </c>
      <c r="T346" s="14">
        <v>2.5922420862392479</v>
      </c>
      <c r="U346" s="14">
        <v>20.27</v>
      </c>
      <c r="V346" s="14">
        <v>7.16</v>
      </c>
      <c r="W346" s="14"/>
      <c r="X346" s="15">
        <f t="shared" si="90"/>
        <v>404.89583333333303</v>
      </c>
      <c r="Y346" s="61"/>
      <c r="Z346" s="61"/>
      <c r="AA346" s="61"/>
      <c r="AB346" s="46">
        <v>40</v>
      </c>
      <c r="AC346" s="47">
        <v>20.183000000000003</v>
      </c>
      <c r="AD346" s="47">
        <v>0.13097660781556295</v>
      </c>
      <c r="AE346" s="47">
        <v>20.27</v>
      </c>
      <c r="AF346" s="47">
        <v>19.45</v>
      </c>
      <c r="AG346" s="20">
        <f t="shared" si="86"/>
        <v>16.819166666666671</v>
      </c>
      <c r="AH346" s="48">
        <v>1839</v>
      </c>
      <c r="AI346" s="49">
        <v>9.8040728656878606</v>
      </c>
      <c r="AJ346" s="49">
        <v>1.9906782482485836</v>
      </c>
      <c r="AK346" s="49">
        <v>20.07</v>
      </c>
      <c r="AL346" s="49">
        <v>7.16</v>
      </c>
      <c r="AM346" s="23">
        <f t="shared" si="91"/>
        <v>375.61854166666615</v>
      </c>
      <c r="AN346" s="50">
        <v>37</v>
      </c>
      <c r="AO346" s="51">
        <v>16.161891891891891</v>
      </c>
      <c r="AP346" s="51">
        <v>8.3859599524636272E-2</v>
      </c>
      <c r="AQ346" s="51">
        <v>16.32</v>
      </c>
      <c r="AR346" s="51">
        <v>16.04</v>
      </c>
      <c r="AS346" s="26">
        <f t="shared" si="92"/>
        <v>12.458124999999999</v>
      </c>
      <c r="AT346" s="52"/>
      <c r="AU346" s="53"/>
      <c r="AV346" s="53"/>
      <c r="AW346" s="53"/>
      <c r="AX346" s="53"/>
      <c r="AY346" s="84"/>
      <c r="AZ346" s="75"/>
      <c r="BA346" s="87"/>
      <c r="BB346" s="87"/>
      <c r="BC346" s="87"/>
      <c r="BD346" s="87"/>
      <c r="BE346" s="75"/>
      <c r="BF346" s="72"/>
      <c r="BG346" s="83"/>
      <c r="BH346" s="83"/>
      <c r="BI346" s="83"/>
      <c r="BJ346" s="83"/>
      <c r="BK346" s="72"/>
      <c r="BL346" s="45"/>
      <c r="BM346" s="81"/>
      <c r="BN346" s="81"/>
      <c r="BO346" s="81"/>
      <c r="BP346" s="81"/>
      <c r="BQ346" s="45"/>
      <c r="BR346" s="68"/>
      <c r="BS346" s="82"/>
      <c r="BT346" s="82"/>
      <c r="BU346" s="82"/>
      <c r="BV346" s="82"/>
      <c r="BW346" s="68"/>
      <c r="BX346" s="69"/>
      <c r="BY346" s="39"/>
      <c r="BZ346" s="38"/>
      <c r="CA346" s="39"/>
      <c r="CB346" s="41"/>
      <c r="CC346" s="41"/>
      <c r="CD346" s="41"/>
      <c r="CE346" s="41"/>
    </row>
    <row r="347" spans="1:83" x14ac:dyDescent="0.3">
      <c r="A347" s="8" t="s">
        <v>35</v>
      </c>
      <c r="B347" s="9">
        <v>2000</v>
      </c>
      <c r="C347" s="8" t="s">
        <v>519</v>
      </c>
      <c r="D347" s="8">
        <v>25</v>
      </c>
      <c r="E347" s="8">
        <v>84</v>
      </c>
      <c r="F347" s="10">
        <v>36756</v>
      </c>
      <c r="G347" s="11">
        <f t="shared" si="88"/>
        <v>231</v>
      </c>
      <c r="H347" s="11">
        <v>20.399999999999999</v>
      </c>
      <c r="I347" s="8" t="s">
        <v>37</v>
      </c>
      <c r="J347" s="8" t="s">
        <v>41</v>
      </c>
      <c r="K347" s="8"/>
      <c r="L347" s="8"/>
      <c r="M347" s="8">
        <v>8</v>
      </c>
      <c r="N347" s="8" t="s">
        <v>39</v>
      </c>
      <c r="O347" s="8">
        <f t="shared" si="89"/>
        <v>3</v>
      </c>
      <c r="P347" s="8"/>
      <c r="Q347" s="13">
        <v>1911</v>
      </c>
      <c r="R347" s="13"/>
      <c r="S347" s="14">
        <v>17.421611721611729</v>
      </c>
      <c r="T347" s="14">
        <v>2.0141634403255937</v>
      </c>
      <c r="U347" s="14">
        <v>21.29</v>
      </c>
      <c r="V347" s="14">
        <v>12.15</v>
      </c>
      <c r="W347" s="14"/>
      <c r="X347" s="15">
        <f t="shared" si="90"/>
        <v>693.59791666666695</v>
      </c>
      <c r="Y347" s="61"/>
      <c r="Z347" s="61"/>
      <c r="AA347" s="61"/>
      <c r="AB347" s="46">
        <v>20</v>
      </c>
      <c r="AC347" s="47">
        <v>20.4285</v>
      </c>
      <c r="AD347" s="47">
        <v>0.15315197130886052</v>
      </c>
      <c r="AE347" s="47">
        <v>20.52</v>
      </c>
      <c r="AF347" s="47">
        <v>19.8</v>
      </c>
      <c r="AG347" s="20">
        <f t="shared" si="86"/>
        <v>8.5118749999999999</v>
      </c>
      <c r="AH347" s="48">
        <v>120</v>
      </c>
      <c r="AI347" s="49">
        <v>19.380499999999984</v>
      </c>
      <c r="AJ347" s="49">
        <v>2.2841433125504427</v>
      </c>
      <c r="AK347" s="49">
        <v>20.82</v>
      </c>
      <c r="AL347" s="49">
        <v>12.83</v>
      </c>
      <c r="AM347" s="23">
        <f t="shared" si="91"/>
        <v>48.451249999999959</v>
      </c>
      <c r="AN347" s="50">
        <v>1771</v>
      </c>
      <c r="AO347" s="51">
        <v>17.254923771880303</v>
      </c>
      <c r="AP347" s="51">
        <v>1.9069872213907406</v>
      </c>
      <c r="AQ347" s="51">
        <v>21.29</v>
      </c>
      <c r="AR347" s="51">
        <v>12.15</v>
      </c>
      <c r="AS347" s="26">
        <f t="shared" si="92"/>
        <v>636.63479166666707</v>
      </c>
      <c r="AT347" s="52"/>
      <c r="AU347" s="53"/>
      <c r="AV347" s="53"/>
      <c r="AW347" s="53"/>
      <c r="AX347" s="53"/>
      <c r="AY347" s="84"/>
      <c r="AZ347" s="30"/>
      <c r="BA347" s="31"/>
      <c r="BB347" s="31"/>
      <c r="BC347" s="31"/>
      <c r="BD347" s="31"/>
      <c r="BE347" s="75"/>
      <c r="BF347" s="33"/>
      <c r="BG347" s="34"/>
      <c r="BH347" s="34"/>
      <c r="BI347" s="34"/>
      <c r="BJ347" s="34"/>
      <c r="BK347" s="72"/>
      <c r="BL347" s="8"/>
      <c r="BM347" s="36"/>
      <c r="BN347" s="36"/>
      <c r="BO347" s="36"/>
      <c r="BP347" s="36"/>
      <c r="BQ347" s="45"/>
      <c r="BR347" s="21"/>
      <c r="BS347" s="22"/>
      <c r="BT347" s="22"/>
      <c r="BU347" s="22"/>
      <c r="BV347" s="22"/>
      <c r="BW347" s="68"/>
      <c r="BX347" s="69"/>
      <c r="BY347" s="39"/>
      <c r="BZ347" s="38"/>
      <c r="CA347" s="39"/>
      <c r="CB347" s="41"/>
      <c r="CC347" s="41"/>
      <c r="CD347" s="41"/>
      <c r="CE347" s="41"/>
    </row>
    <row r="348" spans="1:83" x14ac:dyDescent="0.3">
      <c r="A348" s="8" t="s">
        <v>35</v>
      </c>
      <c r="B348" s="8">
        <v>2002</v>
      </c>
      <c r="C348" s="8" t="s">
        <v>520</v>
      </c>
      <c r="D348" s="8">
        <v>25</v>
      </c>
      <c r="E348" s="8">
        <v>156</v>
      </c>
      <c r="F348" s="10">
        <v>37453</v>
      </c>
      <c r="G348" s="11">
        <f t="shared" si="88"/>
        <v>197</v>
      </c>
      <c r="H348" s="11">
        <v>19</v>
      </c>
      <c r="I348" s="8" t="s">
        <v>145</v>
      </c>
      <c r="J348" s="8" t="s">
        <v>58</v>
      </c>
      <c r="K348" s="8"/>
      <c r="L348" s="8"/>
      <c r="M348" s="8">
        <v>8</v>
      </c>
      <c r="N348" s="8" t="s">
        <v>39</v>
      </c>
      <c r="O348" s="8">
        <f t="shared" si="89"/>
        <v>3</v>
      </c>
      <c r="P348" s="8"/>
      <c r="Q348" s="13">
        <v>1916</v>
      </c>
      <c r="R348" s="13"/>
      <c r="S348" s="14">
        <v>17.031033402922763</v>
      </c>
      <c r="T348" s="14">
        <v>1.9349870299809204</v>
      </c>
      <c r="U348" s="14">
        <v>21.1</v>
      </c>
      <c r="V348" s="14">
        <v>11.8</v>
      </c>
      <c r="W348" s="14"/>
      <c r="X348" s="15">
        <f t="shared" si="90"/>
        <v>679.82208333333358</v>
      </c>
      <c r="Y348" s="61"/>
      <c r="Z348" s="61"/>
      <c r="AA348" s="61"/>
      <c r="AB348" s="46">
        <v>197</v>
      </c>
      <c r="AC348" s="47">
        <v>19.588781725888339</v>
      </c>
      <c r="AD348" s="47">
        <v>0.4558301891022602</v>
      </c>
      <c r="AE348" s="47">
        <v>20.22</v>
      </c>
      <c r="AF348" s="47">
        <v>17.63</v>
      </c>
      <c r="AG348" s="20">
        <f t="shared" si="86"/>
        <v>80.395625000000067</v>
      </c>
      <c r="AH348" s="48">
        <v>275</v>
      </c>
      <c r="AI348" s="49">
        <v>16.11832727272726</v>
      </c>
      <c r="AJ348" s="49">
        <v>3.5438585874893689</v>
      </c>
      <c r="AK348" s="49">
        <v>21.1</v>
      </c>
      <c r="AL348" s="49">
        <v>11.8</v>
      </c>
      <c r="AM348" s="23">
        <f t="shared" si="91"/>
        <v>92.344583333333262</v>
      </c>
      <c r="AN348" s="50">
        <v>1444</v>
      </c>
      <c r="AO348" s="51">
        <v>16.855907202216081</v>
      </c>
      <c r="AP348" s="51">
        <v>1.2138215659137859</v>
      </c>
      <c r="AQ348" s="51">
        <v>21.06</v>
      </c>
      <c r="AR348" s="51">
        <v>14.49</v>
      </c>
      <c r="AS348" s="26">
        <f t="shared" si="92"/>
        <v>507.08187500000042</v>
      </c>
      <c r="AT348" s="52"/>
      <c r="AU348" s="53"/>
      <c r="AV348" s="53"/>
      <c r="AW348" s="53"/>
      <c r="AX348" s="53"/>
      <c r="AY348" s="84"/>
      <c r="AZ348" s="75"/>
      <c r="BA348" s="87"/>
      <c r="BB348" s="87"/>
      <c r="BC348" s="87"/>
      <c r="BD348" s="87"/>
      <c r="BE348" s="75"/>
      <c r="BF348" s="72"/>
      <c r="BG348" s="83"/>
      <c r="BH348" s="83"/>
      <c r="BI348" s="83"/>
      <c r="BJ348" s="83"/>
      <c r="BK348" s="72"/>
      <c r="BL348" s="45"/>
      <c r="BM348" s="81"/>
      <c r="BN348" s="81"/>
      <c r="BO348" s="81"/>
      <c r="BP348" s="81"/>
      <c r="BQ348" s="45"/>
      <c r="BR348" s="68"/>
      <c r="BS348" s="82"/>
      <c r="BT348" s="82"/>
      <c r="BU348" s="82"/>
      <c r="BV348" s="82"/>
      <c r="BW348" s="68"/>
      <c r="BX348" s="69"/>
      <c r="BY348" s="39"/>
      <c r="BZ348" s="38"/>
      <c r="CA348" s="39"/>
      <c r="CB348" s="41"/>
      <c r="CC348" s="41"/>
      <c r="CD348" s="41"/>
      <c r="CE348" s="41"/>
    </row>
    <row r="349" spans="1:83" x14ac:dyDescent="0.3">
      <c r="A349" s="8" t="s">
        <v>35</v>
      </c>
      <c r="B349" s="8">
        <v>2002</v>
      </c>
      <c r="C349" s="8" t="s">
        <v>521</v>
      </c>
      <c r="D349" s="8">
        <v>25</v>
      </c>
      <c r="E349" s="8">
        <v>167</v>
      </c>
      <c r="F349" s="10">
        <v>37471</v>
      </c>
      <c r="G349" s="11">
        <f t="shared" si="88"/>
        <v>215</v>
      </c>
      <c r="H349" s="11">
        <v>20.5</v>
      </c>
      <c r="I349" s="8" t="s">
        <v>57</v>
      </c>
      <c r="J349" s="8" t="s">
        <v>58</v>
      </c>
      <c r="K349" s="8"/>
      <c r="L349" s="8"/>
      <c r="M349" s="8">
        <v>8</v>
      </c>
      <c r="N349" s="8" t="s">
        <v>39</v>
      </c>
      <c r="O349" s="8">
        <f t="shared" si="89"/>
        <v>3</v>
      </c>
      <c r="P349" s="8"/>
      <c r="Q349" s="13">
        <v>1909</v>
      </c>
      <c r="R349" s="13"/>
      <c r="S349" s="14">
        <v>17.618643268727091</v>
      </c>
      <c r="T349" s="14">
        <v>2.4664001413532421</v>
      </c>
      <c r="U349" s="14">
        <v>20.97</v>
      </c>
      <c r="V349" s="14">
        <v>9.49</v>
      </c>
      <c r="W349" s="14"/>
      <c r="X349" s="15">
        <f t="shared" si="90"/>
        <v>700.70812500000034</v>
      </c>
      <c r="Y349" s="61"/>
      <c r="Z349" s="61"/>
      <c r="AA349" s="61"/>
      <c r="AB349" s="46">
        <v>103</v>
      </c>
      <c r="AC349" s="47">
        <v>20.399126213592233</v>
      </c>
      <c r="AD349" s="47">
        <v>0.27906042214558402</v>
      </c>
      <c r="AE349" s="47">
        <v>20.77</v>
      </c>
      <c r="AF349" s="47">
        <v>19.16</v>
      </c>
      <c r="AG349" s="20">
        <f t="shared" si="86"/>
        <v>43.773125</v>
      </c>
      <c r="AH349" s="48">
        <v>283</v>
      </c>
      <c r="AI349" s="49">
        <v>15.589611307420491</v>
      </c>
      <c r="AJ349" s="49">
        <v>4.804219723674894</v>
      </c>
      <c r="AK349" s="49">
        <v>20.97</v>
      </c>
      <c r="AL349" s="49">
        <v>9.49</v>
      </c>
      <c r="AM349" s="23">
        <f t="shared" si="91"/>
        <v>91.913749999999965</v>
      </c>
      <c r="AN349" s="50">
        <v>1523</v>
      </c>
      <c r="AO349" s="51">
        <v>17.807629678266611</v>
      </c>
      <c r="AP349" s="51">
        <v>1.4212022596280043</v>
      </c>
      <c r="AQ349" s="51">
        <v>20.92</v>
      </c>
      <c r="AR349" s="51">
        <v>14.48</v>
      </c>
      <c r="AS349" s="26">
        <f t="shared" si="92"/>
        <v>565.02125000000103</v>
      </c>
      <c r="AT349" s="52"/>
      <c r="AU349" s="53"/>
      <c r="AV349" s="53"/>
      <c r="AW349" s="53"/>
      <c r="AX349" s="53"/>
      <c r="AY349" s="84"/>
      <c r="AZ349" s="75"/>
      <c r="BA349" s="87"/>
      <c r="BB349" s="87"/>
      <c r="BC349" s="87"/>
      <c r="BD349" s="87"/>
      <c r="BE349" s="75"/>
      <c r="BF349" s="72"/>
      <c r="BG349" s="83"/>
      <c r="BH349" s="83"/>
      <c r="BI349" s="83"/>
      <c r="BJ349" s="83"/>
      <c r="BK349" s="72"/>
      <c r="BL349" s="45"/>
      <c r="BM349" s="81"/>
      <c r="BN349" s="81"/>
      <c r="BO349" s="81"/>
      <c r="BP349" s="81"/>
      <c r="BQ349" s="45"/>
      <c r="BR349" s="68"/>
      <c r="BS349" s="82"/>
      <c r="BT349" s="82"/>
      <c r="BU349" s="82"/>
      <c r="BV349" s="82"/>
      <c r="BW349" s="68"/>
      <c r="BX349" s="69"/>
      <c r="BY349" s="39"/>
      <c r="BZ349" s="38"/>
      <c r="CA349" s="39"/>
      <c r="CB349" s="41"/>
      <c r="CC349" s="41"/>
      <c r="CD349" s="41"/>
      <c r="CE349" s="41"/>
    </row>
    <row r="350" spans="1:83" x14ac:dyDescent="0.3">
      <c r="A350" s="8" t="s">
        <v>35</v>
      </c>
      <c r="B350" s="8">
        <v>2002</v>
      </c>
      <c r="C350" s="8" t="s">
        <v>522</v>
      </c>
      <c r="D350" s="8">
        <v>25</v>
      </c>
      <c r="E350" s="8">
        <v>195</v>
      </c>
      <c r="F350" s="10">
        <v>37531</v>
      </c>
      <c r="G350" s="11">
        <f t="shared" si="88"/>
        <v>275</v>
      </c>
      <c r="H350" s="11">
        <v>17.7</v>
      </c>
      <c r="I350" s="8" t="s">
        <v>57</v>
      </c>
      <c r="J350" s="8" t="s">
        <v>58</v>
      </c>
      <c r="K350" s="8"/>
      <c r="L350" s="8"/>
      <c r="M350" s="8">
        <v>8</v>
      </c>
      <c r="N350" s="8" t="s">
        <v>39</v>
      </c>
      <c r="O350" s="8">
        <f t="shared" si="89"/>
        <v>3</v>
      </c>
      <c r="P350" s="8"/>
      <c r="Q350" s="13">
        <v>1914</v>
      </c>
      <c r="R350" s="13"/>
      <c r="S350" s="14">
        <v>14.639435736677067</v>
      </c>
      <c r="T350" s="14">
        <v>2.0938792875370047</v>
      </c>
      <c r="U350" s="14">
        <v>17.86</v>
      </c>
      <c r="V350" s="14">
        <v>10.79</v>
      </c>
      <c r="W350" s="14"/>
      <c r="X350" s="15">
        <f t="shared" si="90"/>
        <v>583.74749999999801</v>
      </c>
      <c r="Y350" s="61"/>
      <c r="Z350" s="61"/>
      <c r="AA350" s="61"/>
      <c r="AB350" s="46">
        <v>47</v>
      </c>
      <c r="AC350" s="47">
        <v>17.687872340425535</v>
      </c>
      <c r="AD350" s="47">
        <v>5.87158289232345E-2</v>
      </c>
      <c r="AE350" s="47">
        <v>17.82</v>
      </c>
      <c r="AF350" s="47">
        <v>17.510000000000002</v>
      </c>
      <c r="AG350" s="20">
        <f t="shared" si="86"/>
        <v>17.319375000000004</v>
      </c>
      <c r="AH350" s="48">
        <v>103</v>
      </c>
      <c r="AI350" s="49">
        <v>17.409902912621359</v>
      </c>
      <c r="AJ350" s="49">
        <v>0.23007456227736287</v>
      </c>
      <c r="AK350" s="49">
        <v>17.86</v>
      </c>
      <c r="AL350" s="49">
        <v>16.78</v>
      </c>
      <c r="AM350" s="23">
        <f t="shared" si="91"/>
        <v>37.358750000000001</v>
      </c>
      <c r="AN350" s="50">
        <v>1764</v>
      </c>
      <c r="AO350" s="51">
        <v>14.396445578231248</v>
      </c>
      <c r="AP350" s="51">
        <v>1.9997401438922822</v>
      </c>
      <c r="AQ350" s="51">
        <v>17.62</v>
      </c>
      <c r="AR350" s="51">
        <v>10.79</v>
      </c>
      <c r="AS350" s="26">
        <f t="shared" si="92"/>
        <v>529.06937499999833</v>
      </c>
      <c r="AT350" s="52"/>
      <c r="AU350" s="53"/>
      <c r="AV350" s="53"/>
      <c r="AW350" s="53"/>
      <c r="AX350" s="53"/>
      <c r="AY350" s="84"/>
      <c r="AZ350" s="75"/>
      <c r="BA350" s="87"/>
      <c r="BB350" s="87"/>
      <c r="BC350" s="87"/>
      <c r="BD350" s="87"/>
      <c r="BE350" s="75"/>
      <c r="BF350" s="72"/>
      <c r="BG350" s="83"/>
      <c r="BH350" s="83"/>
      <c r="BI350" s="83"/>
      <c r="BJ350" s="83"/>
      <c r="BK350" s="72"/>
      <c r="BL350" s="45"/>
      <c r="BM350" s="81"/>
      <c r="BN350" s="81"/>
      <c r="BO350" s="81"/>
      <c r="BP350" s="81"/>
      <c r="BQ350" s="45"/>
      <c r="BR350" s="68"/>
      <c r="BS350" s="82"/>
      <c r="BT350" s="82"/>
      <c r="BU350" s="82"/>
      <c r="BV350" s="82"/>
      <c r="BW350" s="68"/>
      <c r="BX350" s="69"/>
      <c r="BY350" s="39"/>
      <c r="BZ350" s="38"/>
      <c r="CA350" s="39"/>
      <c r="CB350" s="41"/>
      <c r="CC350" s="41"/>
      <c r="CD350" s="41"/>
      <c r="CE350" s="41"/>
    </row>
    <row r="351" spans="1:83" x14ac:dyDescent="0.3">
      <c r="A351" s="8" t="s">
        <v>35</v>
      </c>
      <c r="B351" s="8">
        <v>2002</v>
      </c>
      <c r="C351" s="8" t="s">
        <v>523</v>
      </c>
      <c r="D351" s="8">
        <v>25</v>
      </c>
      <c r="E351" s="8">
        <v>203</v>
      </c>
      <c r="F351" s="10">
        <v>37501</v>
      </c>
      <c r="G351" s="11">
        <f t="shared" si="88"/>
        <v>245</v>
      </c>
      <c r="H351" s="11">
        <v>20.6</v>
      </c>
      <c r="I351" s="8" t="s">
        <v>57</v>
      </c>
      <c r="J351" s="8" t="s">
        <v>58</v>
      </c>
      <c r="K351" s="8"/>
      <c r="L351" s="8"/>
      <c r="M351" s="8">
        <v>8</v>
      </c>
      <c r="N351" s="8" t="s">
        <v>39</v>
      </c>
      <c r="O351" s="8">
        <f t="shared" si="89"/>
        <v>3</v>
      </c>
      <c r="P351" s="8"/>
      <c r="Q351" s="13">
        <v>1916</v>
      </c>
      <c r="R351" s="13"/>
      <c r="S351" s="14">
        <v>13.182520876826729</v>
      </c>
      <c r="T351" s="14">
        <v>3.3359521854933947</v>
      </c>
      <c r="U351" s="14">
        <v>21.01</v>
      </c>
      <c r="V351" s="14">
        <v>7.2</v>
      </c>
      <c r="W351" s="14"/>
      <c r="X351" s="15">
        <f t="shared" si="90"/>
        <v>526.20229166666684</v>
      </c>
      <c r="Y351" s="61"/>
      <c r="Z351" s="61"/>
      <c r="AA351" s="61"/>
      <c r="AB351" s="46">
        <v>86</v>
      </c>
      <c r="AC351" s="47">
        <v>20.713953488372084</v>
      </c>
      <c r="AD351" s="47">
        <v>0.13225002230416655</v>
      </c>
      <c r="AE351" s="47">
        <v>21.01</v>
      </c>
      <c r="AF351" s="47">
        <v>20.55</v>
      </c>
      <c r="AG351" s="20">
        <f t="shared" si="86"/>
        <v>37.112499999999983</v>
      </c>
      <c r="AH351" s="48">
        <v>1672</v>
      </c>
      <c r="AI351" s="49">
        <v>12.52327153110048</v>
      </c>
      <c r="AJ351" s="49">
        <v>2.9313462209538645</v>
      </c>
      <c r="AK351" s="49">
        <v>20.69</v>
      </c>
      <c r="AL351" s="49">
        <v>7.2</v>
      </c>
      <c r="AM351" s="23">
        <f t="shared" si="91"/>
        <v>436.22729166666676</v>
      </c>
      <c r="AN351" s="50">
        <v>158</v>
      </c>
      <c r="AO351" s="51">
        <v>16.059493670886084</v>
      </c>
      <c r="AP351" s="51">
        <v>0.49599003157791044</v>
      </c>
      <c r="AQ351" s="51">
        <v>17.23</v>
      </c>
      <c r="AR351" s="51">
        <v>14.52</v>
      </c>
      <c r="AS351" s="26">
        <f t="shared" si="92"/>
        <v>52.862500000000026</v>
      </c>
      <c r="AT351" s="52"/>
      <c r="AU351" s="53"/>
      <c r="AV351" s="53"/>
      <c r="AW351" s="53"/>
      <c r="AX351" s="53"/>
      <c r="AY351" s="84"/>
      <c r="AZ351" s="75"/>
      <c r="BA351" s="87"/>
      <c r="BB351" s="87"/>
      <c r="BC351" s="87"/>
      <c r="BD351" s="87"/>
      <c r="BE351" s="75"/>
      <c r="BF351" s="72"/>
      <c r="BG351" s="83"/>
      <c r="BH351" s="83"/>
      <c r="BI351" s="83"/>
      <c r="BJ351" s="83"/>
      <c r="BK351" s="72"/>
      <c r="BL351" s="45"/>
      <c r="BM351" s="81"/>
      <c r="BN351" s="81"/>
      <c r="BO351" s="81"/>
      <c r="BP351" s="81"/>
      <c r="BQ351" s="45"/>
      <c r="BR351" s="68"/>
      <c r="BS351" s="82"/>
      <c r="BT351" s="82"/>
      <c r="BU351" s="82"/>
      <c r="BV351" s="82"/>
      <c r="BW351" s="68"/>
      <c r="BX351" s="69"/>
      <c r="BY351" s="39"/>
      <c r="BZ351" s="38"/>
      <c r="CA351" s="39"/>
      <c r="CB351" s="41"/>
      <c r="CC351" s="41"/>
      <c r="CD351" s="41"/>
      <c r="CE351" s="41"/>
    </row>
    <row r="352" spans="1:83" x14ac:dyDescent="0.3">
      <c r="A352" s="8" t="s">
        <v>35</v>
      </c>
      <c r="B352" s="8">
        <v>2002</v>
      </c>
      <c r="C352" s="8" t="s">
        <v>524</v>
      </c>
      <c r="D352" s="8">
        <v>25</v>
      </c>
      <c r="E352" s="8">
        <v>209</v>
      </c>
      <c r="F352" s="10">
        <v>37494</v>
      </c>
      <c r="G352" s="11">
        <f t="shared" si="88"/>
        <v>238</v>
      </c>
      <c r="H352" s="11">
        <v>20.7</v>
      </c>
      <c r="I352" s="8" t="s">
        <v>57</v>
      </c>
      <c r="J352" s="8" t="s">
        <v>58</v>
      </c>
      <c r="K352" s="8"/>
      <c r="L352" s="8"/>
      <c r="M352" s="8">
        <v>8</v>
      </c>
      <c r="N352" s="8" t="s">
        <v>39</v>
      </c>
      <c r="O352" s="8">
        <f t="shared" si="89"/>
        <v>3</v>
      </c>
      <c r="P352" s="8"/>
      <c r="Q352" s="13">
        <v>1918</v>
      </c>
      <c r="R352" s="13"/>
      <c r="S352" s="14">
        <v>11.642106360792472</v>
      </c>
      <c r="T352" s="14">
        <v>3.1534848026879363</v>
      </c>
      <c r="U352" s="14">
        <v>21.14</v>
      </c>
      <c r="V352" s="14">
        <v>8.7899999999999991</v>
      </c>
      <c r="W352" s="14"/>
      <c r="X352" s="15">
        <f t="shared" si="90"/>
        <v>465.19916666666586</v>
      </c>
      <c r="Y352" s="61"/>
      <c r="Z352" s="61"/>
      <c r="AA352" s="61"/>
      <c r="AB352" s="46">
        <v>53</v>
      </c>
      <c r="AC352" s="47">
        <v>20.77226415094341</v>
      </c>
      <c r="AD352" s="47">
        <v>0.11108973347000953</v>
      </c>
      <c r="AE352" s="47">
        <v>21.14</v>
      </c>
      <c r="AF352" s="47">
        <v>20.55</v>
      </c>
      <c r="AG352" s="20">
        <f t="shared" si="86"/>
        <v>22.936041666666682</v>
      </c>
      <c r="AH352" s="48">
        <v>1692</v>
      </c>
      <c r="AI352" s="49">
        <v>11.000809692671371</v>
      </c>
      <c r="AJ352" s="49">
        <v>2.5924785889214164</v>
      </c>
      <c r="AK352" s="49">
        <v>21.12</v>
      </c>
      <c r="AL352" s="49">
        <v>8.7899999999999991</v>
      </c>
      <c r="AM352" s="23">
        <f t="shared" si="91"/>
        <v>387.77854166666583</v>
      </c>
      <c r="AN352" s="50">
        <v>173</v>
      </c>
      <c r="AO352" s="51">
        <v>15.11710982658961</v>
      </c>
      <c r="AP352" s="51">
        <v>1.6960486824430596</v>
      </c>
      <c r="AQ352" s="51">
        <v>18.23</v>
      </c>
      <c r="AR352" s="51">
        <v>13.15</v>
      </c>
      <c r="AS352" s="26">
        <f t="shared" si="92"/>
        <v>54.484583333333383</v>
      </c>
      <c r="AT352" s="52"/>
      <c r="AU352" s="53"/>
      <c r="AV352" s="53"/>
      <c r="AW352" s="53"/>
      <c r="AX352" s="53"/>
      <c r="AY352" s="84"/>
      <c r="AZ352" s="75"/>
      <c r="BA352" s="87"/>
      <c r="BB352" s="87"/>
      <c r="BC352" s="87"/>
      <c r="BD352" s="87"/>
      <c r="BE352" s="75"/>
      <c r="BF352" s="72"/>
      <c r="BG352" s="83"/>
      <c r="BH352" s="83"/>
      <c r="BI352" s="83"/>
      <c r="BJ352" s="83"/>
      <c r="BK352" s="72"/>
      <c r="BL352" s="45"/>
      <c r="BM352" s="81"/>
      <c r="BN352" s="81"/>
      <c r="BO352" s="81"/>
      <c r="BP352" s="81"/>
      <c r="BQ352" s="45"/>
      <c r="BR352" s="68"/>
      <c r="BS352" s="82"/>
      <c r="BT352" s="82"/>
      <c r="BU352" s="82"/>
      <c r="BV352" s="82"/>
      <c r="BW352" s="68"/>
      <c r="BX352" s="69"/>
      <c r="BY352" s="39"/>
      <c r="BZ352" s="38"/>
      <c r="CA352" s="39"/>
      <c r="CB352" s="41"/>
      <c r="CC352" s="41"/>
      <c r="CD352" s="41"/>
      <c r="CE352" s="41"/>
    </row>
    <row r="353" spans="1:83" x14ac:dyDescent="0.3">
      <c r="A353" s="8" t="s">
        <v>35</v>
      </c>
      <c r="B353" s="9">
        <v>2000</v>
      </c>
      <c r="C353" s="8" t="s">
        <v>335</v>
      </c>
      <c r="D353" s="8">
        <v>10</v>
      </c>
      <c r="E353" s="8">
        <v>147</v>
      </c>
      <c r="F353" s="10">
        <v>36730</v>
      </c>
      <c r="G353" s="11">
        <f t="shared" si="88"/>
        <v>205</v>
      </c>
      <c r="H353" s="11"/>
      <c r="I353" s="8" t="s">
        <v>37</v>
      </c>
      <c r="J353" s="8" t="s">
        <v>188</v>
      </c>
      <c r="K353" s="8"/>
      <c r="L353" s="8"/>
      <c r="M353" s="8">
        <v>8</v>
      </c>
      <c r="N353" s="8" t="s">
        <v>39</v>
      </c>
      <c r="O353" s="8">
        <f t="shared" si="89"/>
        <v>2</v>
      </c>
      <c r="P353" s="8"/>
      <c r="Q353" s="13">
        <v>1920</v>
      </c>
      <c r="R353" s="13"/>
      <c r="S353" s="14">
        <v>13.626729166666701</v>
      </c>
      <c r="T353" s="14">
        <v>3.3717826931832908</v>
      </c>
      <c r="U353" s="14">
        <v>21.7</v>
      </c>
      <c r="V353" s="14">
        <v>10.1</v>
      </c>
      <c r="W353" s="14"/>
      <c r="X353" s="15">
        <f t="shared" si="90"/>
        <v>545.06916666666802</v>
      </c>
      <c r="Y353" s="61"/>
      <c r="Z353" s="61"/>
      <c r="AA353" s="61"/>
      <c r="AB353" s="46">
        <v>271</v>
      </c>
      <c r="AC353" s="47">
        <v>20.66745387453873</v>
      </c>
      <c r="AD353" s="47">
        <v>0.30656727358759917</v>
      </c>
      <c r="AE353" s="47">
        <v>21.24</v>
      </c>
      <c r="AF353" s="47">
        <v>18.46</v>
      </c>
      <c r="AG353" s="20">
        <f t="shared" ref="AG353:AG379" si="93">(AB353/48)*AC353</f>
        <v>116.6849999999999</v>
      </c>
      <c r="AH353" s="48">
        <v>1649</v>
      </c>
      <c r="AI353" s="49">
        <v>12.469642207398461</v>
      </c>
      <c r="AJ353" s="49">
        <v>1.9317631303577922</v>
      </c>
      <c r="AK353" s="49">
        <v>21.7</v>
      </c>
      <c r="AL353" s="49">
        <v>10.1</v>
      </c>
      <c r="AM353" s="23">
        <f t="shared" si="91"/>
        <v>428.38416666666797</v>
      </c>
      <c r="AN353" s="50"/>
      <c r="AO353" s="51"/>
      <c r="AP353" s="51"/>
      <c r="AQ353" s="51"/>
      <c r="AR353" s="51"/>
      <c r="AS353" s="24"/>
      <c r="AT353" s="52"/>
      <c r="AU353" s="53"/>
      <c r="AV353" s="53"/>
      <c r="AW353" s="53"/>
      <c r="AX353" s="53"/>
      <c r="AY353" s="84"/>
      <c r="AZ353" s="30"/>
      <c r="BA353" s="31"/>
      <c r="BB353" s="31"/>
      <c r="BC353" s="31"/>
      <c r="BD353" s="31"/>
      <c r="BE353" s="75"/>
      <c r="BF353" s="33"/>
      <c r="BG353" s="34"/>
      <c r="BH353" s="34"/>
      <c r="BI353" s="34"/>
      <c r="BJ353" s="34"/>
      <c r="BK353" s="72"/>
      <c r="BL353" s="8"/>
      <c r="BM353" s="36"/>
      <c r="BN353" s="36"/>
      <c r="BO353" s="36"/>
      <c r="BP353" s="36"/>
      <c r="BQ353" s="45"/>
      <c r="BR353" s="21"/>
      <c r="BS353" s="22"/>
      <c r="BT353" s="22"/>
      <c r="BU353" s="22"/>
      <c r="BV353" s="22"/>
      <c r="BW353" s="68"/>
      <c r="BX353" s="69"/>
      <c r="BY353" s="39"/>
      <c r="BZ353" s="38"/>
      <c r="CA353" s="39"/>
      <c r="CB353" s="41"/>
      <c r="CC353" s="41"/>
      <c r="CD353" s="41"/>
      <c r="CE353" s="41"/>
    </row>
    <row r="354" spans="1:83" x14ac:dyDescent="0.3">
      <c r="A354" s="8" t="s">
        <v>35</v>
      </c>
      <c r="B354" s="9">
        <v>2000</v>
      </c>
      <c r="C354" s="8" t="s">
        <v>294</v>
      </c>
      <c r="D354" s="8">
        <v>10</v>
      </c>
      <c r="E354" s="8">
        <v>165</v>
      </c>
      <c r="F354" s="10">
        <v>36732</v>
      </c>
      <c r="G354" s="11">
        <f t="shared" si="88"/>
        <v>207</v>
      </c>
      <c r="H354" s="11"/>
      <c r="I354" s="8" t="s">
        <v>37</v>
      </c>
      <c r="J354" s="8" t="s">
        <v>450</v>
      </c>
      <c r="K354" s="8"/>
      <c r="L354" s="8"/>
      <c r="M354" s="8">
        <v>8</v>
      </c>
      <c r="N354" s="8" t="s">
        <v>39</v>
      </c>
      <c r="O354" s="8">
        <f t="shared" si="89"/>
        <v>2</v>
      </c>
      <c r="P354" s="8"/>
      <c r="Q354" s="13">
        <v>1918</v>
      </c>
      <c r="R354" s="13"/>
      <c r="S354" s="14">
        <v>16.08283628779985</v>
      </c>
      <c r="T354" s="14">
        <v>2.4269677678029464</v>
      </c>
      <c r="U354" s="14">
        <v>21.98</v>
      </c>
      <c r="V354" s="14">
        <v>12.03</v>
      </c>
      <c r="W354" s="14"/>
      <c r="X354" s="15">
        <f t="shared" si="90"/>
        <v>642.6433333333357</v>
      </c>
      <c r="Y354" s="61"/>
      <c r="Z354" s="61"/>
      <c r="AA354" s="61"/>
      <c r="AB354" s="46">
        <v>296</v>
      </c>
      <c r="AC354" s="47">
        <v>20.768547297297332</v>
      </c>
      <c r="AD354" s="47">
        <v>0.75160545757535446</v>
      </c>
      <c r="AE354" s="47">
        <v>21.86</v>
      </c>
      <c r="AF354" s="47">
        <v>17.940000000000001</v>
      </c>
      <c r="AG354" s="20">
        <f t="shared" si="93"/>
        <v>128.07270833333354</v>
      </c>
      <c r="AH354" s="48">
        <v>1622</v>
      </c>
      <c r="AI354" s="49">
        <v>15.227737361282426</v>
      </c>
      <c r="AJ354" s="49">
        <v>1.4567319944695554</v>
      </c>
      <c r="AK354" s="49">
        <v>21.98</v>
      </c>
      <c r="AL354" s="49">
        <v>12.03</v>
      </c>
      <c r="AM354" s="23">
        <f t="shared" si="91"/>
        <v>514.57062500000188</v>
      </c>
      <c r="AN354" s="50"/>
      <c r="AO354" s="51"/>
      <c r="AP354" s="51"/>
      <c r="AQ354" s="51"/>
      <c r="AR354" s="51"/>
      <c r="AS354" s="24"/>
      <c r="AT354" s="52"/>
      <c r="AU354" s="53"/>
      <c r="AV354" s="53"/>
      <c r="AW354" s="53"/>
      <c r="AX354" s="53"/>
      <c r="AY354" s="84"/>
      <c r="AZ354" s="30"/>
      <c r="BA354" s="31"/>
      <c r="BB354" s="31"/>
      <c r="BC354" s="31"/>
      <c r="BD354" s="31"/>
      <c r="BE354" s="75"/>
      <c r="BF354" s="33"/>
      <c r="BG354" s="34"/>
      <c r="BH354" s="34"/>
      <c r="BI354" s="34"/>
      <c r="BJ354" s="34"/>
      <c r="BK354" s="72"/>
      <c r="BL354" s="8"/>
      <c r="BM354" s="36"/>
      <c r="BN354" s="36"/>
      <c r="BO354" s="36"/>
      <c r="BP354" s="36"/>
      <c r="BQ354" s="45"/>
      <c r="BR354" s="21"/>
      <c r="BS354" s="22"/>
      <c r="BT354" s="22"/>
      <c r="BU354" s="22"/>
      <c r="BV354" s="22"/>
      <c r="BW354" s="68"/>
      <c r="BX354" s="69"/>
      <c r="BY354" s="39"/>
      <c r="BZ354" s="38"/>
      <c r="CA354" s="39"/>
      <c r="CB354" s="41"/>
      <c r="CC354" s="41"/>
      <c r="CD354" s="41"/>
      <c r="CE354" s="41"/>
    </row>
    <row r="355" spans="1:83" x14ac:dyDescent="0.3">
      <c r="A355" s="8" t="s">
        <v>35</v>
      </c>
      <c r="B355" s="9">
        <v>2000</v>
      </c>
      <c r="C355" s="8" t="s">
        <v>334</v>
      </c>
      <c r="D355" s="8">
        <v>10</v>
      </c>
      <c r="E355" s="8">
        <v>166</v>
      </c>
      <c r="F355" s="10">
        <v>36733</v>
      </c>
      <c r="G355" s="11">
        <f t="shared" si="88"/>
        <v>208</v>
      </c>
      <c r="H355" s="11">
        <v>20.5</v>
      </c>
      <c r="I355" s="8" t="s">
        <v>37</v>
      </c>
      <c r="J355" s="8" t="s">
        <v>110</v>
      </c>
      <c r="K355" s="8"/>
      <c r="L355" s="8"/>
      <c r="M355" s="8">
        <v>8</v>
      </c>
      <c r="N355" s="8" t="s">
        <v>39</v>
      </c>
      <c r="O355" s="8">
        <f t="shared" si="89"/>
        <v>2</v>
      </c>
      <c r="P355" s="8"/>
      <c r="Q355" s="13">
        <v>1919</v>
      </c>
      <c r="R355" s="13"/>
      <c r="S355" s="14">
        <v>15.03672746221997</v>
      </c>
      <c r="T355" s="14">
        <v>2.5818287413917234</v>
      </c>
      <c r="U355" s="14">
        <v>21.77</v>
      </c>
      <c r="V355" s="14">
        <v>10.38</v>
      </c>
      <c r="W355" s="14"/>
      <c r="X355" s="15">
        <f t="shared" si="90"/>
        <v>601.15583333333586</v>
      </c>
      <c r="Y355" s="61"/>
      <c r="Z355" s="61"/>
      <c r="AA355" s="61"/>
      <c r="AB355" s="46">
        <v>231</v>
      </c>
      <c r="AC355" s="47">
        <v>20.994025974025966</v>
      </c>
      <c r="AD355" s="47">
        <v>0.49020384333261635</v>
      </c>
      <c r="AE355" s="47">
        <v>21.77</v>
      </c>
      <c r="AF355" s="47">
        <v>18.96</v>
      </c>
      <c r="AG355" s="20">
        <f t="shared" si="93"/>
        <v>101.03374999999997</v>
      </c>
      <c r="AH355" s="48">
        <v>1688</v>
      </c>
      <c r="AI355" s="49">
        <v>14.221481042654089</v>
      </c>
      <c r="AJ355" s="49">
        <v>1.4217109209451464</v>
      </c>
      <c r="AK355" s="49">
        <v>21.75</v>
      </c>
      <c r="AL355" s="49">
        <v>10.38</v>
      </c>
      <c r="AM355" s="23">
        <f t="shared" si="91"/>
        <v>500.12208333333541</v>
      </c>
      <c r="AN355" s="50"/>
      <c r="AO355" s="51"/>
      <c r="AP355" s="51"/>
      <c r="AQ355" s="51"/>
      <c r="AR355" s="51"/>
      <c r="AS355" s="24"/>
      <c r="AT355" s="52"/>
      <c r="AU355" s="53"/>
      <c r="AV355" s="53"/>
      <c r="AW355" s="53"/>
      <c r="AX355" s="53"/>
      <c r="AY355" s="84"/>
      <c r="AZ355" s="30"/>
      <c r="BA355" s="31"/>
      <c r="BB355" s="31"/>
      <c r="BC355" s="31"/>
      <c r="BD355" s="31"/>
      <c r="BE355" s="75"/>
      <c r="BF355" s="33"/>
      <c r="BG355" s="34"/>
      <c r="BH355" s="34"/>
      <c r="BI355" s="34"/>
      <c r="BJ355" s="34"/>
      <c r="BK355" s="72"/>
      <c r="BL355" s="8"/>
      <c r="BM355" s="36"/>
      <c r="BN355" s="36"/>
      <c r="BO355" s="36"/>
      <c r="BP355" s="36"/>
      <c r="BQ355" s="45"/>
      <c r="BR355" s="21"/>
      <c r="BS355" s="22"/>
      <c r="BT355" s="22"/>
      <c r="BU355" s="22"/>
      <c r="BV355" s="22"/>
      <c r="BW355" s="68"/>
      <c r="BX355" s="69"/>
      <c r="BY355" s="39"/>
      <c r="BZ355" s="38"/>
      <c r="CA355" s="39"/>
      <c r="CB355" s="41"/>
      <c r="CC355" s="41"/>
      <c r="CD355" s="41"/>
      <c r="CE355" s="41"/>
    </row>
    <row r="356" spans="1:83" x14ac:dyDescent="0.3">
      <c r="A356" s="8" t="s">
        <v>35</v>
      </c>
      <c r="B356" s="8">
        <v>2002</v>
      </c>
      <c r="C356" s="8" t="s">
        <v>525</v>
      </c>
      <c r="D356" s="8">
        <v>24</v>
      </c>
      <c r="E356" s="8">
        <v>32</v>
      </c>
      <c r="F356" s="10">
        <v>37466</v>
      </c>
      <c r="G356" s="11">
        <f t="shared" si="88"/>
        <v>210</v>
      </c>
      <c r="H356" s="11">
        <v>20.399999999999999</v>
      </c>
      <c r="I356" s="8" t="s">
        <v>526</v>
      </c>
      <c r="J356" s="8" t="s">
        <v>58</v>
      </c>
      <c r="K356" s="8"/>
      <c r="L356" s="8"/>
      <c r="M356" s="8">
        <v>8</v>
      </c>
      <c r="N356" s="8" t="s">
        <v>39</v>
      </c>
      <c r="O356" s="8">
        <f t="shared" si="89"/>
        <v>2</v>
      </c>
      <c r="P356" s="8"/>
      <c r="Q356" s="13">
        <v>1920</v>
      </c>
      <c r="R356" s="13"/>
      <c r="S356" s="14">
        <v>20.375963541666977</v>
      </c>
      <c r="T356" s="14">
        <v>0.66490527069147753</v>
      </c>
      <c r="U356" s="14">
        <v>21.93</v>
      </c>
      <c r="V356" s="14">
        <v>17.920000000000002</v>
      </c>
      <c r="W356" s="14"/>
      <c r="X356" s="15">
        <f t="shared" si="90"/>
        <v>815.03854166667907</v>
      </c>
      <c r="Y356" s="61"/>
      <c r="Z356" s="61"/>
      <c r="AA356" s="61"/>
      <c r="AB356" s="46">
        <v>719</v>
      </c>
      <c r="AC356" s="47">
        <v>20.509304589707977</v>
      </c>
      <c r="AD356" s="47">
        <v>0.40626132261032938</v>
      </c>
      <c r="AE356" s="47">
        <v>21.93</v>
      </c>
      <c r="AF356" s="47">
        <v>17.920000000000002</v>
      </c>
      <c r="AG356" s="20">
        <f t="shared" si="93"/>
        <v>307.2122916666674</v>
      </c>
      <c r="AH356" s="48">
        <v>1201</v>
      </c>
      <c r="AI356" s="49">
        <v>20.296136552872699</v>
      </c>
      <c r="AJ356" s="49">
        <v>0.76889881952776429</v>
      </c>
      <c r="AK356" s="49">
        <v>21.73</v>
      </c>
      <c r="AL356" s="49">
        <v>17.98</v>
      </c>
      <c r="AM356" s="23">
        <f t="shared" si="91"/>
        <v>507.82625000000229</v>
      </c>
      <c r="AN356" s="50"/>
      <c r="AO356" s="51"/>
      <c r="AP356" s="51"/>
      <c r="AQ356" s="51"/>
      <c r="AR356" s="51"/>
      <c r="AS356" s="88"/>
      <c r="AT356" s="89"/>
      <c r="AU356" s="90"/>
      <c r="AV356" s="90"/>
      <c r="AW356" s="90"/>
      <c r="AX356" s="90"/>
      <c r="AY356" s="84"/>
      <c r="AZ356" s="75"/>
      <c r="BA356" s="87"/>
      <c r="BB356" s="87"/>
      <c r="BC356" s="87"/>
      <c r="BD356" s="87"/>
      <c r="BE356" s="75"/>
      <c r="BF356" s="72"/>
      <c r="BG356" s="83"/>
      <c r="BH356" s="83"/>
      <c r="BI356" s="83"/>
      <c r="BJ356" s="83"/>
      <c r="BK356" s="72"/>
      <c r="BL356" s="45"/>
      <c r="BM356" s="81"/>
      <c r="BN356" s="81"/>
      <c r="BO356" s="81"/>
      <c r="BP356" s="81"/>
      <c r="BQ356" s="45"/>
      <c r="BR356" s="68"/>
      <c r="BS356" s="82"/>
      <c r="BT356" s="82"/>
      <c r="BU356" s="82"/>
      <c r="BV356" s="82"/>
      <c r="BW356" s="68"/>
      <c r="BX356" s="69"/>
      <c r="BY356" s="39"/>
      <c r="BZ356" s="38"/>
      <c r="CA356" s="39"/>
      <c r="CB356" s="41"/>
      <c r="CC356" s="41"/>
      <c r="CD356" s="41"/>
      <c r="CE356" s="41"/>
    </row>
    <row r="357" spans="1:83" x14ac:dyDescent="0.3">
      <c r="A357" s="8" t="s">
        <v>35</v>
      </c>
      <c r="B357" s="8">
        <v>2002</v>
      </c>
      <c r="C357" s="8" t="s">
        <v>527</v>
      </c>
      <c r="D357" s="8">
        <v>24</v>
      </c>
      <c r="E357" s="8">
        <v>34</v>
      </c>
      <c r="F357" s="10">
        <v>37486</v>
      </c>
      <c r="G357" s="11">
        <f t="shared" si="88"/>
        <v>230</v>
      </c>
      <c r="H357" s="11">
        <v>20.8</v>
      </c>
      <c r="I357" s="8" t="s">
        <v>122</v>
      </c>
      <c r="J357" s="8" t="s">
        <v>528</v>
      </c>
      <c r="K357" s="8"/>
      <c r="L357" s="8"/>
      <c r="M357" s="8">
        <v>1</v>
      </c>
      <c r="N357" s="8" t="s">
        <v>39</v>
      </c>
      <c r="O357" s="8">
        <f t="shared" si="89"/>
        <v>2</v>
      </c>
      <c r="P357" s="8"/>
      <c r="Q357" s="13">
        <v>1905</v>
      </c>
      <c r="R357" s="13"/>
      <c r="S357" s="14">
        <v>15.639973753280913</v>
      </c>
      <c r="T357" s="14">
        <v>1.6501953822899134</v>
      </c>
      <c r="U357" s="14">
        <v>21.24</v>
      </c>
      <c r="V357" s="14">
        <v>12.38</v>
      </c>
      <c r="W357" s="14"/>
      <c r="X357" s="15">
        <f t="shared" si="90"/>
        <v>620.71145833333617</v>
      </c>
      <c r="Y357" s="61"/>
      <c r="Z357" s="61"/>
      <c r="AA357" s="61"/>
      <c r="AB357" s="46">
        <v>49</v>
      </c>
      <c r="AC357" s="47">
        <v>20.917959183673478</v>
      </c>
      <c r="AD357" s="47">
        <v>0.12991951982921526</v>
      </c>
      <c r="AE357" s="47">
        <v>21.1</v>
      </c>
      <c r="AF357" s="47">
        <v>20.69</v>
      </c>
      <c r="AG357" s="20">
        <f t="shared" si="93"/>
        <v>21.353750000000009</v>
      </c>
      <c r="AH357" s="48">
        <v>1856</v>
      </c>
      <c r="AI357" s="49">
        <v>15.500630387931094</v>
      </c>
      <c r="AJ357" s="49">
        <v>1.4280631639533705</v>
      </c>
      <c r="AK357" s="49">
        <v>21.24</v>
      </c>
      <c r="AL357" s="49">
        <v>12.38</v>
      </c>
      <c r="AM357" s="23">
        <f t="shared" si="91"/>
        <v>599.35770833333561</v>
      </c>
      <c r="AN357" s="50"/>
      <c r="AO357" s="51"/>
      <c r="AP357" s="51"/>
      <c r="AQ357" s="51"/>
      <c r="AR357" s="51"/>
      <c r="AS357" s="88"/>
      <c r="AT357" s="89"/>
      <c r="AU357" s="90"/>
      <c r="AV357" s="90"/>
      <c r="AW357" s="90"/>
      <c r="AX357" s="90"/>
      <c r="AY357" s="84"/>
      <c r="AZ357" s="75"/>
      <c r="BA357" s="87"/>
      <c r="BB357" s="87"/>
      <c r="BC357" s="87"/>
      <c r="BD357" s="87"/>
      <c r="BE357" s="75"/>
      <c r="BF357" s="72"/>
      <c r="BG357" s="83"/>
      <c r="BH357" s="83"/>
      <c r="BI357" s="83"/>
      <c r="BJ357" s="83"/>
      <c r="BK357" s="72"/>
      <c r="BL357" s="45"/>
      <c r="BM357" s="81"/>
      <c r="BN357" s="81"/>
      <c r="BO357" s="81"/>
      <c r="BP357" s="81"/>
      <c r="BQ357" s="45"/>
      <c r="BR357" s="68"/>
      <c r="BS357" s="82"/>
      <c r="BT357" s="82"/>
      <c r="BU357" s="82"/>
      <c r="BV357" s="82"/>
      <c r="BW357" s="68"/>
      <c r="BX357" s="69"/>
      <c r="BY357" s="39"/>
      <c r="BZ357" s="38"/>
      <c r="CA357" s="39"/>
      <c r="CB357" s="41"/>
      <c r="CC357" s="41"/>
      <c r="CD357" s="41"/>
      <c r="CE357" s="41"/>
    </row>
    <row r="358" spans="1:83" x14ac:dyDescent="0.3">
      <c r="A358" s="8" t="s">
        <v>35</v>
      </c>
      <c r="B358" s="8">
        <v>2002</v>
      </c>
      <c r="C358" s="8" t="s">
        <v>529</v>
      </c>
      <c r="D358" s="8">
        <v>24</v>
      </c>
      <c r="E358" s="8">
        <v>38</v>
      </c>
      <c r="F358" s="10">
        <v>37475</v>
      </c>
      <c r="G358" s="11">
        <f t="shared" si="88"/>
        <v>219</v>
      </c>
      <c r="H358" s="11">
        <v>20.100000000000001</v>
      </c>
      <c r="I358" s="8" t="s">
        <v>268</v>
      </c>
      <c r="J358" s="8" t="s">
        <v>58</v>
      </c>
      <c r="K358" s="8"/>
      <c r="L358" s="8"/>
      <c r="M358" s="8">
        <v>8</v>
      </c>
      <c r="N358" s="8" t="s">
        <v>39</v>
      </c>
      <c r="O358" s="8">
        <f t="shared" si="89"/>
        <v>2</v>
      </c>
      <c r="P358" s="8"/>
      <c r="Q358" s="13">
        <v>1915</v>
      </c>
      <c r="R358" s="13"/>
      <c r="S358" s="14">
        <v>15.404135770234992</v>
      </c>
      <c r="T358" s="14">
        <v>1.7647932504025836</v>
      </c>
      <c r="U358" s="14">
        <v>20.65</v>
      </c>
      <c r="V358" s="14">
        <v>12.19</v>
      </c>
      <c r="W358" s="14"/>
      <c r="X358" s="15">
        <f t="shared" si="90"/>
        <v>614.56083333333356</v>
      </c>
      <c r="Y358" s="61"/>
      <c r="Z358" s="61"/>
      <c r="AA358" s="61"/>
      <c r="AB358" s="46">
        <v>94</v>
      </c>
      <c r="AC358" s="47">
        <v>20.222446808510629</v>
      </c>
      <c r="AD358" s="47">
        <v>0.13822753697781637</v>
      </c>
      <c r="AE358" s="47">
        <v>20.51</v>
      </c>
      <c r="AF358" s="47">
        <v>19.59</v>
      </c>
      <c r="AG358" s="20">
        <f t="shared" si="93"/>
        <v>39.602291666666645</v>
      </c>
      <c r="AH358" s="48">
        <v>1821</v>
      </c>
      <c r="AI358" s="49">
        <v>15.155414607358612</v>
      </c>
      <c r="AJ358" s="49">
        <v>1.418945671886191</v>
      </c>
      <c r="AK358" s="49">
        <v>20.65</v>
      </c>
      <c r="AL358" s="49">
        <v>12.19</v>
      </c>
      <c r="AM358" s="23">
        <f t="shared" si="91"/>
        <v>574.95854166666732</v>
      </c>
      <c r="AN358" s="50"/>
      <c r="AO358" s="51"/>
      <c r="AP358" s="51"/>
      <c r="AQ358" s="51"/>
      <c r="AR358" s="51"/>
      <c r="AS358" s="88"/>
      <c r="AT358" s="89"/>
      <c r="AU358" s="90"/>
      <c r="AV358" s="90"/>
      <c r="AW358" s="90"/>
      <c r="AX358" s="90"/>
      <c r="AY358" s="84"/>
      <c r="AZ358" s="75"/>
      <c r="BA358" s="87"/>
      <c r="BB358" s="87"/>
      <c r="BC358" s="87"/>
      <c r="BD358" s="87"/>
      <c r="BE358" s="75"/>
      <c r="BF358" s="72"/>
      <c r="BG358" s="83"/>
      <c r="BH358" s="83"/>
      <c r="BI358" s="83"/>
      <c r="BJ358" s="83"/>
      <c r="BK358" s="72"/>
      <c r="BL358" s="45"/>
      <c r="BM358" s="81"/>
      <c r="BN358" s="81"/>
      <c r="BO358" s="81"/>
      <c r="BP358" s="81"/>
      <c r="BQ358" s="45"/>
      <c r="BR358" s="68"/>
      <c r="BS358" s="82"/>
      <c r="BT358" s="82"/>
      <c r="BU358" s="82"/>
      <c r="BV358" s="82"/>
      <c r="BW358" s="68"/>
      <c r="BX358" s="69"/>
      <c r="BY358" s="39"/>
      <c r="BZ358" s="38"/>
      <c r="CA358" s="39"/>
      <c r="CB358" s="41"/>
      <c r="CC358" s="41"/>
      <c r="CD358" s="41"/>
      <c r="CE358" s="41"/>
    </row>
    <row r="359" spans="1:83" x14ac:dyDescent="0.3">
      <c r="A359" s="8" t="s">
        <v>35</v>
      </c>
      <c r="B359" s="9">
        <v>2000</v>
      </c>
      <c r="C359" s="8" t="s">
        <v>530</v>
      </c>
      <c r="D359" s="8">
        <v>24</v>
      </c>
      <c r="E359" s="8">
        <v>57</v>
      </c>
      <c r="F359" s="10">
        <v>36746</v>
      </c>
      <c r="G359" s="11">
        <f t="shared" si="88"/>
        <v>221</v>
      </c>
      <c r="H359" s="11">
        <v>21.8</v>
      </c>
      <c r="I359" s="8" t="s">
        <v>37</v>
      </c>
      <c r="J359" s="8" t="s">
        <v>492</v>
      </c>
      <c r="K359" s="8"/>
      <c r="L359" s="8"/>
      <c r="M359" s="8">
        <v>8</v>
      </c>
      <c r="N359" s="8" t="s">
        <v>39</v>
      </c>
      <c r="O359" s="8">
        <f t="shared" si="89"/>
        <v>2</v>
      </c>
      <c r="P359" s="8"/>
      <c r="Q359" s="13">
        <v>1729</v>
      </c>
      <c r="R359" s="13"/>
      <c r="S359" s="14">
        <v>14.135974551764022</v>
      </c>
      <c r="T359" s="14">
        <v>1.9715245708870297</v>
      </c>
      <c r="U359" s="14">
        <v>22.13</v>
      </c>
      <c r="V359" s="14">
        <v>9.9700000000000006</v>
      </c>
      <c r="W359" s="14"/>
      <c r="X359" s="15">
        <f t="shared" si="90"/>
        <v>509.18958333333325</v>
      </c>
      <c r="Y359" s="61"/>
      <c r="Z359" s="61"/>
      <c r="AA359" s="61"/>
      <c r="AB359" s="46">
        <v>49</v>
      </c>
      <c r="AC359" s="47">
        <v>21.877551020408163</v>
      </c>
      <c r="AD359" s="47">
        <v>0.2326794165463574</v>
      </c>
      <c r="AE359" s="47">
        <v>22.08</v>
      </c>
      <c r="AF359" s="47">
        <v>20.87</v>
      </c>
      <c r="AG359" s="20">
        <f t="shared" si="93"/>
        <v>22.333333333333332</v>
      </c>
      <c r="AH359" s="48">
        <v>1680</v>
      </c>
      <c r="AI359" s="49">
        <v>13.910178571428576</v>
      </c>
      <c r="AJ359" s="49">
        <v>1.4828098068949431</v>
      </c>
      <c r="AK359" s="49">
        <v>22.13</v>
      </c>
      <c r="AL359" s="49">
        <v>9.9700000000000006</v>
      </c>
      <c r="AM359" s="23">
        <f t="shared" si="91"/>
        <v>486.85625000000016</v>
      </c>
      <c r="AN359" s="50"/>
      <c r="AO359" s="51"/>
      <c r="AP359" s="51"/>
      <c r="AQ359" s="51"/>
      <c r="AR359" s="51"/>
      <c r="AS359" s="24"/>
      <c r="AT359" s="52"/>
      <c r="AU359" s="53"/>
      <c r="AV359" s="53"/>
      <c r="AW359" s="53"/>
      <c r="AX359" s="53"/>
      <c r="AY359" s="84"/>
      <c r="AZ359" s="30"/>
      <c r="BA359" s="31"/>
      <c r="BB359" s="31"/>
      <c r="BC359" s="31"/>
      <c r="BD359" s="31"/>
      <c r="BE359" s="75"/>
      <c r="BF359" s="33"/>
      <c r="BG359" s="34"/>
      <c r="BH359" s="34"/>
      <c r="BI359" s="34"/>
      <c r="BJ359" s="34"/>
      <c r="BK359" s="72"/>
      <c r="BL359" s="8"/>
      <c r="BM359" s="36"/>
      <c r="BN359" s="36"/>
      <c r="BO359" s="36"/>
      <c r="BP359" s="36"/>
      <c r="BQ359" s="45"/>
      <c r="BR359" s="21"/>
      <c r="BS359" s="22"/>
      <c r="BT359" s="22"/>
      <c r="BU359" s="22"/>
      <c r="BV359" s="22"/>
      <c r="BW359" s="68"/>
      <c r="BX359" s="69"/>
      <c r="BY359" s="39"/>
      <c r="BZ359" s="38"/>
      <c r="CA359" s="39"/>
      <c r="CB359" s="41"/>
      <c r="CC359" s="41"/>
      <c r="CD359" s="41"/>
      <c r="CE359" s="41"/>
    </row>
    <row r="360" spans="1:83" x14ac:dyDescent="0.3">
      <c r="A360" s="8" t="s">
        <v>35</v>
      </c>
      <c r="B360" s="8">
        <v>2002</v>
      </c>
      <c r="C360" s="8" t="s">
        <v>489</v>
      </c>
      <c r="D360" s="8">
        <v>24</v>
      </c>
      <c r="E360" s="8">
        <v>59</v>
      </c>
      <c r="F360" s="10">
        <v>37470</v>
      </c>
      <c r="G360" s="11">
        <f t="shared" si="88"/>
        <v>214</v>
      </c>
      <c r="H360" s="11">
        <v>20.6</v>
      </c>
      <c r="I360" s="8" t="s">
        <v>57</v>
      </c>
      <c r="J360" s="8" t="s">
        <v>94</v>
      </c>
      <c r="K360" s="8"/>
      <c r="L360" s="8"/>
      <c r="M360" s="8">
        <v>8</v>
      </c>
      <c r="N360" s="8" t="s">
        <v>39</v>
      </c>
      <c r="O360" s="8">
        <f t="shared" si="89"/>
        <v>2</v>
      </c>
      <c r="P360" s="8"/>
      <c r="Q360" s="13">
        <v>1917</v>
      </c>
      <c r="R360" s="13"/>
      <c r="S360" s="14">
        <v>14.021528429838254</v>
      </c>
      <c r="T360" s="14">
        <v>1.8740329756408847</v>
      </c>
      <c r="U360" s="14">
        <v>20.9</v>
      </c>
      <c r="V360" s="14">
        <v>9.51</v>
      </c>
      <c r="W360" s="14"/>
      <c r="X360" s="15">
        <f t="shared" si="90"/>
        <v>559.98479166666527</v>
      </c>
      <c r="Y360" s="61"/>
      <c r="Z360" s="61"/>
      <c r="AA360" s="61"/>
      <c r="AB360" s="46">
        <v>60</v>
      </c>
      <c r="AC360" s="47">
        <v>20.638333333333339</v>
      </c>
      <c r="AD360" s="47">
        <v>0.12052380968325077</v>
      </c>
      <c r="AE360" s="47">
        <v>20.9</v>
      </c>
      <c r="AF360" s="47">
        <v>20.22</v>
      </c>
      <c r="AG360" s="20">
        <f t="shared" si="93"/>
        <v>25.797916666666673</v>
      </c>
      <c r="AH360" s="48">
        <v>1857</v>
      </c>
      <c r="AI360" s="49">
        <v>13.807738287560543</v>
      </c>
      <c r="AJ360" s="49">
        <v>1.4710443929530659</v>
      </c>
      <c r="AK360" s="49">
        <v>20.88</v>
      </c>
      <c r="AL360" s="49">
        <v>9.51</v>
      </c>
      <c r="AM360" s="23">
        <f t="shared" si="91"/>
        <v>534.18687499999851</v>
      </c>
      <c r="AN360" s="50"/>
      <c r="AO360" s="51"/>
      <c r="AP360" s="51"/>
      <c r="AQ360" s="51"/>
      <c r="AR360" s="51"/>
      <c r="AS360" s="88"/>
      <c r="AT360" s="89"/>
      <c r="AU360" s="90"/>
      <c r="AV360" s="90"/>
      <c r="AW360" s="90"/>
      <c r="AX360" s="90"/>
      <c r="AY360" s="84"/>
      <c r="AZ360" s="75"/>
      <c r="BA360" s="87"/>
      <c r="BB360" s="87"/>
      <c r="BC360" s="87"/>
      <c r="BD360" s="87"/>
      <c r="BE360" s="75"/>
      <c r="BF360" s="72"/>
      <c r="BG360" s="83"/>
      <c r="BH360" s="83"/>
      <c r="BI360" s="83"/>
      <c r="BJ360" s="83"/>
      <c r="BK360" s="72"/>
      <c r="BL360" s="45"/>
      <c r="BM360" s="81"/>
      <c r="BN360" s="81"/>
      <c r="BO360" s="81"/>
      <c r="BP360" s="81"/>
      <c r="BQ360" s="45"/>
      <c r="BR360" s="68"/>
      <c r="BS360" s="82"/>
      <c r="BT360" s="82"/>
      <c r="BU360" s="82"/>
      <c r="BV360" s="82"/>
      <c r="BW360" s="68"/>
      <c r="BX360" s="69"/>
      <c r="BY360" s="39"/>
      <c r="BZ360" s="38"/>
      <c r="CA360" s="39"/>
      <c r="CB360" s="41"/>
      <c r="CC360" s="41"/>
      <c r="CD360" s="41"/>
      <c r="CE360" s="41"/>
    </row>
    <row r="361" spans="1:83" x14ac:dyDescent="0.3">
      <c r="A361" s="8" t="s">
        <v>35</v>
      </c>
      <c r="B361" s="8">
        <v>2002</v>
      </c>
      <c r="C361" s="8" t="s">
        <v>531</v>
      </c>
      <c r="D361" s="8">
        <v>24</v>
      </c>
      <c r="E361" s="8">
        <v>60</v>
      </c>
      <c r="F361" s="10">
        <v>37490</v>
      </c>
      <c r="G361" s="11">
        <f t="shared" si="88"/>
        <v>234</v>
      </c>
      <c r="H361" s="11">
        <v>20.2</v>
      </c>
      <c r="I361" s="8" t="s">
        <v>122</v>
      </c>
      <c r="J361" s="8" t="s">
        <v>58</v>
      </c>
      <c r="K361" s="8"/>
      <c r="L361" s="8"/>
      <c r="M361" s="8">
        <v>8</v>
      </c>
      <c r="N361" s="8" t="s">
        <v>39</v>
      </c>
      <c r="O361" s="8">
        <f t="shared" si="89"/>
        <v>2</v>
      </c>
      <c r="P361" s="8"/>
      <c r="Q361" s="13">
        <v>1915</v>
      </c>
      <c r="R361" s="13"/>
      <c r="S361" s="14">
        <v>16.519054830287214</v>
      </c>
      <c r="T361" s="14">
        <v>2.4089252568357891</v>
      </c>
      <c r="U361" s="14">
        <v>21.4</v>
      </c>
      <c r="V361" s="14">
        <v>13.75</v>
      </c>
      <c r="W361" s="14"/>
      <c r="X361" s="15">
        <f t="shared" si="90"/>
        <v>659.04145833333371</v>
      </c>
      <c r="Y361" s="61"/>
      <c r="Z361" s="61"/>
      <c r="AA361" s="61"/>
      <c r="AB361" s="46">
        <v>388</v>
      </c>
      <c r="AC361" s="47">
        <v>20.862474226804164</v>
      </c>
      <c r="AD361" s="47">
        <v>0.30447915769974965</v>
      </c>
      <c r="AE361" s="47">
        <v>21.4</v>
      </c>
      <c r="AF361" s="47">
        <v>19.8</v>
      </c>
      <c r="AG361" s="20">
        <f t="shared" si="93"/>
        <v>168.63833333333366</v>
      </c>
      <c r="AH361" s="48">
        <v>1527</v>
      </c>
      <c r="AI361" s="49">
        <v>15.415422396856577</v>
      </c>
      <c r="AJ361" s="49">
        <v>1.1132722782413373</v>
      </c>
      <c r="AK361" s="49">
        <v>21.01</v>
      </c>
      <c r="AL361" s="49">
        <v>13.75</v>
      </c>
      <c r="AM361" s="23">
        <f t="shared" si="91"/>
        <v>490.40312499999987</v>
      </c>
      <c r="AN361" s="50"/>
      <c r="AO361" s="51"/>
      <c r="AP361" s="51"/>
      <c r="AQ361" s="51"/>
      <c r="AR361" s="51"/>
      <c r="AS361" s="88"/>
      <c r="AT361" s="89"/>
      <c r="AU361" s="90"/>
      <c r="AV361" s="90"/>
      <c r="AW361" s="90"/>
      <c r="AX361" s="90"/>
      <c r="AY361" s="84"/>
      <c r="AZ361" s="75"/>
      <c r="BA361" s="87"/>
      <c r="BB361" s="87"/>
      <c r="BC361" s="87"/>
      <c r="BD361" s="87"/>
      <c r="BE361" s="75"/>
      <c r="BF361" s="72"/>
      <c r="BG361" s="83"/>
      <c r="BH361" s="83"/>
      <c r="BI361" s="83"/>
      <c r="BJ361" s="83"/>
      <c r="BK361" s="72"/>
      <c r="BL361" s="45"/>
      <c r="BM361" s="81"/>
      <c r="BN361" s="81"/>
      <c r="BO361" s="81"/>
      <c r="BP361" s="81"/>
      <c r="BQ361" s="45"/>
      <c r="BR361" s="68"/>
      <c r="BS361" s="82"/>
      <c r="BT361" s="82"/>
      <c r="BU361" s="82"/>
      <c r="BV361" s="82"/>
      <c r="BW361" s="68"/>
      <c r="BX361" s="69"/>
      <c r="BY361" s="39"/>
      <c r="BZ361" s="38"/>
      <c r="CA361" s="39"/>
      <c r="CB361" s="41"/>
      <c r="CC361" s="41"/>
      <c r="CD361" s="41"/>
      <c r="CE361" s="41"/>
    </row>
    <row r="362" spans="1:83" x14ac:dyDescent="0.3">
      <c r="A362" s="8" t="s">
        <v>35</v>
      </c>
      <c r="B362" s="9">
        <v>2000</v>
      </c>
      <c r="C362" s="8" t="s">
        <v>532</v>
      </c>
      <c r="D362" s="8">
        <v>24</v>
      </c>
      <c r="E362" s="8">
        <v>69</v>
      </c>
      <c r="F362" s="10">
        <v>36738</v>
      </c>
      <c r="G362" s="11">
        <f t="shared" si="88"/>
        <v>213</v>
      </c>
      <c r="H362" s="11">
        <v>21.6</v>
      </c>
      <c r="I362" s="8" t="s">
        <v>37</v>
      </c>
      <c r="J362" s="8" t="s">
        <v>50</v>
      </c>
      <c r="K362" s="8"/>
      <c r="L362" s="8"/>
      <c r="M362" s="8">
        <v>8</v>
      </c>
      <c r="N362" s="8" t="s">
        <v>39</v>
      </c>
      <c r="O362" s="8">
        <f t="shared" si="89"/>
        <v>2</v>
      </c>
      <c r="P362" s="8"/>
      <c r="Q362" s="13">
        <v>1913</v>
      </c>
      <c r="R362" s="13"/>
      <c r="S362" s="14">
        <v>14.312639832723468</v>
      </c>
      <c r="T362" s="14">
        <v>1.8417875743584207</v>
      </c>
      <c r="U362" s="14">
        <v>21.95</v>
      </c>
      <c r="V362" s="14">
        <v>10.4</v>
      </c>
      <c r="W362" s="14"/>
      <c r="X362" s="15">
        <f t="shared" si="90"/>
        <v>570.41833333333318</v>
      </c>
      <c r="Y362" s="61"/>
      <c r="Z362" s="61"/>
      <c r="AA362" s="61"/>
      <c r="AB362" s="46">
        <v>53</v>
      </c>
      <c r="AC362" s="47">
        <v>21.622075471698114</v>
      </c>
      <c r="AD362" s="47">
        <v>0.24100238181528066</v>
      </c>
      <c r="AE362" s="47">
        <v>21.84</v>
      </c>
      <c r="AF362" s="47">
        <v>20.62</v>
      </c>
      <c r="AG362" s="20">
        <f t="shared" si="93"/>
        <v>23.874375000000004</v>
      </c>
      <c r="AH362" s="48">
        <v>1860</v>
      </c>
      <c r="AI362" s="49">
        <v>14.104360215053759</v>
      </c>
      <c r="AJ362" s="49">
        <v>1.3858710581858322</v>
      </c>
      <c r="AK362" s="49">
        <v>21.95</v>
      </c>
      <c r="AL362" s="49">
        <v>10.4</v>
      </c>
      <c r="AM362" s="23">
        <f t="shared" si="91"/>
        <v>546.54395833333319</v>
      </c>
      <c r="AN362" s="50"/>
      <c r="AO362" s="51"/>
      <c r="AP362" s="51"/>
      <c r="AQ362" s="51"/>
      <c r="AR362" s="51"/>
      <c r="AS362" s="24"/>
      <c r="AT362" s="52"/>
      <c r="AU362" s="53"/>
      <c r="AV362" s="53"/>
      <c r="AW362" s="53"/>
      <c r="AX362" s="53"/>
      <c r="AY362" s="84"/>
      <c r="AZ362" s="30"/>
      <c r="BA362" s="31"/>
      <c r="BB362" s="31"/>
      <c r="BC362" s="31"/>
      <c r="BD362" s="31"/>
      <c r="BE362" s="75"/>
      <c r="BF362" s="33"/>
      <c r="BG362" s="34"/>
      <c r="BH362" s="34"/>
      <c r="BI362" s="34"/>
      <c r="BJ362" s="34"/>
      <c r="BK362" s="72"/>
      <c r="BL362" s="8"/>
      <c r="BM362" s="36"/>
      <c r="BN362" s="36"/>
      <c r="BO362" s="36"/>
      <c r="BP362" s="36"/>
      <c r="BQ362" s="45"/>
      <c r="BR362" s="21"/>
      <c r="BS362" s="22"/>
      <c r="BT362" s="22"/>
      <c r="BU362" s="22"/>
      <c r="BV362" s="22"/>
      <c r="BW362" s="68"/>
      <c r="BX362" s="69"/>
      <c r="BY362" s="39"/>
      <c r="BZ362" s="38"/>
      <c r="CA362" s="39"/>
      <c r="CB362" s="41"/>
      <c r="CC362" s="41"/>
      <c r="CD362" s="41"/>
      <c r="CE362" s="41"/>
    </row>
    <row r="363" spans="1:83" x14ac:dyDescent="0.3">
      <c r="A363" s="8" t="s">
        <v>150</v>
      </c>
      <c r="B363" s="8">
        <v>2002</v>
      </c>
      <c r="C363" s="8" t="s">
        <v>533</v>
      </c>
      <c r="D363" s="8">
        <v>24</v>
      </c>
      <c r="E363" s="8">
        <v>75</v>
      </c>
      <c r="F363" s="10">
        <v>37488</v>
      </c>
      <c r="G363" s="11">
        <f t="shared" si="88"/>
        <v>232</v>
      </c>
      <c r="H363" s="11">
        <v>20.5</v>
      </c>
      <c r="I363" s="8" t="s">
        <v>57</v>
      </c>
      <c r="J363" s="8" t="s">
        <v>528</v>
      </c>
      <c r="K363" s="8"/>
      <c r="L363" s="8"/>
      <c r="M363" s="8">
        <v>1</v>
      </c>
      <c r="N363" s="8" t="s">
        <v>39</v>
      </c>
      <c r="O363" s="8">
        <f t="shared" si="89"/>
        <v>2</v>
      </c>
      <c r="P363" s="8"/>
      <c r="Q363" s="13">
        <v>292</v>
      </c>
      <c r="R363" s="13"/>
      <c r="S363" s="14">
        <v>20.761678082191754</v>
      </c>
      <c r="T363" s="14">
        <v>0.3979357290649021</v>
      </c>
      <c r="U363" s="14">
        <v>21.31</v>
      </c>
      <c r="V363" s="14">
        <v>19.43</v>
      </c>
      <c r="W363" s="14"/>
      <c r="X363" s="15">
        <f t="shared" si="90"/>
        <v>126.30020833333316</v>
      </c>
      <c r="Y363" s="61"/>
      <c r="Z363" s="61"/>
      <c r="AA363" s="61"/>
      <c r="AB363" s="62">
        <v>55</v>
      </c>
      <c r="AC363" s="63">
        <v>20.426909090909096</v>
      </c>
      <c r="AD363" s="63">
        <v>0.21705838715503228</v>
      </c>
      <c r="AE363" s="63">
        <v>20.67</v>
      </c>
      <c r="AF363" s="63">
        <v>19.43</v>
      </c>
      <c r="AG363" s="20">
        <f t="shared" si="93"/>
        <v>23.405833333333337</v>
      </c>
      <c r="AH363" s="64">
        <v>237</v>
      </c>
      <c r="AI363" s="65">
        <v>20.839367088607595</v>
      </c>
      <c r="AJ363" s="65">
        <v>0.39025309618470305</v>
      </c>
      <c r="AK363" s="65">
        <v>21.31</v>
      </c>
      <c r="AL363" s="65">
        <v>19.559999999999999</v>
      </c>
      <c r="AM363" s="23">
        <f t="shared" si="91"/>
        <v>102.894375</v>
      </c>
      <c r="AN363" s="66"/>
      <c r="AO363" s="67"/>
      <c r="AP363" s="67"/>
      <c r="AQ363" s="67"/>
      <c r="AR363" s="67"/>
      <c r="AS363" s="88"/>
      <c r="AT363" s="89"/>
      <c r="AU363" s="90"/>
      <c r="AV363" s="90"/>
      <c r="AW363" s="90"/>
      <c r="AX363" s="90"/>
      <c r="AY363" s="84"/>
      <c r="AZ363" s="75"/>
      <c r="BA363" s="87"/>
      <c r="BB363" s="87"/>
      <c r="BC363" s="87"/>
      <c r="BD363" s="87"/>
      <c r="BE363" s="75"/>
      <c r="BF363" s="72"/>
      <c r="BG363" s="83"/>
      <c r="BH363" s="83"/>
      <c r="BI363" s="83"/>
      <c r="BJ363" s="83"/>
      <c r="BK363" s="72"/>
      <c r="BL363" s="45"/>
      <c r="BM363" s="81"/>
      <c r="BN363" s="81"/>
      <c r="BO363" s="81"/>
      <c r="BP363" s="81"/>
      <c r="BQ363" s="45"/>
      <c r="BR363" s="68"/>
      <c r="BS363" s="82"/>
      <c r="BT363" s="82"/>
      <c r="BU363" s="82"/>
      <c r="BV363" s="82"/>
      <c r="BW363" s="68"/>
      <c r="BX363" s="69"/>
      <c r="BY363" s="39"/>
      <c r="BZ363" s="38"/>
      <c r="CA363" s="39"/>
      <c r="CB363" s="41"/>
      <c r="CC363" s="41"/>
      <c r="CD363" s="41"/>
      <c r="CE363" s="41"/>
    </row>
    <row r="364" spans="1:83" x14ac:dyDescent="0.3">
      <c r="A364" s="8" t="s">
        <v>35</v>
      </c>
      <c r="B364" s="8">
        <v>2002</v>
      </c>
      <c r="C364" s="8" t="s">
        <v>534</v>
      </c>
      <c r="D364" s="8">
        <v>24</v>
      </c>
      <c r="E364" s="8">
        <v>91</v>
      </c>
      <c r="F364" s="10">
        <v>37521</v>
      </c>
      <c r="G364" s="11">
        <f t="shared" si="88"/>
        <v>265</v>
      </c>
      <c r="H364" s="11">
        <v>18.7</v>
      </c>
      <c r="I364" s="8" t="s">
        <v>57</v>
      </c>
      <c r="J364" s="8" t="s">
        <v>528</v>
      </c>
      <c r="K364" s="8"/>
      <c r="L364" s="8"/>
      <c r="M364" s="8">
        <v>1</v>
      </c>
      <c r="N364" s="8" t="s">
        <v>39</v>
      </c>
      <c r="O364" s="8">
        <f t="shared" si="89"/>
        <v>2</v>
      </c>
      <c r="P364" s="8"/>
      <c r="Q364" s="13">
        <v>277</v>
      </c>
      <c r="R364" s="13"/>
      <c r="S364" s="14">
        <v>19.089386281588432</v>
      </c>
      <c r="T364" s="14">
        <v>0.27933666034218252</v>
      </c>
      <c r="U364" s="14">
        <v>19.72</v>
      </c>
      <c r="V364" s="14">
        <v>18.079999999999998</v>
      </c>
      <c r="W364" s="14"/>
      <c r="X364" s="15">
        <f t="shared" si="90"/>
        <v>110.16166666666658</v>
      </c>
      <c r="Y364" s="61"/>
      <c r="Z364" s="61"/>
      <c r="AA364" s="61"/>
      <c r="AB364" s="46">
        <v>245</v>
      </c>
      <c r="AC364" s="47">
        <v>19.062448979591828</v>
      </c>
      <c r="AD364" s="47">
        <v>0.27536362406828524</v>
      </c>
      <c r="AE364" s="47">
        <v>19.47</v>
      </c>
      <c r="AF364" s="47">
        <v>18.079999999999998</v>
      </c>
      <c r="AG364" s="20">
        <f t="shared" si="93"/>
        <v>97.297916666666623</v>
      </c>
      <c r="AH364" s="48">
        <v>32</v>
      </c>
      <c r="AI364" s="49">
        <v>19.295625000000005</v>
      </c>
      <c r="AJ364" s="49">
        <v>0.21966157988464921</v>
      </c>
      <c r="AK364" s="49">
        <v>19.72</v>
      </c>
      <c r="AL364" s="49">
        <v>18.87</v>
      </c>
      <c r="AM364" s="23">
        <f t="shared" si="91"/>
        <v>12.863750000000003</v>
      </c>
      <c r="AN364" s="50"/>
      <c r="AO364" s="51"/>
      <c r="AP364" s="51"/>
      <c r="AQ364" s="51"/>
      <c r="AR364" s="51"/>
      <c r="AS364" s="88"/>
      <c r="AT364" s="84"/>
      <c r="AU364" s="91"/>
      <c r="AV364" s="91"/>
      <c r="AW364" s="91"/>
      <c r="AX364" s="91"/>
      <c r="AY364" s="84"/>
      <c r="AZ364" s="75"/>
      <c r="BA364" s="87"/>
      <c r="BB364" s="87"/>
      <c r="BC364" s="87"/>
      <c r="BD364" s="87"/>
      <c r="BE364" s="75"/>
      <c r="BF364" s="72"/>
      <c r="BG364" s="83"/>
      <c r="BH364" s="83"/>
      <c r="BI364" s="83"/>
      <c r="BJ364" s="83"/>
      <c r="BK364" s="72"/>
      <c r="BL364" s="45"/>
      <c r="BM364" s="81"/>
      <c r="BN364" s="81"/>
      <c r="BO364" s="81"/>
      <c r="BP364" s="81"/>
      <c r="BQ364" s="45"/>
      <c r="BR364" s="68"/>
      <c r="BS364" s="82"/>
      <c r="BT364" s="82"/>
      <c r="BU364" s="82"/>
      <c r="BV364" s="82"/>
      <c r="BW364" s="68"/>
      <c r="BX364" s="69"/>
      <c r="BY364" s="39"/>
      <c r="BZ364" s="38"/>
      <c r="CA364" s="39"/>
      <c r="CB364" s="41"/>
      <c r="CC364" s="41"/>
      <c r="CD364" s="41"/>
      <c r="CE364" s="41"/>
    </row>
    <row r="365" spans="1:83" x14ac:dyDescent="0.3">
      <c r="A365" s="8" t="s">
        <v>35</v>
      </c>
      <c r="B365" s="8">
        <v>2002</v>
      </c>
      <c r="C365" s="8" t="s">
        <v>535</v>
      </c>
      <c r="D365" s="8">
        <v>24</v>
      </c>
      <c r="E365" s="8">
        <v>97</v>
      </c>
      <c r="F365" s="10">
        <v>37497</v>
      </c>
      <c r="G365" s="11">
        <f t="shared" si="88"/>
        <v>241</v>
      </c>
      <c r="H365" s="11">
        <v>21</v>
      </c>
      <c r="I365" s="8" t="s">
        <v>90</v>
      </c>
      <c r="J365" s="8" t="s">
        <v>58</v>
      </c>
      <c r="K365" s="8"/>
      <c r="L365" s="8"/>
      <c r="M365" s="8">
        <v>8</v>
      </c>
      <c r="N365" s="8" t="s">
        <v>39</v>
      </c>
      <c r="O365" s="8">
        <f t="shared" si="89"/>
        <v>2</v>
      </c>
      <c r="P365" s="8"/>
      <c r="Q365" s="13">
        <v>1914</v>
      </c>
      <c r="R365" s="13"/>
      <c r="S365" s="14">
        <v>10.881227795193324</v>
      </c>
      <c r="T365" s="14">
        <v>4.1635572655285742</v>
      </c>
      <c r="U365" s="14">
        <v>21.37</v>
      </c>
      <c r="V365" s="14">
        <v>6.16</v>
      </c>
      <c r="W365" s="14"/>
      <c r="X365" s="15">
        <f t="shared" si="90"/>
        <v>433.88895833333379</v>
      </c>
      <c r="Y365" s="61"/>
      <c r="Z365" s="61"/>
      <c r="AA365" s="61"/>
      <c r="AB365" s="46">
        <v>150</v>
      </c>
      <c r="AC365" s="47">
        <v>20.87853333333334</v>
      </c>
      <c r="AD365" s="47">
        <v>0.20272435302883554</v>
      </c>
      <c r="AE365" s="47">
        <v>21.37</v>
      </c>
      <c r="AF365" s="47">
        <v>20.59</v>
      </c>
      <c r="AG365" s="20">
        <f t="shared" si="93"/>
        <v>65.245416666666685</v>
      </c>
      <c r="AH365" s="48">
        <v>1764</v>
      </c>
      <c r="AI365" s="49">
        <v>10.031116780045361</v>
      </c>
      <c r="AJ365" s="49">
        <v>3.095143846126557</v>
      </c>
      <c r="AK365" s="49">
        <v>20.91</v>
      </c>
      <c r="AL365" s="49">
        <v>6.16</v>
      </c>
      <c r="AM365" s="23">
        <f t="shared" si="91"/>
        <v>368.64354166666698</v>
      </c>
      <c r="AN365" s="50"/>
      <c r="AO365" s="51"/>
      <c r="AP365" s="51"/>
      <c r="AQ365" s="51"/>
      <c r="AR365" s="51"/>
      <c r="AS365" s="88"/>
      <c r="AT365" s="84"/>
      <c r="AU365" s="91"/>
      <c r="AV365" s="91"/>
      <c r="AW365" s="91"/>
      <c r="AX365" s="91"/>
      <c r="AY365" s="84"/>
      <c r="AZ365" s="75"/>
      <c r="BA365" s="87"/>
      <c r="BB365" s="87"/>
      <c r="BC365" s="87"/>
      <c r="BD365" s="87"/>
      <c r="BE365" s="75"/>
      <c r="BF365" s="72"/>
      <c r="BG365" s="83"/>
      <c r="BH365" s="83"/>
      <c r="BI365" s="83"/>
      <c r="BJ365" s="83"/>
      <c r="BK365" s="72"/>
      <c r="BL365" s="45"/>
      <c r="BM365" s="81"/>
      <c r="BN365" s="81"/>
      <c r="BO365" s="81"/>
      <c r="BP365" s="81"/>
      <c r="BQ365" s="45"/>
      <c r="BR365" s="68"/>
      <c r="BS365" s="82"/>
      <c r="BT365" s="82"/>
      <c r="BU365" s="82"/>
      <c r="BV365" s="82"/>
      <c r="BW365" s="68"/>
      <c r="BX365" s="69"/>
      <c r="BY365" s="39"/>
      <c r="BZ365" s="38"/>
      <c r="CA365" s="39"/>
      <c r="CB365" s="41"/>
      <c r="CC365" s="41"/>
      <c r="CD365" s="41"/>
      <c r="CE365" s="41"/>
    </row>
    <row r="366" spans="1:83" x14ac:dyDescent="0.3">
      <c r="A366" s="8" t="s">
        <v>35</v>
      </c>
      <c r="B366" s="9">
        <v>2000</v>
      </c>
      <c r="C366" s="8" t="s">
        <v>536</v>
      </c>
      <c r="D366" s="8">
        <v>24</v>
      </c>
      <c r="E366" s="8">
        <v>98</v>
      </c>
      <c r="F366" s="10">
        <v>36763</v>
      </c>
      <c r="G366" s="11">
        <f t="shared" si="88"/>
        <v>238</v>
      </c>
      <c r="H366" s="11">
        <v>20.6</v>
      </c>
      <c r="I366" s="8" t="s">
        <v>37</v>
      </c>
      <c r="J366" s="8" t="s">
        <v>50</v>
      </c>
      <c r="K366" s="8"/>
      <c r="L366" s="8"/>
      <c r="M366" s="8">
        <v>8</v>
      </c>
      <c r="N366" s="8" t="s">
        <v>39</v>
      </c>
      <c r="O366" s="8">
        <f t="shared" si="89"/>
        <v>2</v>
      </c>
      <c r="P366" s="8"/>
      <c r="Q366" s="13">
        <v>1264</v>
      </c>
      <c r="R366" s="13"/>
      <c r="S366" s="14">
        <v>15.519398734177216</v>
      </c>
      <c r="T366" s="14">
        <v>2.1642623744650167</v>
      </c>
      <c r="U366" s="14">
        <v>20.96</v>
      </c>
      <c r="V366" s="14">
        <v>11.27</v>
      </c>
      <c r="W366" s="14"/>
      <c r="X366" s="15">
        <f t="shared" si="90"/>
        <v>408.67750000000001</v>
      </c>
      <c r="Y366" s="61"/>
      <c r="Z366" s="61"/>
      <c r="AA366" s="61"/>
      <c r="AB366" s="46">
        <v>150</v>
      </c>
      <c r="AC366" s="47">
        <v>20.433799999999998</v>
      </c>
      <c r="AD366" s="47">
        <v>0.29031265256893046</v>
      </c>
      <c r="AE366" s="47">
        <v>20.96</v>
      </c>
      <c r="AF366" s="47">
        <v>19.329999999999998</v>
      </c>
      <c r="AG366" s="20">
        <f t="shared" si="93"/>
        <v>63.855624999999996</v>
      </c>
      <c r="AH366" s="48">
        <v>1114</v>
      </c>
      <c r="AI366" s="49">
        <v>14.857675044883267</v>
      </c>
      <c r="AJ366" s="49">
        <v>1.2691928791833975</v>
      </c>
      <c r="AK366" s="49">
        <v>20.260000000000002</v>
      </c>
      <c r="AL366" s="49">
        <v>11.27</v>
      </c>
      <c r="AM366" s="23">
        <f t="shared" si="91"/>
        <v>344.82187499999912</v>
      </c>
      <c r="AN366" s="50"/>
      <c r="AO366" s="51"/>
      <c r="AP366" s="51"/>
      <c r="AQ366" s="51"/>
      <c r="AR366" s="51"/>
      <c r="AS366" s="24"/>
      <c r="AT366" s="27"/>
      <c r="AU366" s="28"/>
      <c r="AV366" s="28"/>
      <c r="AW366" s="28"/>
      <c r="AX366" s="28"/>
      <c r="AY366" s="84"/>
      <c r="AZ366" s="30"/>
      <c r="BA366" s="31"/>
      <c r="BB366" s="31"/>
      <c r="BC366" s="31"/>
      <c r="BD366" s="31"/>
      <c r="BE366" s="75"/>
      <c r="BF366" s="33"/>
      <c r="BG366" s="34"/>
      <c r="BH366" s="34"/>
      <c r="BI366" s="34"/>
      <c r="BJ366" s="34"/>
      <c r="BK366" s="72"/>
      <c r="BL366" s="8"/>
      <c r="BM366" s="36"/>
      <c r="BN366" s="36"/>
      <c r="BO366" s="36"/>
      <c r="BP366" s="36"/>
      <c r="BQ366" s="45"/>
      <c r="BR366" s="21"/>
      <c r="BS366" s="22"/>
      <c r="BT366" s="22"/>
      <c r="BU366" s="22"/>
      <c r="BV366" s="22"/>
      <c r="BW366" s="68"/>
      <c r="BX366" s="69"/>
      <c r="BY366" s="39"/>
      <c r="BZ366" s="38"/>
      <c r="CA366" s="39"/>
      <c r="CB366" s="41"/>
      <c r="CC366" s="41"/>
      <c r="CD366" s="41"/>
      <c r="CE366" s="41"/>
    </row>
    <row r="367" spans="1:83" x14ac:dyDescent="0.3">
      <c r="A367" s="8" t="s">
        <v>35</v>
      </c>
      <c r="B367" s="8">
        <v>2002</v>
      </c>
      <c r="C367" s="8" t="s">
        <v>537</v>
      </c>
      <c r="D367" s="8">
        <v>24</v>
      </c>
      <c r="E367" s="8">
        <v>102</v>
      </c>
      <c r="F367" s="10">
        <v>37481</v>
      </c>
      <c r="G367" s="11">
        <f t="shared" si="88"/>
        <v>225</v>
      </c>
      <c r="H367" s="11">
        <v>20.7</v>
      </c>
      <c r="I367" s="8" t="s">
        <v>57</v>
      </c>
      <c r="J367" s="8" t="s">
        <v>41</v>
      </c>
      <c r="K367" s="8"/>
      <c r="L367" s="8"/>
      <c r="M367" s="8">
        <v>8</v>
      </c>
      <c r="N367" s="8" t="s">
        <v>39</v>
      </c>
      <c r="O367" s="8">
        <f t="shared" si="89"/>
        <v>2</v>
      </c>
      <c r="P367" s="8"/>
      <c r="Q367" s="13">
        <v>1915</v>
      </c>
      <c r="R367" s="13"/>
      <c r="S367" s="14">
        <v>14.154924281984318</v>
      </c>
      <c r="T367" s="14">
        <v>3.6155973695323076</v>
      </c>
      <c r="U367" s="14">
        <v>21.23</v>
      </c>
      <c r="V367" s="14">
        <v>9.9700000000000006</v>
      </c>
      <c r="W367" s="14"/>
      <c r="X367" s="15">
        <f t="shared" si="90"/>
        <v>564.7224999999994</v>
      </c>
      <c r="Y367" s="61"/>
      <c r="Z367" s="61"/>
      <c r="AA367" s="61"/>
      <c r="AB367" s="46">
        <v>1451</v>
      </c>
      <c r="AC367" s="47">
        <v>13.294396967608535</v>
      </c>
      <c r="AD367" s="47">
        <v>3.665597824634232</v>
      </c>
      <c r="AE367" s="47">
        <v>21.23</v>
      </c>
      <c r="AF367" s="47">
        <v>9.9700000000000006</v>
      </c>
      <c r="AG367" s="20">
        <f t="shared" si="93"/>
        <v>401.87854166666637</v>
      </c>
      <c r="AH367" s="48">
        <v>464</v>
      </c>
      <c r="AI367" s="49">
        <v>16.845926724137918</v>
      </c>
      <c r="AJ367" s="49">
        <v>1.5436344601850815</v>
      </c>
      <c r="AK367" s="49">
        <v>20.52</v>
      </c>
      <c r="AL367" s="49">
        <v>13.19</v>
      </c>
      <c r="AM367" s="23">
        <f t="shared" si="91"/>
        <v>162.84395833333321</v>
      </c>
      <c r="AN367" s="50"/>
      <c r="AO367" s="51"/>
      <c r="AP367" s="51"/>
      <c r="AQ367" s="51"/>
      <c r="AR367" s="51"/>
      <c r="AS367" s="88"/>
      <c r="AT367" s="84"/>
      <c r="AU367" s="91"/>
      <c r="AV367" s="91"/>
      <c r="AW367" s="91"/>
      <c r="AX367" s="91"/>
      <c r="AY367" s="84"/>
      <c r="AZ367" s="75"/>
      <c r="BA367" s="87"/>
      <c r="BB367" s="87"/>
      <c r="BC367" s="87"/>
      <c r="BD367" s="87"/>
      <c r="BE367" s="75"/>
      <c r="BF367" s="72"/>
      <c r="BG367" s="83"/>
      <c r="BH367" s="83"/>
      <c r="BI367" s="83"/>
      <c r="BJ367" s="83"/>
      <c r="BK367" s="72"/>
      <c r="BL367" s="45"/>
      <c r="BM367" s="81"/>
      <c r="BN367" s="81"/>
      <c r="BO367" s="81"/>
      <c r="BP367" s="81"/>
      <c r="BQ367" s="45"/>
      <c r="BR367" s="68"/>
      <c r="BS367" s="82"/>
      <c r="BT367" s="82"/>
      <c r="BU367" s="82"/>
      <c r="BV367" s="82"/>
      <c r="BW367" s="68"/>
      <c r="BX367" s="69"/>
      <c r="BY367" s="39"/>
      <c r="BZ367" s="38"/>
      <c r="CA367" s="39"/>
      <c r="CB367" s="41"/>
      <c r="CC367" s="41"/>
      <c r="CD367" s="41"/>
      <c r="CE367" s="41"/>
    </row>
    <row r="368" spans="1:83" x14ac:dyDescent="0.3">
      <c r="A368" s="8" t="s">
        <v>35</v>
      </c>
      <c r="B368" s="8">
        <v>2002</v>
      </c>
      <c r="C368" s="8" t="s">
        <v>538</v>
      </c>
      <c r="D368" s="8">
        <v>24</v>
      </c>
      <c r="E368" s="8">
        <v>106</v>
      </c>
      <c r="F368" s="10">
        <v>37481</v>
      </c>
      <c r="G368" s="11">
        <f t="shared" si="88"/>
        <v>225</v>
      </c>
      <c r="H368" s="11">
        <v>20.7</v>
      </c>
      <c r="I368" s="8" t="s">
        <v>539</v>
      </c>
      <c r="J368" s="8" t="s">
        <v>123</v>
      </c>
      <c r="K368" s="8"/>
      <c r="L368" s="8"/>
      <c r="M368" s="8">
        <v>8</v>
      </c>
      <c r="N368" s="8" t="s">
        <v>39</v>
      </c>
      <c r="O368" s="8">
        <f t="shared" si="89"/>
        <v>2</v>
      </c>
      <c r="P368" s="8"/>
      <c r="Q368" s="13">
        <v>1915</v>
      </c>
      <c r="R368" s="13"/>
      <c r="S368" s="14">
        <v>15.481796344647544</v>
      </c>
      <c r="T368" s="14">
        <v>1.5543187584301879</v>
      </c>
      <c r="U368" s="14">
        <v>21.03</v>
      </c>
      <c r="V368" s="14">
        <v>11.35</v>
      </c>
      <c r="W368" s="14"/>
      <c r="X368" s="15">
        <f t="shared" si="90"/>
        <v>617.6591666666676</v>
      </c>
      <c r="Y368" s="61"/>
      <c r="Z368" s="61"/>
      <c r="AA368" s="61"/>
      <c r="AB368" s="46">
        <v>44</v>
      </c>
      <c r="AC368" s="47">
        <v>20.879318181818185</v>
      </c>
      <c r="AD368" s="47">
        <v>9.5537590976748563E-2</v>
      </c>
      <c r="AE368" s="47">
        <v>21.03</v>
      </c>
      <c r="AF368" s="47">
        <v>20.6</v>
      </c>
      <c r="AG368" s="20">
        <f t="shared" si="93"/>
        <v>19.139375000000001</v>
      </c>
      <c r="AH368" s="48">
        <v>1871</v>
      </c>
      <c r="AI368" s="49">
        <v>15.354863709246414</v>
      </c>
      <c r="AJ368" s="49">
        <v>1.3307641526874741</v>
      </c>
      <c r="AK368" s="49">
        <v>21.03</v>
      </c>
      <c r="AL368" s="49">
        <v>11.35</v>
      </c>
      <c r="AM368" s="23">
        <f t="shared" si="91"/>
        <v>598.51979166666752</v>
      </c>
      <c r="AN368" s="50"/>
      <c r="AO368" s="51"/>
      <c r="AP368" s="51"/>
      <c r="AQ368" s="51"/>
      <c r="AR368" s="51"/>
      <c r="AS368" s="88"/>
      <c r="AT368" s="84"/>
      <c r="AU368" s="91"/>
      <c r="AV368" s="91"/>
      <c r="AW368" s="91"/>
      <c r="AX368" s="91"/>
      <c r="AY368" s="84"/>
      <c r="AZ368" s="75"/>
      <c r="BA368" s="87"/>
      <c r="BB368" s="87"/>
      <c r="BC368" s="87"/>
      <c r="BD368" s="87"/>
      <c r="BE368" s="75"/>
      <c r="BF368" s="72"/>
      <c r="BG368" s="83"/>
      <c r="BH368" s="83"/>
      <c r="BI368" s="83"/>
      <c r="BJ368" s="83"/>
      <c r="BK368" s="72"/>
      <c r="BL368" s="45"/>
      <c r="BM368" s="81"/>
      <c r="BN368" s="81"/>
      <c r="BO368" s="81"/>
      <c r="BP368" s="81"/>
      <c r="BQ368" s="45"/>
      <c r="BR368" s="68"/>
      <c r="BS368" s="82"/>
      <c r="BT368" s="82"/>
      <c r="BU368" s="82"/>
      <c r="BV368" s="82"/>
      <c r="BW368" s="68"/>
      <c r="BX368" s="69"/>
      <c r="BY368" s="39"/>
      <c r="BZ368" s="38"/>
      <c r="CA368" s="39"/>
      <c r="CB368" s="41"/>
      <c r="CC368" s="41"/>
      <c r="CD368" s="41"/>
      <c r="CE368" s="41"/>
    </row>
    <row r="369" spans="1:83" x14ac:dyDescent="0.3">
      <c r="A369" s="8" t="s">
        <v>35</v>
      </c>
      <c r="B369" s="9">
        <v>2000</v>
      </c>
      <c r="C369" s="8" t="s">
        <v>540</v>
      </c>
      <c r="D369" s="8">
        <v>24</v>
      </c>
      <c r="E369" s="8">
        <v>115</v>
      </c>
      <c r="F369" s="10">
        <v>36755</v>
      </c>
      <c r="G369" s="11">
        <f t="shared" si="88"/>
        <v>230</v>
      </c>
      <c r="H369" s="11">
        <v>20.6</v>
      </c>
      <c r="I369" s="8" t="s">
        <v>37</v>
      </c>
      <c r="J369" s="8" t="s">
        <v>110</v>
      </c>
      <c r="K369" s="8"/>
      <c r="L369" s="8"/>
      <c r="M369" s="8">
        <v>8</v>
      </c>
      <c r="N369" s="8" t="s">
        <v>39</v>
      </c>
      <c r="O369" s="8">
        <f t="shared" si="89"/>
        <v>2</v>
      </c>
      <c r="P369" s="8"/>
      <c r="Q369" s="13">
        <v>1916</v>
      </c>
      <c r="R369" s="13"/>
      <c r="S369" s="14">
        <v>12.008199373695208</v>
      </c>
      <c r="T369" s="14">
        <v>2.4314184030250372</v>
      </c>
      <c r="U369" s="14">
        <v>20.93</v>
      </c>
      <c r="V369" s="14">
        <v>7.66</v>
      </c>
      <c r="W369" s="14"/>
      <c r="X369" s="15">
        <f t="shared" si="90"/>
        <v>479.32729166666701</v>
      </c>
      <c r="Y369" s="61"/>
      <c r="Z369" s="61"/>
      <c r="AA369" s="61"/>
      <c r="AB369" s="46">
        <v>56</v>
      </c>
      <c r="AC369" s="47">
        <v>20.578749999999996</v>
      </c>
      <c r="AD369" s="47">
        <v>0.16925572368460715</v>
      </c>
      <c r="AE369" s="47">
        <v>20.93</v>
      </c>
      <c r="AF369" s="47">
        <v>19.87</v>
      </c>
      <c r="AG369" s="20">
        <f t="shared" si="93"/>
        <v>24.008541666666662</v>
      </c>
      <c r="AH369" s="48">
        <v>1860</v>
      </c>
      <c r="AI369" s="49">
        <v>11.750161290322588</v>
      </c>
      <c r="AJ369" s="49">
        <v>1.9518441579158348</v>
      </c>
      <c r="AK369" s="49">
        <v>20.54</v>
      </c>
      <c r="AL369" s="49">
        <v>7.66</v>
      </c>
      <c r="AM369" s="23">
        <f t="shared" si="91"/>
        <v>455.31875000000025</v>
      </c>
      <c r="AN369" s="50"/>
      <c r="AO369" s="51"/>
      <c r="AP369" s="51"/>
      <c r="AQ369" s="51"/>
      <c r="AR369" s="51"/>
      <c r="AS369" s="24"/>
      <c r="AT369" s="27"/>
      <c r="AU369" s="28"/>
      <c r="AV369" s="28"/>
      <c r="AW369" s="28"/>
      <c r="AX369" s="28"/>
      <c r="AY369" s="84"/>
      <c r="AZ369" s="30"/>
      <c r="BA369" s="31"/>
      <c r="BB369" s="31"/>
      <c r="BC369" s="31"/>
      <c r="BD369" s="31"/>
      <c r="BE369" s="75"/>
      <c r="BF369" s="33"/>
      <c r="BG369" s="34"/>
      <c r="BH369" s="34"/>
      <c r="BI369" s="34"/>
      <c r="BJ369" s="34"/>
      <c r="BK369" s="72"/>
      <c r="BL369" s="8"/>
      <c r="BM369" s="36"/>
      <c r="BN369" s="36"/>
      <c r="BO369" s="36"/>
      <c r="BP369" s="36"/>
      <c r="BQ369" s="45"/>
      <c r="BR369" s="21"/>
      <c r="BS369" s="22"/>
      <c r="BT369" s="22"/>
      <c r="BU369" s="22"/>
      <c r="BV369" s="22"/>
      <c r="BW369" s="68"/>
      <c r="BX369" s="69"/>
      <c r="BY369" s="39"/>
      <c r="BZ369" s="38"/>
      <c r="CA369" s="39"/>
      <c r="CB369" s="41"/>
      <c r="CC369" s="41"/>
      <c r="CD369" s="41"/>
      <c r="CE369" s="41"/>
    </row>
    <row r="370" spans="1:83" x14ac:dyDescent="0.3">
      <c r="A370" s="8" t="s">
        <v>35</v>
      </c>
      <c r="B370" s="9">
        <v>2000</v>
      </c>
      <c r="C370" s="8" t="s">
        <v>541</v>
      </c>
      <c r="D370" s="8">
        <v>24</v>
      </c>
      <c r="E370" s="8">
        <v>128</v>
      </c>
      <c r="F370" s="10">
        <v>36725</v>
      </c>
      <c r="G370" s="11">
        <f t="shared" si="88"/>
        <v>200</v>
      </c>
      <c r="H370" s="11">
        <v>19.600000000000001</v>
      </c>
      <c r="I370" s="8" t="s">
        <v>37</v>
      </c>
      <c r="J370" s="8" t="s">
        <v>492</v>
      </c>
      <c r="K370" s="8"/>
      <c r="L370" s="8"/>
      <c r="M370" s="8">
        <v>8</v>
      </c>
      <c r="N370" s="8" t="s">
        <v>39</v>
      </c>
      <c r="O370" s="8">
        <f t="shared" si="89"/>
        <v>2</v>
      </c>
      <c r="P370" s="8"/>
      <c r="Q370" s="13">
        <v>1910</v>
      </c>
      <c r="R370" s="13"/>
      <c r="S370" s="14">
        <v>13.795649214659678</v>
      </c>
      <c r="T370" s="14">
        <v>2.262894990392883</v>
      </c>
      <c r="U370" s="14">
        <v>20.62</v>
      </c>
      <c r="V370" s="14">
        <v>9.93</v>
      </c>
      <c r="W370" s="14"/>
      <c r="X370" s="15">
        <f t="shared" si="90"/>
        <v>548.95187499999963</v>
      </c>
      <c r="Y370" s="61"/>
      <c r="Z370" s="61"/>
      <c r="AA370" s="61"/>
      <c r="AB370" s="46">
        <v>146</v>
      </c>
      <c r="AC370" s="47">
        <v>19.881917808219182</v>
      </c>
      <c r="AD370" s="47">
        <v>0.31824153713263109</v>
      </c>
      <c r="AE370" s="47">
        <v>20.51</v>
      </c>
      <c r="AF370" s="47">
        <v>18.190000000000001</v>
      </c>
      <c r="AG370" s="20">
        <f t="shared" si="93"/>
        <v>60.474166666666676</v>
      </c>
      <c r="AH370" s="48">
        <v>1764</v>
      </c>
      <c r="AI370" s="49">
        <v>13.291910430839003</v>
      </c>
      <c r="AJ370" s="49">
        <v>1.4882542700965509</v>
      </c>
      <c r="AK370" s="49">
        <v>20.62</v>
      </c>
      <c r="AL370" s="49">
        <v>9.93</v>
      </c>
      <c r="AM370" s="23">
        <f t="shared" si="91"/>
        <v>488.4777083333334</v>
      </c>
      <c r="AN370" s="50"/>
      <c r="AO370" s="51"/>
      <c r="AP370" s="51"/>
      <c r="AQ370" s="51"/>
      <c r="AR370" s="51"/>
      <c r="AS370" s="24"/>
      <c r="AT370" s="27"/>
      <c r="AU370" s="28"/>
      <c r="AV370" s="28"/>
      <c r="AW370" s="28"/>
      <c r="AX370" s="28"/>
      <c r="AY370" s="84"/>
      <c r="AZ370" s="30"/>
      <c r="BA370" s="31"/>
      <c r="BB370" s="31"/>
      <c r="BC370" s="31"/>
      <c r="BD370" s="31"/>
      <c r="BE370" s="75"/>
      <c r="BF370" s="33"/>
      <c r="BG370" s="34"/>
      <c r="BH370" s="34"/>
      <c r="BI370" s="34"/>
      <c r="BJ370" s="34"/>
      <c r="BK370" s="72"/>
      <c r="BL370" s="8"/>
      <c r="BM370" s="36"/>
      <c r="BN370" s="36"/>
      <c r="BO370" s="36"/>
      <c r="BP370" s="36"/>
      <c r="BQ370" s="45"/>
      <c r="BR370" s="21"/>
      <c r="BS370" s="22"/>
      <c r="BT370" s="22"/>
      <c r="BU370" s="22"/>
      <c r="BV370" s="22"/>
      <c r="BW370" s="68"/>
      <c r="BX370" s="69"/>
      <c r="BY370" s="39"/>
      <c r="BZ370" s="38"/>
      <c r="CA370" s="39"/>
      <c r="CB370" s="41"/>
      <c r="CC370" s="41"/>
      <c r="CD370" s="41"/>
      <c r="CE370" s="41"/>
    </row>
    <row r="371" spans="1:83" x14ac:dyDescent="0.3">
      <c r="A371" s="8" t="s">
        <v>35</v>
      </c>
      <c r="B371" s="8">
        <v>2002</v>
      </c>
      <c r="C371" s="8" t="s">
        <v>542</v>
      </c>
      <c r="D371" s="8">
        <v>24</v>
      </c>
      <c r="E371" s="8">
        <v>134</v>
      </c>
      <c r="F371" s="10">
        <v>37459</v>
      </c>
      <c r="G371" s="11">
        <f t="shared" si="88"/>
        <v>203</v>
      </c>
      <c r="H371" s="11">
        <v>20.399999999999999</v>
      </c>
      <c r="I371" s="8" t="s">
        <v>57</v>
      </c>
      <c r="J371" s="8" t="s">
        <v>110</v>
      </c>
      <c r="K371" s="8"/>
      <c r="L371" s="8"/>
      <c r="M371" s="8">
        <v>8</v>
      </c>
      <c r="N371" s="8" t="s">
        <v>39</v>
      </c>
      <c r="O371" s="8">
        <f t="shared" si="89"/>
        <v>2</v>
      </c>
      <c r="P371" s="8"/>
      <c r="Q371" s="13">
        <v>1914</v>
      </c>
      <c r="R371" s="13"/>
      <c r="S371" s="14">
        <v>14.871410658307264</v>
      </c>
      <c r="T371" s="14">
        <v>2.2400907997268233</v>
      </c>
      <c r="U371" s="14">
        <v>21.48</v>
      </c>
      <c r="V371" s="14">
        <v>10.7</v>
      </c>
      <c r="W371" s="14"/>
      <c r="X371" s="15">
        <f t="shared" si="90"/>
        <v>592.99750000000211</v>
      </c>
      <c r="Y371" s="61"/>
      <c r="Z371" s="61"/>
      <c r="AA371" s="61"/>
      <c r="AB371" s="46">
        <v>182</v>
      </c>
      <c r="AC371" s="47">
        <v>20.998846153846156</v>
      </c>
      <c r="AD371" s="47">
        <v>0.20727990646951655</v>
      </c>
      <c r="AE371" s="47">
        <v>21.48</v>
      </c>
      <c r="AF371" s="47">
        <v>20.34</v>
      </c>
      <c r="AG371" s="20">
        <f t="shared" si="93"/>
        <v>79.620625000000004</v>
      </c>
      <c r="AH371" s="48">
        <v>1732</v>
      </c>
      <c r="AI371" s="49">
        <v>14.227534642032374</v>
      </c>
      <c r="AJ371" s="49">
        <v>1.0856847447862132</v>
      </c>
      <c r="AK371" s="49">
        <v>21.23</v>
      </c>
      <c r="AL371" s="49">
        <v>10.7</v>
      </c>
      <c r="AM371" s="23">
        <f t="shared" si="91"/>
        <v>513.37687500000152</v>
      </c>
      <c r="AN371" s="50"/>
      <c r="AO371" s="51"/>
      <c r="AP371" s="51"/>
      <c r="AQ371" s="51"/>
      <c r="AR371" s="51"/>
      <c r="AS371" s="88"/>
      <c r="AT371" s="84"/>
      <c r="AU371" s="91"/>
      <c r="AV371" s="91"/>
      <c r="AW371" s="91"/>
      <c r="AX371" s="91"/>
      <c r="AY371" s="84"/>
      <c r="AZ371" s="75"/>
      <c r="BA371" s="87"/>
      <c r="BB371" s="87"/>
      <c r="BC371" s="87"/>
      <c r="BD371" s="87"/>
      <c r="BE371" s="75"/>
      <c r="BF371" s="72"/>
      <c r="BG371" s="83"/>
      <c r="BH371" s="83"/>
      <c r="BI371" s="83"/>
      <c r="BJ371" s="83"/>
      <c r="BK371" s="72"/>
      <c r="BL371" s="45"/>
      <c r="BM371" s="81"/>
      <c r="BN371" s="81"/>
      <c r="BO371" s="81"/>
      <c r="BP371" s="81"/>
      <c r="BQ371" s="45"/>
      <c r="BR371" s="68"/>
      <c r="BS371" s="82"/>
      <c r="BT371" s="82"/>
      <c r="BU371" s="82"/>
      <c r="BV371" s="82"/>
      <c r="BW371" s="68"/>
      <c r="BX371" s="69"/>
      <c r="BY371" s="39"/>
      <c r="BZ371" s="38"/>
      <c r="CA371" s="39"/>
      <c r="CB371" s="41"/>
      <c r="CC371" s="41"/>
      <c r="CD371" s="41"/>
      <c r="CE371" s="41"/>
    </row>
    <row r="372" spans="1:83" x14ac:dyDescent="0.3">
      <c r="A372" s="8" t="s">
        <v>35</v>
      </c>
      <c r="B372" s="8">
        <v>2002</v>
      </c>
      <c r="C372" s="8" t="s">
        <v>543</v>
      </c>
      <c r="D372" s="8">
        <v>24</v>
      </c>
      <c r="E372" s="8">
        <v>139</v>
      </c>
      <c r="F372" s="10">
        <v>37468</v>
      </c>
      <c r="G372" s="11">
        <f t="shared" si="88"/>
        <v>212</v>
      </c>
      <c r="H372" s="11">
        <v>20.7</v>
      </c>
      <c r="I372" s="8" t="s">
        <v>122</v>
      </c>
      <c r="J372" s="8" t="s">
        <v>58</v>
      </c>
      <c r="K372" s="8"/>
      <c r="L372" s="8"/>
      <c r="M372" s="8">
        <v>8</v>
      </c>
      <c r="N372" s="8" t="s">
        <v>39</v>
      </c>
      <c r="O372" s="8">
        <f t="shared" si="89"/>
        <v>2</v>
      </c>
      <c r="P372" s="8"/>
      <c r="Q372" s="13">
        <v>1918</v>
      </c>
      <c r="R372" s="13"/>
      <c r="S372" s="14">
        <v>15.617877997914484</v>
      </c>
      <c r="T372" s="14">
        <v>3.7361438716205391</v>
      </c>
      <c r="U372" s="14">
        <v>21.3</v>
      </c>
      <c r="V372" s="14">
        <v>9.64</v>
      </c>
      <c r="W372" s="14"/>
      <c r="X372" s="15">
        <f t="shared" si="90"/>
        <v>624.06437499999959</v>
      </c>
      <c r="Y372" s="61"/>
      <c r="Z372" s="61"/>
      <c r="AA372" s="61"/>
      <c r="AB372" s="46">
        <v>578</v>
      </c>
      <c r="AC372" s="47">
        <v>20.482733564013795</v>
      </c>
      <c r="AD372" s="47">
        <v>0.41268424480212901</v>
      </c>
      <c r="AE372" s="47">
        <v>21.3</v>
      </c>
      <c r="AF372" s="47">
        <v>17.649999999999999</v>
      </c>
      <c r="AG372" s="20">
        <f t="shared" si="93"/>
        <v>246.64624999999944</v>
      </c>
      <c r="AH372" s="48">
        <v>1340</v>
      </c>
      <c r="AI372" s="49">
        <v>13.519455223880612</v>
      </c>
      <c r="AJ372" s="49">
        <v>2.2995839644367715</v>
      </c>
      <c r="AK372" s="49">
        <v>21.09</v>
      </c>
      <c r="AL372" s="49">
        <v>9.64</v>
      </c>
      <c r="AM372" s="23">
        <f t="shared" si="91"/>
        <v>377.41812500000043</v>
      </c>
      <c r="AN372" s="50"/>
      <c r="AO372" s="51"/>
      <c r="AP372" s="51"/>
      <c r="AQ372" s="51"/>
      <c r="AR372" s="51"/>
      <c r="AS372" s="88"/>
      <c r="AT372" s="84"/>
      <c r="AU372" s="91"/>
      <c r="AV372" s="91"/>
      <c r="AW372" s="91"/>
      <c r="AX372" s="91"/>
      <c r="AY372" s="84"/>
      <c r="AZ372" s="75"/>
      <c r="BA372" s="87"/>
      <c r="BB372" s="87"/>
      <c r="BC372" s="87"/>
      <c r="BD372" s="87"/>
      <c r="BE372" s="75"/>
      <c r="BF372" s="72"/>
      <c r="BG372" s="83"/>
      <c r="BH372" s="83"/>
      <c r="BI372" s="83"/>
      <c r="BJ372" s="83"/>
      <c r="BK372" s="72"/>
      <c r="BL372" s="45"/>
      <c r="BM372" s="81"/>
      <c r="BN372" s="81"/>
      <c r="BO372" s="81"/>
      <c r="BP372" s="81"/>
      <c r="BQ372" s="45"/>
      <c r="BR372" s="68"/>
      <c r="BS372" s="82"/>
      <c r="BT372" s="82"/>
      <c r="BU372" s="82"/>
      <c r="BV372" s="82"/>
      <c r="BW372" s="68"/>
      <c r="BX372" s="69"/>
      <c r="BY372" s="39"/>
      <c r="BZ372" s="38"/>
      <c r="CA372" s="39"/>
      <c r="CB372" s="41"/>
      <c r="CC372" s="41"/>
      <c r="CD372" s="41"/>
      <c r="CE372" s="41"/>
    </row>
    <row r="373" spans="1:83" x14ac:dyDescent="0.3">
      <c r="A373" s="8" t="s">
        <v>35</v>
      </c>
      <c r="B373" s="8">
        <v>2002</v>
      </c>
      <c r="C373" s="8" t="s">
        <v>544</v>
      </c>
      <c r="D373" s="8">
        <v>24</v>
      </c>
      <c r="E373" s="8">
        <v>149</v>
      </c>
      <c r="F373" s="10">
        <v>37525</v>
      </c>
      <c r="G373" s="11">
        <f t="shared" si="88"/>
        <v>269</v>
      </c>
      <c r="H373" s="11">
        <v>19.100000000000001</v>
      </c>
      <c r="I373" s="8" t="s">
        <v>57</v>
      </c>
      <c r="J373" s="8" t="s">
        <v>528</v>
      </c>
      <c r="K373" s="8"/>
      <c r="L373" s="8"/>
      <c r="M373" s="8">
        <v>1</v>
      </c>
      <c r="N373" s="8" t="s">
        <v>39</v>
      </c>
      <c r="O373" s="8">
        <f t="shared" si="89"/>
        <v>2</v>
      </c>
      <c r="P373" s="8"/>
      <c r="Q373" s="13">
        <v>96</v>
      </c>
      <c r="R373" s="13"/>
      <c r="S373" s="14">
        <v>19.226562499999996</v>
      </c>
      <c r="T373" s="14">
        <v>0.11316339490916803</v>
      </c>
      <c r="U373" s="14">
        <v>19.52</v>
      </c>
      <c r="V373" s="14">
        <v>18.97</v>
      </c>
      <c r="W373" s="14"/>
      <c r="X373" s="15">
        <f t="shared" si="90"/>
        <v>38.453124999999993</v>
      </c>
      <c r="Y373" s="61"/>
      <c r="Z373" s="61"/>
      <c r="AA373" s="61"/>
      <c r="AB373" s="46">
        <v>52</v>
      </c>
      <c r="AC373" s="47">
        <v>19.247115384615391</v>
      </c>
      <c r="AD373" s="47">
        <v>8.3462720067257953E-2</v>
      </c>
      <c r="AE373" s="47">
        <v>19.48</v>
      </c>
      <c r="AF373" s="47">
        <v>19.079999999999998</v>
      </c>
      <c r="AG373" s="20">
        <f t="shared" si="93"/>
        <v>20.851041666666671</v>
      </c>
      <c r="AH373" s="48">
        <v>44</v>
      </c>
      <c r="AI373" s="49">
        <v>19.202272727272717</v>
      </c>
      <c r="AJ373" s="49">
        <v>0.13753415873991467</v>
      </c>
      <c r="AK373" s="49">
        <v>19.52</v>
      </c>
      <c r="AL373" s="49">
        <v>18.97</v>
      </c>
      <c r="AM373" s="23">
        <f t="shared" si="91"/>
        <v>17.602083333333322</v>
      </c>
      <c r="AN373" s="50"/>
      <c r="AO373" s="51"/>
      <c r="AP373" s="51"/>
      <c r="AQ373" s="51"/>
      <c r="AR373" s="51"/>
      <c r="AS373" s="88"/>
      <c r="AT373" s="84"/>
      <c r="AU373" s="91"/>
      <c r="AV373" s="91"/>
      <c r="AW373" s="91"/>
      <c r="AX373" s="91"/>
      <c r="AY373" s="84"/>
      <c r="AZ373" s="75"/>
      <c r="BA373" s="87"/>
      <c r="BB373" s="87"/>
      <c r="BC373" s="87"/>
      <c r="BD373" s="87"/>
      <c r="BE373" s="75"/>
      <c r="BF373" s="72"/>
      <c r="BG373" s="83"/>
      <c r="BH373" s="83"/>
      <c r="BI373" s="83"/>
      <c r="BJ373" s="83"/>
      <c r="BK373" s="72"/>
      <c r="BL373" s="45"/>
      <c r="BM373" s="81"/>
      <c r="BN373" s="81"/>
      <c r="BO373" s="81"/>
      <c r="BP373" s="81"/>
      <c r="BQ373" s="45"/>
      <c r="BR373" s="68"/>
      <c r="BS373" s="82"/>
      <c r="BT373" s="82"/>
      <c r="BU373" s="82"/>
      <c r="BV373" s="82"/>
      <c r="BW373" s="68"/>
      <c r="BX373" s="69"/>
      <c r="BY373" s="39"/>
      <c r="BZ373" s="38"/>
      <c r="CA373" s="39"/>
      <c r="CB373" s="41"/>
      <c r="CC373" s="41"/>
      <c r="CD373" s="41"/>
      <c r="CE373" s="41"/>
    </row>
    <row r="374" spans="1:83" x14ac:dyDescent="0.3">
      <c r="A374" s="8" t="s">
        <v>35</v>
      </c>
      <c r="B374" s="8">
        <v>2002</v>
      </c>
      <c r="C374" s="8" t="s">
        <v>545</v>
      </c>
      <c r="D374" s="8">
        <v>24</v>
      </c>
      <c r="E374" s="8">
        <v>152</v>
      </c>
      <c r="F374" s="10">
        <v>37444</v>
      </c>
      <c r="G374" s="11">
        <f t="shared" si="88"/>
        <v>188</v>
      </c>
      <c r="H374" s="11">
        <v>17.8</v>
      </c>
      <c r="I374" s="8" t="s">
        <v>57</v>
      </c>
      <c r="J374" s="8" t="s">
        <v>58</v>
      </c>
      <c r="K374" s="8"/>
      <c r="L374" s="8"/>
      <c r="M374" s="8">
        <v>8</v>
      </c>
      <c r="N374" s="8" t="s">
        <v>39</v>
      </c>
      <c r="O374" s="8">
        <f t="shared" si="89"/>
        <v>2</v>
      </c>
      <c r="P374" s="8"/>
      <c r="Q374" s="13">
        <v>1914</v>
      </c>
      <c r="R374" s="13"/>
      <c r="S374" s="14">
        <v>14.68053291536043</v>
      </c>
      <c r="T374" s="14">
        <v>2.6102189160219638</v>
      </c>
      <c r="U374" s="14">
        <v>21.06</v>
      </c>
      <c r="V374" s="14">
        <v>11.4</v>
      </c>
      <c r="W374" s="14"/>
      <c r="X374" s="15">
        <f t="shared" si="90"/>
        <v>585.38624999999718</v>
      </c>
      <c r="Y374" s="61"/>
      <c r="Z374" s="61"/>
      <c r="AA374" s="61"/>
      <c r="AB374" s="46">
        <v>139</v>
      </c>
      <c r="AC374" s="47">
        <v>18.070143884892097</v>
      </c>
      <c r="AD374" s="47">
        <v>0.13711301596535974</v>
      </c>
      <c r="AE374" s="47">
        <v>18.45</v>
      </c>
      <c r="AF374" s="47">
        <v>17.829999999999998</v>
      </c>
      <c r="AG374" s="20">
        <f t="shared" si="93"/>
        <v>52.328125000000036</v>
      </c>
      <c r="AH374" s="48">
        <v>1775</v>
      </c>
      <c r="AI374" s="49">
        <v>14.415092957746403</v>
      </c>
      <c r="AJ374" s="49">
        <v>2.5248528102546546</v>
      </c>
      <c r="AK374" s="49">
        <v>21.06</v>
      </c>
      <c r="AL374" s="49">
        <v>11.4</v>
      </c>
      <c r="AM374" s="23">
        <f t="shared" si="91"/>
        <v>533.05812499999718</v>
      </c>
      <c r="AN374" s="50"/>
      <c r="AO374" s="51"/>
      <c r="AP374" s="51"/>
      <c r="AQ374" s="51"/>
      <c r="AR374" s="51"/>
      <c r="AS374" s="88"/>
      <c r="AT374" s="84"/>
      <c r="AU374" s="91"/>
      <c r="AV374" s="91"/>
      <c r="AW374" s="91"/>
      <c r="AX374" s="91"/>
      <c r="AY374" s="84"/>
      <c r="AZ374" s="75"/>
      <c r="BA374" s="87"/>
      <c r="BB374" s="87"/>
      <c r="BC374" s="87"/>
      <c r="BD374" s="87"/>
      <c r="BE374" s="75"/>
      <c r="BF374" s="72"/>
      <c r="BG374" s="83"/>
      <c r="BH374" s="83"/>
      <c r="BI374" s="83"/>
      <c r="BJ374" s="83"/>
      <c r="BK374" s="72"/>
      <c r="BL374" s="45"/>
      <c r="BM374" s="81"/>
      <c r="BN374" s="81"/>
      <c r="BO374" s="81"/>
      <c r="BP374" s="81"/>
      <c r="BQ374" s="45"/>
      <c r="BR374" s="68"/>
      <c r="BS374" s="82"/>
      <c r="BT374" s="82"/>
      <c r="BU374" s="82"/>
      <c r="BV374" s="82"/>
      <c r="BW374" s="68"/>
      <c r="BX374" s="69"/>
      <c r="BY374" s="39"/>
      <c r="BZ374" s="38"/>
      <c r="CA374" s="39"/>
      <c r="CB374" s="41"/>
      <c r="CC374" s="41"/>
      <c r="CD374" s="41"/>
      <c r="CE374" s="41"/>
    </row>
    <row r="375" spans="1:83" x14ac:dyDescent="0.3">
      <c r="A375" s="8" t="s">
        <v>35</v>
      </c>
      <c r="B375" s="8">
        <v>2002</v>
      </c>
      <c r="C375" s="8" t="s">
        <v>546</v>
      </c>
      <c r="D375" s="8">
        <v>24</v>
      </c>
      <c r="E375" s="8">
        <v>159</v>
      </c>
      <c r="F375" s="10">
        <v>37529</v>
      </c>
      <c r="G375" s="11">
        <f t="shared" si="88"/>
        <v>273</v>
      </c>
      <c r="H375" s="11">
        <v>18.2</v>
      </c>
      <c r="I375" s="8" t="s">
        <v>57</v>
      </c>
      <c r="J375" s="8" t="s">
        <v>528</v>
      </c>
      <c r="K375" s="8"/>
      <c r="L375" s="8"/>
      <c r="M375" s="8">
        <v>1</v>
      </c>
      <c r="N375" s="8" t="s">
        <v>39</v>
      </c>
      <c r="O375" s="8">
        <f t="shared" si="89"/>
        <v>2</v>
      </c>
      <c r="P375" s="8"/>
      <c r="Q375" s="13">
        <v>136</v>
      </c>
      <c r="R375" s="13"/>
      <c r="S375" s="14">
        <v>18.052647058823528</v>
      </c>
      <c r="T375" s="14">
        <v>0.18897867915843949</v>
      </c>
      <c r="U375" s="14">
        <v>18.399999999999999</v>
      </c>
      <c r="V375" s="14">
        <v>17.52</v>
      </c>
      <c r="W375" s="14"/>
      <c r="X375" s="15">
        <f t="shared" si="90"/>
        <v>51.149166666666666</v>
      </c>
      <c r="Y375" s="61"/>
      <c r="Z375" s="61"/>
      <c r="AA375" s="61"/>
      <c r="AB375" s="46">
        <v>113</v>
      </c>
      <c r="AC375" s="47">
        <v>18.09309734513273</v>
      </c>
      <c r="AD375" s="47">
        <v>0.15300606690828872</v>
      </c>
      <c r="AE375" s="47">
        <v>18.399999999999999</v>
      </c>
      <c r="AF375" s="47">
        <v>17.829999999999998</v>
      </c>
      <c r="AG375" s="20">
        <f t="shared" si="93"/>
        <v>42.594166666666631</v>
      </c>
      <c r="AH375" s="48">
        <v>23</v>
      </c>
      <c r="AI375" s="49">
        <v>17.853913043478261</v>
      </c>
      <c r="AJ375" s="49">
        <v>0.22421051654912449</v>
      </c>
      <c r="AK375" s="49">
        <v>18.27</v>
      </c>
      <c r="AL375" s="49">
        <v>17.52</v>
      </c>
      <c r="AM375" s="23">
        <f t="shared" si="91"/>
        <v>8.5549999999999997</v>
      </c>
      <c r="AN375" s="50"/>
      <c r="AO375" s="51"/>
      <c r="AP375" s="51"/>
      <c r="AQ375" s="51"/>
      <c r="AR375" s="51"/>
      <c r="AS375" s="88"/>
      <c r="AT375" s="84"/>
      <c r="AU375" s="91"/>
      <c r="AV375" s="91"/>
      <c r="AW375" s="91"/>
      <c r="AX375" s="91"/>
      <c r="AY375" s="84"/>
      <c r="AZ375" s="75"/>
      <c r="BA375" s="87"/>
      <c r="BB375" s="87"/>
      <c r="BC375" s="87"/>
      <c r="BD375" s="87"/>
      <c r="BE375" s="75"/>
      <c r="BF375" s="72"/>
      <c r="BG375" s="83"/>
      <c r="BH375" s="83"/>
      <c r="BI375" s="83"/>
      <c r="BJ375" s="83"/>
      <c r="BK375" s="72"/>
      <c r="BL375" s="45"/>
      <c r="BM375" s="81"/>
      <c r="BN375" s="81"/>
      <c r="BO375" s="81"/>
      <c r="BP375" s="81"/>
      <c r="BQ375" s="45"/>
      <c r="BR375" s="68"/>
      <c r="BS375" s="82"/>
      <c r="BT375" s="82"/>
      <c r="BU375" s="82"/>
      <c r="BV375" s="82"/>
      <c r="BW375" s="68"/>
      <c r="BX375" s="69"/>
      <c r="BY375" s="39"/>
      <c r="BZ375" s="38"/>
      <c r="CA375" s="39"/>
      <c r="CB375" s="41"/>
      <c r="CC375" s="41"/>
      <c r="CD375" s="41"/>
      <c r="CE375" s="41"/>
    </row>
    <row r="376" spans="1:83" x14ac:dyDescent="0.3">
      <c r="A376" s="8" t="s">
        <v>35</v>
      </c>
      <c r="B376" s="8">
        <v>2002</v>
      </c>
      <c r="C376" s="8" t="s">
        <v>547</v>
      </c>
      <c r="D376" s="8">
        <v>24</v>
      </c>
      <c r="E376" s="8">
        <v>162</v>
      </c>
      <c r="F376" s="10">
        <v>37509</v>
      </c>
      <c r="G376" s="11">
        <f t="shared" si="88"/>
        <v>253</v>
      </c>
      <c r="H376" s="11">
        <v>19.600000000000001</v>
      </c>
      <c r="I376" s="8" t="s">
        <v>548</v>
      </c>
      <c r="J376" s="8" t="s">
        <v>528</v>
      </c>
      <c r="K376" s="8"/>
      <c r="L376" s="8"/>
      <c r="M376" s="8">
        <v>1</v>
      </c>
      <c r="N376" s="8" t="s">
        <v>39</v>
      </c>
      <c r="O376" s="8">
        <f t="shared" si="89"/>
        <v>2</v>
      </c>
      <c r="P376" s="8"/>
      <c r="Q376" s="13">
        <v>477</v>
      </c>
      <c r="R376" s="13"/>
      <c r="S376" s="14">
        <v>12.965911949685536</v>
      </c>
      <c r="T376" s="14">
        <v>4.2247270132836601</v>
      </c>
      <c r="U376" s="14">
        <v>20.27</v>
      </c>
      <c r="V376" s="14">
        <v>9.4700000000000006</v>
      </c>
      <c r="W376" s="14"/>
      <c r="X376" s="15">
        <f t="shared" si="90"/>
        <v>128.84875000000002</v>
      </c>
      <c r="Y376" s="61"/>
      <c r="Z376" s="61"/>
      <c r="AA376" s="61"/>
      <c r="AB376" s="46">
        <v>56</v>
      </c>
      <c r="AC376" s="47">
        <v>19.80892857142857</v>
      </c>
      <c r="AD376" s="47">
        <v>0.14352292906999795</v>
      </c>
      <c r="AE376" s="47">
        <v>20.16</v>
      </c>
      <c r="AF376" s="47">
        <v>19.29</v>
      </c>
      <c r="AG376" s="20">
        <f t="shared" si="93"/>
        <v>23.110416666666666</v>
      </c>
      <c r="AH376" s="48">
        <v>421</v>
      </c>
      <c r="AI376" s="49">
        <v>12.055676959619955</v>
      </c>
      <c r="AJ376" s="49">
        <v>3.626473865257605</v>
      </c>
      <c r="AK376" s="49">
        <v>20.27</v>
      </c>
      <c r="AL376" s="49">
        <v>9.4700000000000006</v>
      </c>
      <c r="AM376" s="23">
        <f t="shared" si="91"/>
        <v>105.73833333333336</v>
      </c>
      <c r="AN376" s="50"/>
      <c r="AO376" s="51"/>
      <c r="AP376" s="51"/>
      <c r="AQ376" s="51"/>
      <c r="AR376" s="51"/>
      <c r="AS376" s="88"/>
      <c r="AT376" s="84"/>
      <c r="AU376" s="91"/>
      <c r="AV376" s="91"/>
      <c r="AW376" s="91"/>
      <c r="AX376" s="91"/>
      <c r="AY376" s="84"/>
      <c r="AZ376" s="75"/>
      <c r="BA376" s="87"/>
      <c r="BB376" s="87"/>
      <c r="BC376" s="87"/>
      <c r="BD376" s="87"/>
      <c r="BE376" s="75"/>
      <c r="BF376" s="72"/>
      <c r="BG376" s="83"/>
      <c r="BH376" s="83"/>
      <c r="BI376" s="83"/>
      <c r="BJ376" s="83"/>
      <c r="BK376" s="72"/>
      <c r="BL376" s="45"/>
      <c r="BM376" s="81"/>
      <c r="BN376" s="81"/>
      <c r="BO376" s="81"/>
      <c r="BP376" s="81"/>
      <c r="BQ376" s="45"/>
      <c r="BR376" s="68"/>
      <c r="BS376" s="82"/>
      <c r="BT376" s="82"/>
      <c r="BU376" s="82"/>
      <c r="BV376" s="82"/>
      <c r="BW376" s="68"/>
      <c r="BX376" s="69"/>
      <c r="BY376" s="39"/>
      <c r="BZ376" s="38"/>
      <c r="CA376" s="39"/>
      <c r="CB376" s="41"/>
      <c r="CC376" s="41"/>
      <c r="CD376" s="41"/>
      <c r="CE376" s="41"/>
    </row>
    <row r="377" spans="1:83" x14ac:dyDescent="0.3">
      <c r="A377" s="8" t="s">
        <v>35</v>
      </c>
      <c r="B377" s="8">
        <v>2002</v>
      </c>
      <c r="C377" s="8" t="s">
        <v>549</v>
      </c>
      <c r="D377" s="8">
        <v>24</v>
      </c>
      <c r="E377" s="8">
        <v>176</v>
      </c>
      <c r="F377" s="10">
        <v>37508</v>
      </c>
      <c r="G377" s="11">
        <f t="shared" si="88"/>
        <v>252</v>
      </c>
      <c r="H377" s="11">
        <v>19.5</v>
      </c>
      <c r="I377" s="8" t="s">
        <v>57</v>
      </c>
      <c r="J377" s="8" t="s">
        <v>58</v>
      </c>
      <c r="K377" s="8"/>
      <c r="L377" s="8"/>
      <c r="M377" s="8">
        <v>8</v>
      </c>
      <c r="N377" s="8" t="s">
        <v>39</v>
      </c>
      <c r="O377" s="8">
        <f t="shared" si="89"/>
        <v>2</v>
      </c>
      <c r="P377" s="8"/>
      <c r="Q377" s="13">
        <v>1917</v>
      </c>
      <c r="R377" s="13"/>
      <c r="S377" s="14">
        <v>12.055738132498693</v>
      </c>
      <c r="T377" s="14">
        <v>2.2115219115374187</v>
      </c>
      <c r="U377" s="14">
        <v>19.86</v>
      </c>
      <c r="V377" s="14">
        <v>8.2100000000000009</v>
      </c>
      <c r="W377" s="14"/>
      <c r="X377" s="15">
        <f t="shared" si="90"/>
        <v>481.47604166666656</v>
      </c>
      <c r="Y377" s="61"/>
      <c r="Z377" s="61"/>
      <c r="AA377" s="61"/>
      <c r="AB377" s="46">
        <v>48</v>
      </c>
      <c r="AC377" s="47">
        <v>19.69125</v>
      </c>
      <c r="AD377" s="47">
        <v>0.13445912136835164</v>
      </c>
      <c r="AE377" s="47">
        <v>19.86</v>
      </c>
      <c r="AF377" s="47">
        <v>19.079999999999998</v>
      </c>
      <c r="AG377" s="20">
        <f t="shared" si="93"/>
        <v>19.69125</v>
      </c>
      <c r="AH377" s="48">
        <v>1869</v>
      </c>
      <c r="AI377" s="49">
        <v>11.859641519529147</v>
      </c>
      <c r="AJ377" s="49">
        <v>1.8653349986772374</v>
      </c>
      <c r="AK377" s="49">
        <v>19.75</v>
      </c>
      <c r="AL377" s="49">
        <v>8.2100000000000009</v>
      </c>
      <c r="AM377" s="23">
        <f t="shared" si="91"/>
        <v>461.78479166666614</v>
      </c>
      <c r="AN377" s="50"/>
      <c r="AO377" s="51"/>
      <c r="AP377" s="51"/>
      <c r="AQ377" s="51"/>
      <c r="AR377" s="51"/>
      <c r="AS377" s="88"/>
      <c r="AT377" s="84"/>
      <c r="AU377" s="91"/>
      <c r="AV377" s="91"/>
      <c r="AW377" s="91"/>
      <c r="AX377" s="91"/>
      <c r="AY377" s="84"/>
      <c r="AZ377" s="75"/>
      <c r="BA377" s="87"/>
      <c r="BB377" s="87"/>
      <c r="BC377" s="87"/>
      <c r="BD377" s="87"/>
      <c r="BE377" s="75"/>
      <c r="BF377" s="72"/>
      <c r="BG377" s="83"/>
      <c r="BH377" s="83"/>
      <c r="BI377" s="83"/>
      <c r="BJ377" s="83"/>
      <c r="BK377" s="72"/>
      <c r="BL377" s="45"/>
      <c r="BM377" s="81"/>
      <c r="BN377" s="81"/>
      <c r="BO377" s="81"/>
      <c r="BP377" s="81"/>
      <c r="BQ377" s="45"/>
      <c r="BR377" s="68"/>
      <c r="BS377" s="82"/>
      <c r="BT377" s="82"/>
      <c r="BU377" s="82"/>
      <c r="BV377" s="82"/>
      <c r="BW377" s="68"/>
      <c r="BX377" s="69"/>
      <c r="BY377" s="39"/>
      <c r="BZ377" s="38"/>
      <c r="CA377" s="39"/>
      <c r="CB377" s="41"/>
      <c r="CC377" s="41"/>
      <c r="CD377" s="41"/>
      <c r="CE377" s="41"/>
    </row>
    <row r="378" spans="1:83" x14ac:dyDescent="0.3">
      <c r="A378" s="8" t="s">
        <v>35</v>
      </c>
      <c r="B378" s="8">
        <v>2002</v>
      </c>
      <c r="C378" s="8" t="s">
        <v>550</v>
      </c>
      <c r="D378" s="8">
        <v>24</v>
      </c>
      <c r="E378" s="8">
        <v>185</v>
      </c>
      <c r="F378" s="10">
        <v>37483</v>
      </c>
      <c r="G378" s="11">
        <f t="shared" si="88"/>
        <v>227</v>
      </c>
      <c r="H378" s="11">
        <v>20.9</v>
      </c>
      <c r="I378" s="8" t="s">
        <v>90</v>
      </c>
      <c r="J378" s="8" t="s">
        <v>91</v>
      </c>
      <c r="K378" s="8"/>
      <c r="L378" s="8"/>
      <c r="M378" s="8">
        <v>8</v>
      </c>
      <c r="N378" s="8" t="s">
        <v>39</v>
      </c>
      <c r="O378" s="8">
        <f t="shared" si="89"/>
        <v>2</v>
      </c>
      <c r="P378" s="8"/>
      <c r="Q378" s="13">
        <v>1910</v>
      </c>
      <c r="R378" s="13"/>
      <c r="S378" s="14">
        <v>14.241780104712012</v>
      </c>
      <c r="T378" s="14">
        <v>2.1666276813297771</v>
      </c>
      <c r="U378" s="14">
        <v>21.42</v>
      </c>
      <c r="V378" s="14">
        <v>9.3000000000000007</v>
      </c>
      <c r="W378" s="14"/>
      <c r="X378" s="15">
        <f t="shared" si="90"/>
        <v>566.7041666666654</v>
      </c>
      <c r="Y378" s="61"/>
      <c r="Z378" s="61"/>
      <c r="AA378" s="61"/>
      <c r="AB378" s="46">
        <v>45</v>
      </c>
      <c r="AC378" s="47">
        <v>21.039999999999996</v>
      </c>
      <c r="AD378" s="47">
        <v>0.15870212234359912</v>
      </c>
      <c r="AE378" s="47">
        <v>21.23</v>
      </c>
      <c r="AF378" s="47">
        <v>20.78</v>
      </c>
      <c r="AG378" s="20">
        <f t="shared" si="93"/>
        <v>19.724999999999994</v>
      </c>
      <c r="AH378" s="48">
        <v>1865</v>
      </c>
      <c r="AI378" s="49">
        <v>14.077747989276116</v>
      </c>
      <c r="AJ378" s="49">
        <v>1.9142525549628646</v>
      </c>
      <c r="AK378" s="49">
        <v>21.42</v>
      </c>
      <c r="AL378" s="49">
        <v>9.3000000000000007</v>
      </c>
      <c r="AM378" s="23">
        <f t="shared" si="91"/>
        <v>546.97916666666572</v>
      </c>
      <c r="AN378" s="50"/>
      <c r="AO378" s="51"/>
      <c r="AP378" s="51"/>
      <c r="AQ378" s="51"/>
      <c r="AR378" s="51"/>
      <c r="AS378" s="88"/>
      <c r="AT378" s="84"/>
      <c r="AU378" s="91"/>
      <c r="AV378" s="91"/>
      <c r="AW378" s="91"/>
      <c r="AX378" s="91"/>
      <c r="AY378" s="84"/>
      <c r="AZ378" s="75"/>
      <c r="BA378" s="87"/>
      <c r="BB378" s="87"/>
      <c r="BC378" s="87"/>
      <c r="BD378" s="87"/>
      <c r="BE378" s="75"/>
      <c r="BF378" s="72"/>
      <c r="BG378" s="83"/>
      <c r="BH378" s="83"/>
      <c r="BI378" s="83"/>
      <c r="BJ378" s="83"/>
      <c r="BK378" s="72"/>
      <c r="BL378" s="45"/>
      <c r="BM378" s="81"/>
      <c r="BN378" s="81"/>
      <c r="BO378" s="81"/>
      <c r="BP378" s="81"/>
      <c r="BQ378" s="45"/>
      <c r="BR378" s="68"/>
      <c r="BS378" s="82"/>
      <c r="BT378" s="82"/>
      <c r="BU378" s="82"/>
      <c r="BV378" s="82"/>
      <c r="BW378" s="68"/>
      <c r="BX378" s="69"/>
      <c r="BY378" s="39"/>
      <c r="BZ378" s="38"/>
      <c r="CA378" s="39"/>
      <c r="CB378" s="41"/>
      <c r="CC378" s="41"/>
      <c r="CD378" s="41"/>
      <c r="CE378" s="41"/>
    </row>
    <row r="379" spans="1:83" x14ac:dyDescent="0.3">
      <c r="A379" s="8" t="s">
        <v>377</v>
      </c>
      <c r="B379" s="8">
        <v>2002</v>
      </c>
      <c r="C379" s="8" t="s">
        <v>551</v>
      </c>
      <c r="D379" s="8">
        <v>24</v>
      </c>
      <c r="E379" s="8">
        <v>189</v>
      </c>
      <c r="F379" s="10">
        <v>37421</v>
      </c>
      <c r="G379" s="11">
        <f t="shared" si="88"/>
        <v>165</v>
      </c>
      <c r="H379" s="11">
        <v>15</v>
      </c>
      <c r="I379" s="8" t="s">
        <v>145</v>
      </c>
      <c r="J379" s="45" t="s">
        <v>467</v>
      </c>
      <c r="K379" s="45" t="s">
        <v>552</v>
      </c>
      <c r="L379" s="45"/>
      <c r="M379" s="8">
        <v>1</v>
      </c>
      <c r="N379" s="8" t="s">
        <v>39</v>
      </c>
      <c r="O379" s="8">
        <f t="shared" si="89"/>
        <v>2</v>
      </c>
      <c r="P379" s="8"/>
      <c r="Q379" s="13">
        <v>630</v>
      </c>
      <c r="R379" s="13"/>
      <c r="S379" s="14">
        <v>16.027047619047607</v>
      </c>
      <c r="T379" s="14">
        <v>0.54707853749412916</v>
      </c>
      <c r="U379" s="14">
        <v>17.100000000000001</v>
      </c>
      <c r="V379" s="14">
        <v>15.2</v>
      </c>
      <c r="W379" s="14"/>
      <c r="X379" s="15">
        <f t="shared" si="90"/>
        <v>210.35499999999985</v>
      </c>
      <c r="Y379" s="61"/>
      <c r="Z379" s="61"/>
      <c r="AA379" s="61"/>
      <c r="AB379" s="62">
        <v>35</v>
      </c>
      <c r="AC379" s="63">
        <v>15.358571428571427</v>
      </c>
      <c r="AD379" s="63">
        <v>0.10454784598852503</v>
      </c>
      <c r="AE379" s="63">
        <v>15.73</v>
      </c>
      <c r="AF379" s="63">
        <v>15.24</v>
      </c>
      <c r="AG379" s="20">
        <f t="shared" si="93"/>
        <v>11.198958333333332</v>
      </c>
      <c r="AH379" s="64">
        <v>595</v>
      </c>
      <c r="AI379" s="65">
        <v>16.066369747899149</v>
      </c>
      <c r="AJ379" s="65">
        <v>0.53705262276801602</v>
      </c>
      <c r="AK379" s="65">
        <v>17.100000000000001</v>
      </c>
      <c r="AL379" s="65">
        <v>15.2</v>
      </c>
      <c r="AM379" s="23">
        <f t="shared" si="91"/>
        <v>199.15604166666654</v>
      </c>
      <c r="AN379" s="66"/>
      <c r="AO379" s="67"/>
      <c r="AP379" s="67"/>
      <c r="AQ379" s="67"/>
      <c r="AR379" s="67"/>
      <c r="AS379" s="88"/>
      <c r="AT379" s="84"/>
      <c r="AU379" s="91"/>
      <c r="AV379" s="91"/>
      <c r="AW379" s="91"/>
      <c r="AX379" s="91"/>
      <c r="AY379" s="84"/>
      <c r="AZ379" s="75"/>
      <c r="BA379" s="87"/>
      <c r="BB379" s="87"/>
      <c r="BC379" s="87"/>
      <c r="BD379" s="87"/>
      <c r="BE379" s="75"/>
      <c r="BF379" s="72"/>
      <c r="BG379" s="83"/>
      <c r="BH379" s="83"/>
      <c r="BI379" s="83"/>
      <c r="BJ379" s="83"/>
      <c r="BK379" s="72"/>
      <c r="BL379" s="45"/>
      <c r="BM379" s="81"/>
      <c r="BN379" s="81"/>
      <c r="BO379" s="81"/>
      <c r="BP379" s="81"/>
      <c r="BQ379" s="45"/>
      <c r="BR379" s="68"/>
      <c r="BS379" s="82"/>
      <c r="BT379" s="82"/>
      <c r="BU379" s="82"/>
      <c r="BV379" s="82"/>
      <c r="BW379" s="68"/>
      <c r="BX379" s="69"/>
      <c r="BY379" s="39"/>
      <c r="BZ379" s="38"/>
      <c r="CA379" s="39"/>
      <c r="CB379" s="41"/>
      <c r="CC379" s="41"/>
      <c r="CD379" s="41"/>
      <c r="CE379" s="41"/>
    </row>
    <row r="380" spans="1:83" x14ac:dyDescent="0.3">
      <c r="A380" s="8" t="s">
        <v>35</v>
      </c>
      <c r="B380" s="8">
        <v>2002</v>
      </c>
      <c r="C380" s="8" t="s">
        <v>553</v>
      </c>
      <c r="D380" s="8">
        <v>24</v>
      </c>
      <c r="E380" s="8">
        <v>205</v>
      </c>
      <c r="F380" s="10">
        <v>37517</v>
      </c>
      <c r="G380" s="11">
        <f t="shared" si="88"/>
        <v>261</v>
      </c>
      <c r="H380" s="11">
        <v>19.399999999999999</v>
      </c>
      <c r="I380" s="8" t="s">
        <v>90</v>
      </c>
      <c r="J380" s="8" t="s">
        <v>58</v>
      </c>
      <c r="K380" s="8"/>
      <c r="L380" s="8"/>
      <c r="M380" s="8">
        <v>8</v>
      </c>
      <c r="N380" s="8" t="s">
        <v>39</v>
      </c>
      <c r="O380" s="8">
        <f t="shared" si="89"/>
        <v>2</v>
      </c>
      <c r="P380" s="8"/>
      <c r="Q380" s="13">
        <v>1918</v>
      </c>
      <c r="R380" s="13"/>
      <c r="S380" s="14">
        <v>10.726251303441082</v>
      </c>
      <c r="T380" s="14">
        <v>2.8323495435439567</v>
      </c>
      <c r="U380" s="14">
        <v>19.57</v>
      </c>
      <c r="V380" s="14">
        <v>6.5</v>
      </c>
      <c r="W380" s="14"/>
      <c r="X380" s="15">
        <f t="shared" si="90"/>
        <v>428.60312499999992</v>
      </c>
      <c r="Y380" s="61"/>
      <c r="Z380" s="61"/>
      <c r="AA380" s="61"/>
      <c r="AB380" s="46">
        <v>0</v>
      </c>
      <c r="AC380" s="47"/>
      <c r="AD380" s="47"/>
      <c r="AE380" s="47"/>
      <c r="AF380" s="47"/>
      <c r="AG380" s="43"/>
      <c r="AH380" s="48">
        <v>1918</v>
      </c>
      <c r="AI380" s="49">
        <v>10.726251303441082</v>
      </c>
      <c r="AJ380" s="49">
        <v>2.8323495435439567</v>
      </c>
      <c r="AK380" s="49">
        <v>19.57</v>
      </c>
      <c r="AL380" s="49">
        <v>6.5</v>
      </c>
      <c r="AM380" s="23">
        <f t="shared" si="91"/>
        <v>428.60312499999992</v>
      </c>
      <c r="AN380" s="50"/>
      <c r="AO380" s="51"/>
      <c r="AP380" s="51"/>
      <c r="AQ380" s="51"/>
      <c r="AR380" s="51"/>
      <c r="AS380" s="88"/>
      <c r="AT380" s="84"/>
      <c r="AU380" s="91"/>
      <c r="AV380" s="91"/>
      <c r="AW380" s="91"/>
      <c r="AX380" s="91"/>
      <c r="AY380" s="84"/>
      <c r="AZ380" s="75"/>
      <c r="BA380" s="87"/>
      <c r="BB380" s="87"/>
      <c r="BC380" s="87"/>
      <c r="BD380" s="87"/>
      <c r="BE380" s="75"/>
      <c r="BF380" s="72"/>
      <c r="BG380" s="83"/>
      <c r="BH380" s="83"/>
      <c r="BI380" s="83"/>
      <c r="BJ380" s="83"/>
      <c r="BK380" s="72"/>
      <c r="BL380" s="45"/>
      <c r="BM380" s="81"/>
      <c r="BN380" s="81"/>
      <c r="BO380" s="81"/>
      <c r="BP380" s="81"/>
      <c r="BQ380" s="45"/>
      <c r="BR380" s="68"/>
      <c r="BS380" s="82"/>
      <c r="BT380" s="82"/>
      <c r="BU380" s="82"/>
      <c r="BV380" s="82"/>
      <c r="BW380" s="68"/>
      <c r="BX380" s="69"/>
      <c r="BY380" s="39"/>
      <c r="BZ380" s="38"/>
      <c r="CA380" s="39"/>
      <c r="CB380" s="41"/>
      <c r="CC380" s="41"/>
      <c r="CD380" s="41"/>
      <c r="CE380" s="41"/>
    </row>
    <row r="381" spans="1:83" x14ac:dyDescent="0.3">
      <c r="A381" s="8" t="s">
        <v>35</v>
      </c>
      <c r="B381" s="9">
        <v>2000</v>
      </c>
      <c r="C381" s="8" t="s">
        <v>554</v>
      </c>
      <c r="D381" s="8">
        <v>24</v>
      </c>
      <c r="E381" s="8">
        <v>330</v>
      </c>
      <c r="F381" s="10">
        <v>36717</v>
      </c>
      <c r="G381" s="11">
        <f t="shared" si="88"/>
        <v>192</v>
      </c>
      <c r="H381" s="11">
        <v>18.899999999999999</v>
      </c>
      <c r="I381" s="8" t="s">
        <v>37</v>
      </c>
      <c r="J381" s="8" t="s">
        <v>555</v>
      </c>
      <c r="K381" s="8"/>
      <c r="L381" s="8"/>
      <c r="M381" s="8">
        <v>8</v>
      </c>
      <c r="N381" s="8" t="s">
        <v>39</v>
      </c>
      <c r="O381" s="8">
        <f t="shared" si="89"/>
        <v>2</v>
      </c>
      <c r="P381" s="8"/>
      <c r="Q381" s="13">
        <v>1919</v>
      </c>
      <c r="R381" s="13"/>
      <c r="S381" s="14">
        <v>13.231010943199566</v>
      </c>
      <c r="T381" s="14">
        <v>2.2169452673535153</v>
      </c>
      <c r="U381" s="14">
        <v>20.05</v>
      </c>
      <c r="V381" s="14">
        <v>10.210000000000001</v>
      </c>
      <c r="W381" s="14"/>
      <c r="X381" s="15">
        <f t="shared" si="90"/>
        <v>528.96479166666597</v>
      </c>
      <c r="Y381" s="61"/>
      <c r="Z381" s="61"/>
      <c r="AA381" s="61"/>
      <c r="AB381" s="46">
        <v>146</v>
      </c>
      <c r="AC381" s="47">
        <v>19.059109589041103</v>
      </c>
      <c r="AD381" s="47">
        <v>0.21356714597158885</v>
      </c>
      <c r="AE381" s="47">
        <v>19.47</v>
      </c>
      <c r="AF381" s="47">
        <v>18.52</v>
      </c>
      <c r="AG381" s="20">
        <f t="shared" ref="AG381:AG417" si="94">(AB381/48)*AC381</f>
        <v>57.971458333333352</v>
      </c>
      <c r="AH381" s="48">
        <v>1773</v>
      </c>
      <c r="AI381" s="49">
        <v>12.751088550479393</v>
      </c>
      <c r="AJ381" s="49">
        <v>1.5122806911685538</v>
      </c>
      <c r="AK381" s="49">
        <v>20.05</v>
      </c>
      <c r="AL381" s="49">
        <v>10.210000000000001</v>
      </c>
      <c r="AM381" s="23">
        <f t="shared" si="91"/>
        <v>470.9933333333326</v>
      </c>
      <c r="AN381" s="50"/>
      <c r="AO381" s="51"/>
      <c r="AP381" s="51"/>
      <c r="AQ381" s="51"/>
      <c r="AR381" s="51"/>
      <c r="AS381" s="24"/>
      <c r="AT381" s="27"/>
      <c r="AU381" s="28"/>
      <c r="AV381" s="28"/>
      <c r="AW381" s="28"/>
      <c r="AX381" s="28"/>
      <c r="AY381" s="84"/>
      <c r="AZ381" s="30"/>
      <c r="BA381" s="31"/>
      <c r="BB381" s="31"/>
      <c r="BC381" s="31"/>
      <c r="BD381" s="31"/>
      <c r="BE381" s="75"/>
      <c r="BF381" s="33"/>
      <c r="BG381" s="34"/>
      <c r="BH381" s="34"/>
      <c r="BI381" s="34"/>
      <c r="BJ381" s="34"/>
      <c r="BK381" s="72"/>
      <c r="BL381" s="8"/>
      <c r="BM381" s="36"/>
      <c r="BN381" s="36"/>
      <c r="BO381" s="36"/>
      <c r="BP381" s="36"/>
      <c r="BQ381" s="45"/>
      <c r="BR381" s="21"/>
      <c r="BS381" s="22"/>
      <c r="BT381" s="22"/>
      <c r="BU381" s="22"/>
      <c r="BV381" s="22"/>
      <c r="BW381" s="68"/>
      <c r="BX381" s="69"/>
      <c r="BY381" s="39"/>
      <c r="BZ381" s="38"/>
      <c r="CA381" s="39"/>
      <c r="CB381" s="41"/>
      <c r="CC381" s="41"/>
      <c r="CD381" s="41"/>
      <c r="CE381" s="41"/>
    </row>
    <row r="382" spans="1:83" x14ac:dyDescent="0.3">
      <c r="A382" s="8" t="s">
        <v>35</v>
      </c>
      <c r="B382" s="8">
        <v>2002</v>
      </c>
      <c r="C382" s="8" t="s">
        <v>556</v>
      </c>
      <c r="D382" s="8">
        <v>24</v>
      </c>
      <c r="E382" s="8">
        <v>384</v>
      </c>
      <c r="F382" s="10">
        <v>37480</v>
      </c>
      <c r="G382" s="11">
        <f t="shared" si="88"/>
        <v>224</v>
      </c>
      <c r="H382" s="11">
        <v>20.7</v>
      </c>
      <c r="I382" s="8" t="s">
        <v>57</v>
      </c>
      <c r="J382" s="8" t="s">
        <v>557</v>
      </c>
      <c r="K382" s="8"/>
      <c r="L382" s="8"/>
      <c r="M382" s="8">
        <v>1</v>
      </c>
      <c r="N382" s="8" t="s">
        <v>39</v>
      </c>
      <c r="O382" s="8">
        <f t="shared" si="89"/>
        <v>2</v>
      </c>
      <c r="P382" s="8"/>
      <c r="Q382" s="13">
        <v>311</v>
      </c>
      <c r="R382" s="13"/>
      <c r="S382" s="14">
        <v>17.965852090032151</v>
      </c>
      <c r="T382" s="14">
        <v>2.9890860342230958</v>
      </c>
      <c r="U382" s="14">
        <v>21.16</v>
      </c>
      <c r="V382" s="14">
        <v>11.72</v>
      </c>
      <c r="W382" s="14"/>
      <c r="X382" s="15">
        <f t="shared" si="90"/>
        <v>116.40374999999997</v>
      </c>
      <c r="Y382" s="61"/>
      <c r="Z382" s="61"/>
      <c r="AA382" s="61"/>
      <c r="AB382" s="46">
        <v>170</v>
      </c>
      <c r="AC382" s="47">
        <v>19.110882352941182</v>
      </c>
      <c r="AD382" s="47">
        <v>3.2669856251343776</v>
      </c>
      <c r="AE382" s="47">
        <v>21.16</v>
      </c>
      <c r="AF382" s="47">
        <v>11.72</v>
      </c>
      <c r="AG382" s="20">
        <f t="shared" si="94"/>
        <v>67.684375000000017</v>
      </c>
      <c r="AH382" s="48">
        <v>141</v>
      </c>
      <c r="AI382" s="49">
        <v>16.585319148936172</v>
      </c>
      <c r="AJ382" s="49">
        <v>1.8407163020300734</v>
      </c>
      <c r="AK382" s="49">
        <v>21.12</v>
      </c>
      <c r="AL382" s="49">
        <v>14.18</v>
      </c>
      <c r="AM382" s="23">
        <f t="shared" si="91"/>
        <v>48.719375000000007</v>
      </c>
      <c r="AN382" s="50"/>
      <c r="AO382" s="51"/>
      <c r="AP382" s="51"/>
      <c r="AQ382" s="51"/>
      <c r="AR382" s="51"/>
      <c r="AS382" s="88"/>
      <c r="AT382" s="84"/>
      <c r="AU382" s="91"/>
      <c r="AV382" s="91"/>
      <c r="AW382" s="91"/>
      <c r="AX382" s="91"/>
      <c r="AY382" s="84"/>
      <c r="AZ382" s="75"/>
      <c r="BA382" s="87"/>
      <c r="BB382" s="87"/>
      <c r="BC382" s="87"/>
      <c r="BD382" s="87"/>
      <c r="BE382" s="75"/>
      <c r="BF382" s="72"/>
      <c r="BG382" s="83"/>
      <c r="BH382" s="83"/>
      <c r="BI382" s="83"/>
      <c r="BJ382" s="83"/>
      <c r="BK382" s="72"/>
      <c r="BL382" s="45"/>
      <c r="BM382" s="81"/>
      <c r="BN382" s="81"/>
      <c r="BO382" s="81"/>
      <c r="BP382" s="81"/>
      <c r="BQ382" s="45"/>
      <c r="BR382" s="68"/>
      <c r="BS382" s="82"/>
      <c r="BT382" s="82"/>
      <c r="BU382" s="82"/>
      <c r="BV382" s="82"/>
      <c r="BW382" s="68"/>
      <c r="BX382" s="69"/>
      <c r="BY382" s="39"/>
      <c r="BZ382" s="38"/>
      <c r="CA382" s="39"/>
      <c r="CB382" s="41"/>
      <c r="CC382" s="41"/>
      <c r="CD382" s="41"/>
      <c r="CE382" s="41"/>
    </row>
    <row r="383" spans="1:83" x14ac:dyDescent="0.3">
      <c r="A383" s="8" t="s">
        <v>377</v>
      </c>
      <c r="B383" s="8">
        <v>2002</v>
      </c>
      <c r="C383" s="8" t="s">
        <v>558</v>
      </c>
      <c r="D383" s="8">
        <v>24</v>
      </c>
      <c r="E383" s="8">
        <v>430</v>
      </c>
      <c r="F383" s="10">
        <v>37447</v>
      </c>
      <c r="G383" s="11">
        <f t="shared" si="88"/>
        <v>191</v>
      </c>
      <c r="H383" s="11">
        <v>17.899999999999999</v>
      </c>
      <c r="I383" s="8" t="s">
        <v>57</v>
      </c>
      <c r="J383" s="45" t="s">
        <v>559</v>
      </c>
      <c r="K383" s="45" t="s">
        <v>560</v>
      </c>
      <c r="L383" s="45"/>
      <c r="M383" s="8">
        <v>1</v>
      </c>
      <c r="N383" s="8" t="s">
        <v>39</v>
      </c>
      <c r="O383" s="8">
        <f t="shared" si="89"/>
        <v>2</v>
      </c>
      <c r="P383" s="8"/>
      <c r="Q383" s="13">
        <v>265</v>
      </c>
      <c r="R383" s="13"/>
      <c r="S383" s="14">
        <v>18.916377358490557</v>
      </c>
      <c r="T383" s="14">
        <v>0.31914968859117904</v>
      </c>
      <c r="U383" s="14">
        <v>19.64</v>
      </c>
      <c r="V383" s="14">
        <v>18.25</v>
      </c>
      <c r="W383" s="14"/>
      <c r="X383" s="15">
        <f t="shared" si="90"/>
        <v>104.43416666666661</v>
      </c>
      <c r="Y383" s="61"/>
      <c r="Z383" s="61"/>
      <c r="AA383" s="61"/>
      <c r="AB383" s="62">
        <v>219</v>
      </c>
      <c r="AC383" s="63">
        <v>18.865662100456603</v>
      </c>
      <c r="AD383" s="63">
        <v>0.30590802565892539</v>
      </c>
      <c r="AE383" s="63">
        <v>19.64</v>
      </c>
      <c r="AF383" s="63">
        <v>18.25</v>
      </c>
      <c r="AG383" s="20">
        <f t="shared" si="94"/>
        <v>86.074583333333251</v>
      </c>
      <c r="AH383" s="64">
        <v>46</v>
      </c>
      <c r="AI383" s="65">
        <v>19.157826086956526</v>
      </c>
      <c r="AJ383" s="65">
        <v>0.26852612571821949</v>
      </c>
      <c r="AK383" s="65">
        <v>19.59</v>
      </c>
      <c r="AL383" s="65">
        <v>18.75</v>
      </c>
      <c r="AM383" s="23">
        <f t="shared" si="91"/>
        <v>18.359583333333337</v>
      </c>
      <c r="AN383" s="66"/>
      <c r="AO383" s="67"/>
      <c r="AP383" s="67"/>
      <c r="AQ383" s="67"/>
      <c r="AR383" s="67"/>
      <c r="AS383" s="88"/>
      <c r="AT383" s="84"/>
      <c r="AU383" s="91"/>
      <c r="AV383" s="91"/>
      <c r="AW383" s="91"/>
      <c r="AX383" s="91"/>
      <c r="AY383" s="84"/>
      <c r="AZ383" s="75"/>
      <c r="BA383" s="87"/>
      <c r="BB383" s="87"/>
      <c r="BC383" s="87"/>
      <c r="BD383" s="87"/>
      <c r="BE383" s="75"/>
      <c r="BF383" s="72"/>
      <c r="BG383" s="83"/>
      <c r="BH383" s="83"/>
      <c r="BI383" s="83"/>
      <c r="BJ383" s="83"/>
      <c r="BK383" s="72"/>
      <c r="BL383" s="45"/>
      <c r="BM383" s="81"/>
      <c r="BN383" s="81"/>
      <c r="BO383" s="81"/>
      <c r="BP383" s="81"/>
      <c r="BQ383" s="45"/>
      <c r="BR383" s="68"/>
      <c r="BS383" s="82"/>
      <c r="BT383" s="82"/>
      <c r="BU383" s="82"/>
      <c r="BV383" s="82"/>
      <c r="BW383" s="68"/>
      <c r="BX383" s="69"/>
      <c r="BY383" s="39"/>
      <c r="BZ383" s="38"/>
      <c r="CA383" s="39"/>
      <c r="CB383" s="41"/>
      <c r="CC383" s="41"/>
      <c r="CD383" s="41"/>
      <c r="CE383" s="41"/>
    </row>
    <row r="384" spans="1:83" x14ac:dyDescent="0.3">
      <c r="A384" s="8" t="s">
        <v>35</v>
      </c>
      <c r="B384" s="8">
        <v>2002</v>
      </c>
      <c r="C384" s="8" t="s">
        <v>561</v>
      </c>
      <c r="D384" s="8">
        <v>24</v>
      </c>
      <c r="E384" s="8">
        <v>449</v>
      </c>
      <c r="F384" s="10">
        <v>37440</v>
      </c>
      <c r="G384" s="11">
        <f t="shared" si="88"/>
        <v>184</v>
      </c>
      <c r="H384" s="11">
        <v>17.7</v>
      </c>
      <c r="I384" s="8" t="s">
        <v>57</v>
      </c>
      <c r="J384" s="8" t="s">
        <v>484</v>
      </c>
      <c r="K384" s="8"/>
      <c r="L384" s="8"/>
      <c r="M384" s="8">
        <v>2</v>
      </c>
      <c r="N384" s="8" t="s">
        <v>39</v>
      </c>
      <c r="O384" s="8">
        <f t="shared" si="89"/>
        <v>2</v>
      </c>
      <c r="P384" s="8"/>
      <c r="Q384" s="13">
        <v>1909</v>
      </c>
      <c r="R384" s="13"/>
      <c r="S384" s="14">
        <v>18.326123624934567</v>
      </c>
      <c r="T384" s="14">
        <v>2.0995175789627156</v>
      </c>
      <c r="U384" s="14">
        <v>21.22</v>
      </c>
      <c r="V384" s="14">
        <v>10.89</v>
      </c>
      <c r="W384" s="14"/>
      <c r="X384" s="15">
        <f t="shared" si="90"/>
        <v>728.84520833333522</v>
      </c>
      <c r="Y384" s="61"/>
      <c r="Z384" s="61"/>
      <c r="AA384" s="61"/>
      <c r="AB384" s="46">
        <v>97</v>
      </c>
      <c r="AC384" s="47">
        <v>17.761855670103103</v>
      </c>
      <c r="AD384" s="47">
        <v>9.0304229977837325E-2</v>
      </c>
      <c r="AE384" s="47">
        <v>18.350000000000001</v>
      </c>
      <c r="AF384" s="47">
        <v>17.54</v>
      </c>
      <c r="AG384" s="20">
        <f t="shared" si="94"/>
        <v>35.893750000000026</v>
      </c>
      <c r="AH384" s="48">
        <v>1812</v>
      </c>
      <c r="AI384" s="49">
        <v>18.356330022075078</v>
      </c>
      <c r="AJ384" s="49">
        <v>2.1507377664814094</v>
      </c>
      <c r="AK384" s="49">
        <v>21.22</v>
      </c>
      <c r="AL384" s="49">
        <v>10.89</v>
      </c>
      <c r="AM384" s="23">
        <f t="shared" si="91"/>
        <v>692.95145833333413</v>
      </c>
      <c r="AN384" s="50"/>
      <c r="AO384" s="51"/>
      <c r="AP384" s="51"/>
      <c r="AQ384" s="51"/>
      <c r="AR384" s="51"/>
      <c r="AS384" s="88"/>
      <c r="AT384" s="84"/>
      <c r="AU384" s="91"/>
      <c r="AV384" s="91"/>
      <c r="AW384" s="91"/>
      <c r="AX384" s="91"/>
      <c r="AY384" s="84"/>
      <c r="AZ384" s="75"/>
      <c r="BA384" s="87"/>
      <c r="BB384" s="87"/>
      <c r="BC384" s="87"/>
      <c r="BD384" s="87"/>
      <c r="BE384" s="75"/>
      <c r="BF384" s="72"/>
      <c r="BG384" s="83"/>
      <c r="BH384" s="83"/>
      <c r="BI384" s="83"/>
      <c r="BJ384" s="83"/>
      <c r="BK384" s="72"/>
      <c r="BL384" s="45"/>
      <c r="BM384" s="81"/>
      <c r="BN384" s="81"/>
      <c r="BO384" s="81"/>
      <c r="BP384" s="81"/>
      <c r="BQ384" s="45"/>
      <c r="BR384" s="68"/>
      <c r="BS384" s="82"/>
      <c r="BT384" s="82"/>
      <c r="BU384" s="82"/>
      <c r="BV384" s="82"/>
      <c r="BW384" s="68"/>
      <c r="BX384" s="69"/>
      <c r="BY384" s="39"/>
      <c r="BZ384" s="38"/>
      <c r="CA384" s="39"/>
      <c r="CB384" s="41"/>
      <c r="CC384" s="41"/>
      <c r="CD384" s="41"/>
      <c r="CE384" s="41"/>
    </row>
    <row r="385" spans="1:83" x14ac:dyDescent="0.3">
      <c r="A385" s="8" t="s">
        <v>177</v>
      </c>
      <c r="B385" s="8">
        <v>2002</v>
      </c>
      <c r="C385" s="8" t="s">
        <v>562</v>
      </c>
      <c r="D385" s="8">
        <v>24</v>
      </c>
      <c r="E385" s="8">
        <v>496</v>
      </c>
      <c r="F385" s="10">
        <v>37384</v>
      </c>
      <c r="G385" s="11">
        <f t="shared" si="88"/>
        <v>128</v>
      </c>
      <c r="H385" s="11">
        <v>10.5</v>
      </c>
      <c r="I385" s="8" t="s">
        <v>361</v>
      </c>
      <c r="J385" s="45" t="s">
        <v>559</v>
      </c>
      <c r="K385" s="45" t="s">
        <v>560</v>
      </c>
      <c r="L385" s="45"/>
      <c r="M385" s="8">
        <v>1</v>
      </c>
      <c r="N385" s="8" t="s">
        <v>39</v>
      </c>
      <c r="O385" s="8">
        <f t="shared" si="89"/>
        <v>2</v>
      </c>
      <c r="P385" s="8"/>
      <c r="Q385" s="13">
        <v>134</v>
      </c>
      <c r="R385" s="13"/>
      <c r="S385" s="14">
        <v>10.941268656716421</v>
      </c>
      <c r="T385" s="14">
        <v>0.23162849968722285</v>
      </c>
      <c r="U385" s="14">
        <v>11.59</v>
      </c>
      <c r="V385" s="14">
        <v>10.69</v>
      </c>
      <c r="W385" s="14"/>
      <c r="X385" s="15">
        <f t="shared" si="90"/>
        <v>30.544375000000006</v>
      </c>
      <c r="Y385" s="61"/>
      <c r="Z385" s="61"/>
      <c r="AA385" s="61"/>
      <c r="AB385" s="62">
        <v>59</v>
      </c>
      <c r="AC385" s="63">
        <v>10.833898305084748</v>
      </c>
      <c r="AD385" s="63">
        <v>0.10142122727469388</v>
      </c>
      <c r="AE385" s="63">
        <v>11.1</v>
      </c>
      <c r="AF385" s="63">
        <v>10.73</v>
      </c>
      <c r="AG385" s="20">
        <f t="shared" si="94"/>
        <v>13.31666666666667</v>
      </c>
      <c r="AH385" s="64">
        <v>75</v>
      </c>
      <c r="AI385" s="65">
        <v>11.025733333333335</v>
      </c>
      <c r="AJ385" s="65">
        <v>0.2682232497598066</v>
      </c>
      <c r="AK385" s="65">
        <v>11.59</v>
      </c>
      <c r="AL385" s="65">
        <v>10.69</v>
      </c>
      <c r="AM385" s="23">
        <f t="shared" si="91"/>
        <v>17.227708333333336</v>
      </c>
      <c r="AN385" s="66"/>
      <c r="AO385" s="67"/>
      <c r="AP385" s="67"/>
      <c r="AQ385" s="67"/>
      <c r="AR385" s="67"/>
      <c r="AS385" s="88"/>
      <c r="AT385" s="84"/>
      <c r="AU385" s="91"/>
      <c r="AV385" s="91"/>
      <c r="AW385" s="91"/>
      <c r="AX385" s="91"/>
      <c r="AY385" s="84"/>
      <c r="AZ385" s="75"/>
      <c r="BA385" s="87"/>
      <c r="BB385" s="87"/>
      <c r="BC385" s="87"/>
      <c r="BD385" s="87"/>
      <c r="BE385" s="75"/>
      <c r="BF385" s="72"/>
      <c r="BG385" s="83"/>
      <c r="BH385" s="83"/>
      <c r="BI385" s="83"/>
      <c r="BJ385" s="83"/>
      <c r="BK385" s="72"/>
      <c r="BL385" s="45"/>
      <c r="BM385" s="81"/>
      <c r="BN385" s="81"/>
      <c r="BO385" s="81"/>
      <c r="BP385" s="81"/>
      <c r="BQ385" s="45"/>
      <c r="BR385" s="68"/>
      <c r="BS385" s="82"/>
      <c r="BT385" s="82"/>
      <c r="BU385" s="82"/>
      <c r="BV385" s="82"/>
      <c r="BW385" s="68"/>
      <c r="BX385" s="69"/>
      <c r="BY385" s="39"/>
      <c r="BZ385" s="38"/>
      <c r="CA385" s="39"/>
      <c r="CB385" s="41"/>
      <c r="CC385" s="41"/>
      <c r="CD385" s="41"/>
      <c r="CE385" s="41"/>
    </row>
    <row r="386" spans="1:83" x14ac:dyDescent="0.3">
      <c r="A386" s="8" t="s">
        <v>150</v>
      </c>
      <c r="B386" s="8">
        <v>2002</v>
      </c>
      <c r="C386" s="8" t="s">
        <v>563</v>
      </c>
      <c r="D386" s="8">
        <v>24</v>
      </c>
      <c r="E386" s="8">
        <v>759</v>
      </c>
      <c r="F386" s="10">
        <v>37496</v>
      </c>
      <c r="G386" s="11">
        <f t="shared" si="88"/>
        <v>240</v>
      </c>
      <c r="H386" s="11">
        <v>21</v>
      </c>
      <c r="I386" s="8" t="s">
        <v>154</v>
      </c>
      <c r="J386" s="8" t="s">
        <v>528</v>
      </c>
      <c r="K386" s="8"/>
      <c r="L386" s="8"/>
      <c r="M386" s="8">
        <v>1</v>
      </c>
      <c r="N386" s="8" t="s">
        <v>39</v>
      </c>
      <c r="O386" s="8">
        <f t="shared" si="89"/>
        <v>2</v>
      </c>
      <c r="P386" s="8"/>
      <c r="Q386" s="13">
        <v>374</v>
      </c>
      <c r="R386" s="13"/>
      <c r="S386" s="14">
        <v>20.825828877005343</v>
      </c>
      <c r="T386" s="14">
        <v>0.65608533792366686</v>
      </c>
      <c r="U386" s="14">
        <v>21.55</v>
      </c>
      <c r="V386" s="14">
        <v>16.96</v>
      </c>
      <c r="W386" s="14"/>
      <c r="X386" s="15">
        <f t="shared" si="90"/>
        <v>162.26791666666662</v>
      </c>
      <c r="Y386" s="61"/>
      <c r="Z386" s="61"/>
      <c r="AA386" s="61"/>
      <c r="AB386" s="62">
        <v>343</v>
      </c>
      <c r="AC386" s="63">
        <v>20.939125364431483</v>
      </c>
      <c r="AD386" s="63">
        <v>0.25743413175222329</v>
      </c>
      <c r="AE386" s="63">
        <v>21.55</v>
      </c>
      <c r="AF386" s="63">
        <v>19.98</v>
      </c>
      <c r="AG386" s="20">
        <f t="shared" si="94"/>
        <v>149.62749999999997</v>
      </c>
      <c r="AH386" s="64">
        <v>31</v>
      </c>
      <c r="AI386" s="65">
        <v>19.572258064516134</v>
      </c>
      <c r="AJ386" s="65">
        <v>1.6810169732980491</v>
      </c>
      <c r="AK386" s="65">
        <v>21.12</v>
      </c>
      <c r="AL386" s="65">
        <v>16.96</v>
      </c>
      <c r="AM386" s="23">
        <f t="shared" si="91"/>
        <v>12.64041666666667</v>
      </c>
      <c r="AN386" s="66"/>
      <c r="AO386" s="67"/>
      <c r="AP386" s="67"/>
      <c r="AQ386" s="67"/>
      <c r="AR386" s="67"/>
      <c r="AS386" s="88"/>
      <c r="AT386" s="84"/>
      <c r="AU386" s="91"/>
      <c r="AV386" s="91"/>
      <c r="AW386" s="91"/>
      <c r="AX386" s="91"/>
      <c r="AY386" s="84"/>
      <c r="AZ386" s="75"/>
      <c r="BA386" s="87"/>
      <c r="BB386" s="87"/>
      <c r="BC386" s="87"/>
      <c r="BD386" s="87"/>
      <c r="BE386" s="75"/>
      <c r="BF386" s="72"/>
      <c r="BG386" s="83"/>
      <c r="BH386" s="83"/>
      <c r="BI386" s="83"/>
      <c r="BJ386" s="83"/>
      <c r="BK386" s="72"/>
      <c r="BL386" s="45"/>
      <c r="BM386" s="81"/>
      <c r="BN386" s="81"/>
      <c r="BO386" s="81"/>
      <c r="BP386" s="81"/>
      <c r="BQ386" s="45"/>
      <c r="BR386" s="68"/>
      <c r="BS386" s="82"/>
      <c r="BT386" s="82"/>
      <c r="BU386" s="82"/>
      <c r="BV386" s="82"/>
      <c r="BW386" s="68"/>
      <c r="BX386" s="69"/>
      <c r="BY386" s="39"/>
      <c r="BZ386" s="38"/>
      <c r="CA386" s="39"/>
      <c r="CB386" s="41"/>
      <c r="CC386" s="41"/>
      <c r="CD386" s="41"/>
      <c r="CE386" s="41"/>
    </row>
    <row r="387" spans="1:83" x14ac:dyDescent="0.3">
      <c r="A387" s="8" t="s">
        <v>35</v>
      </c>
      <c r="B387" s="8">
        <v>2002</v>
      </c>
      <c r="C387" s="8" t="s">
        <v>564</v>
      </c>
      <c r="D387" s="8">
        <v>24</v>
      </c>
      <c r="E387" s="8">
        <v>780</v>
      </c>
      <c r="F387" s="10">
        <v>37516</v>
      </c>
      <c r="G387" s="11">
        <f t="shared" si="88"/>
        <v>260</v>
      </c>
      <c r="H387" s="11">
        <v>18.8</v>
      </c>
      <c r="I387" s="8" t="s">
        <v>57</v>
      </c>
      <c r="J387" s="8" t="s">
        <v>528</v>
      </c>
      <c r="K387" s="8"/>
      <c r="L387" s="8"/>
      <c r="M387" s="8">
        <v>1</v>
      </c>
      <c r="N387" s="8" t="s">
        <v>39</v>
      </c>
      <c r="O387" s="8">
        <f t="shared" si="89"/>
        <v>2</v>
      </c>
      <c r="P387" s="8"/>
      <c r="Q387" s="13">
        <v>47</v>
      </c>
      <c r="R387" s="13"/>
      <c r="S387" s="14">
        <v>19.591702127659573</v>
      </c>
      <c r="T387" s="14">
        <v>0.70339338720895561</v>
      </c>
      <c r="U387" s="14">
        <v>22.63</v>
      </c>
      <c r="V387" s="14">
        <v>16.05</v>
      </c>
      <c r="W387" s="14"/>
      <c r="X387" s="15">
        <f t="shared" si="90"/>
        <v>19.183541666666663</v>
      </c>
      <c r="Y387" s="61"/>
      <c r="Z387" s="61"/>
      <c r="AA387" s="61"/>
      <c r="AB387" s="46">
        <v>19</v>
      </c>
      <c r="AC387" s="47">
        <v>19.614736842105263</v>
      </c>
      <c r="AD387" s="47">
        <v>0.19474679917645288</v>
      </c>
      <c r="AE387" s="47">
        <v>19.8</v>
      </c>
      <c r="AF387" s="47">
        <v>19.02</v>
      </c>
      <c r="AG387" s="20">
        <f t="shared" si="94"/>
        <v>7.7641666666666662</v>
      </c>
      <c r="AH387" s="48">
        <v>28</v>
      </c>
      <c r="AI387" s="49">
        <v>19.576071428571424</v>
      </c>
      <c r="AJ387" s="49">
        <v>0.90389010838836326</v>
      </c>
      <c r="AK387" s="49">
        <v>22.63</v>
      </c>
      <c r="AL387" s="49">
        <v>16.05</v>
      </c>
      <c r="AM387" s="23">
        <f t="shared" si="91"/>
        <v>11.419374999999999</v>
      </c>
      <c r="AN387" s="50"/>
      <c r="AO387" s="51"/>
      <c r="AP387" s="51"/>
      <c r="AQ387" s="51"/>
      <c r="AR387" s="51"/>
      <c r="AS387" s="88"/>
      <c r="AT387" s="84"/>
      <c r="AU387" s="91"/>
      <c r="AV387" s="91"/>
      <c r="AW387" s="91"/>
      <c r="AX387" s="91"/>
      <c r="AY387" s="84"/>
      <c r="AZ387" s="75"/>
      <c r="BA387" s="87"/>
      <c r="BB387" s="87"/>
      <c r="BC387" s="87"/>
      <c r="BD387" s="87"/>
      <c r="BE387" s="75"/>
      <c r="BF387" s="72"/>
      <c r="BG387" s="83"/>
      <c r="BH387" s="83"/>
      <c r="BI387" s="83"/>
      <c r="BJ387" s="83"/>
      <c r="BK387" s="72"/>
      <c r="BL387" s="45"/>
      <c r="BM387" s="81"/>
      <c r="BN387" s="81"/>
      <c r="BO387" s="81"/>
      <c r="BP387" s="81"/>
      <c r="BQ387" s="45"/>
      <c r="BR387" s="68"/>
      <c r="BS387" s="82"/>
      <c r="BT387" s="82"/>
      <c r="BU387" s="82"/>
      <c r="BV387" s="82"/>
      <c r="BW387" s="68"/>
      <c r="BX387" s="69"/>
      <c r="BY387" s="39"/>
      <c r="BZ387" s="38"/>
      <c r="CA387" s="39"/>
      <c r="CB387" s="41"/>
      <c r="CC387" s="41"/>
      <c r="CD387" s="41"/>
      <c r="CE387" s="41"/>
    </row>
    <row r="388" spans="1:83" x14ac:dyDescent="0.3">
      <c r="A388" s="8" t="s">
        <v>35</v>
      </c>
      <c r="B388" s="8">
        <v>2002</v>
      </c>
      <c r="C388" s="8" t="s">
        <v>565</v>
      </c>
      <c r="D388" s="8">
        <v>25</v>
      </c>
      <c r="E388" s="8">
        <v>3</v>
      </c>
      <c r="F388" s="10">
        <v>37460</v>
      </c>
      <c r="G388" s="11">
        <f t="shared" si="88"/>
        <v>204</v>
      </c>
      <c r="H388" s="11">
        <v>20.6</v>
      </c>
      <c r="I388" s="8" t="s">
        <v>145</v>
      </c>
      <c r="J388" s="8" t="s">
        <v>58</v>
      </c>
      <c r="K388" s="8"/>
      <c r="L388" s="8"/>
      <c r="M388" s="8">
        <v>8</v>
      </c>
      <c r="N388" s="8" t="s">
        <v>39</v>
      </c>
      <c r="O388" s="8">
        <f t="shared" si="89"/>
        <v>2</v>
      </c>
      <c r="P388" s="8"/>
      <c r="Q388" s="13">
        <v>1910</v>
      </c>
      <c r="R388" s="13"/>
      <c r="S388" s="14">
        <v>17.102811518324611</v>
      </c>
      <c r="T388" s="14">
        <v>1.9390704034179664</v>
      </c>
      <c r="U388" s="14">
        <v>21.84</v>
      </c>
      <c r="V388" s="14">
        <v>11.95</v>
      </c>
      <c r="W388" s="14"/>
      <c r="X388" s="15">
        <f t="shared" si="90"/>
        <v>680.54937500000005</v>
      </c>
      <c r="Y388" s="61"/>
      <c r="Z388" s="61"/>
      <c r="AA388" s="61"/>
      <c r="AB388" s="46">
        <v>234</v>
      </c>
      <c r="AC388" s="47">
        <v>18.697264957264959</v>
      </c>
      <c r="AD388" s="47">
        <v>2.9300357038155163</v>
      </c>
      <c r="AE388" s="47">
        <v>21.06</v>
      </c>
      <c r="AF388" s="47">
        <v>11.95</v>
      </c>
      <c r="AG388" s="20">
        <f t="shared" si="94"/>
        <v>91.149166666666673</v>
      </c>
      <c r="AH388" s="48">
        <v>1676</v>
      </c>
      <c r="AI388" s="49">
        <v>16.880196897374709</v>
      </c>
      <c r="AJ388" s="49">
        <v>1.6389924526109783</v>
      </c>
      <c r="AK388" s="49">
        <v>21.84</v>
      </c>
      <c r="AL388" s="49">
        <v>13.5</v>
      </c>
      <c r="AM388" s="23">
        <f t="shared" si="91"/>
        <v>589.40020833333358</v>
      </c>
      <c r="AN388" s="50"/>
      <c r="AO388" s="51"/>
      <c r="AP388" s="51"/>
      <c r="AQ388" s="51"/>
      <c r="AR388" s="51"/>
      <c r="AS388" s="88"/>
      <c r="AT388" s="84"/>
      <c r="AU388" s="91"/>
      <c r="AV388" s="91"/>
      <c r="AW388" s="91"/>
      <c r="AX388" s="91"/>
      <c r="AY388" s="84"/>
      <c r="AZ388" s="75"/>
      <c r="BA388" s="87"/>
      <c r="BB388" s="87"/>
      <c r="BC388" s="87"/>
      <c r="BD388" s="87"/>
      <c r="BE388" s="75"/>
      <c r="BF388" s="72"/>
      <c r="BG388" s="83"/>
      <c r="BH388" s="83"/>
      <c r="BI388" s="83"/>
      <c r="BJ388" s="83"/>
      <c r="BK388" s="72"/>
      <c r="BL388" s="45"/>
      <c r="BM388" s="81"/>
      <c r="BN388" s="81"/>
      <c r="BO388" s="81"/>
      <c r="BP388" s="81"/>
      <c r="BQ388" s="45"/>
      <c r="BR388" s="68"/>
      <c r="BS388" s="82"/>
      <c r="BT388" s="82"/>
      <c r="BU388" s="82"/>
      <c r="BV388" s="82"/>
      <c r="BW388" s="68"/>
      <c r="BX388" s="69"/>
      <c r="BY388" s="39"/>
      <c r="BZ388" s="38"/>
      <c r="CA388" s="39"/>
      <c r="CB388" s="41"/>
      <c r="CC388" s="41"/>
      <c r="CD388" s="41"/>
      <c r="CE388" s="41"/>
    </row>
    <row r="389" spans="1:83" x14ac:dyDescent="0.3">
      <c r="A389" s="8" t="s">
        <v>35</v>
      </c>
      <c r="B389" s="9">
        <v>2000</v>
      </c>
      <c r="C389" s="8" t="s">
        <v>566</v>
      </c>
      <c r="D389" s="8">
        <v>25</v>
      </c>
      <c r="E389" s="8">
        <v>8</v>
      </c>
      <c r="F389" s="10">
        <v>36816</v>
      </c>
      <c r="G389" s="11">
        <f t="shared" si="88"/>
        <v>291</v>
      </c>
      <c r="H389" s="11">
        <v>15.5</v>
      </c>
      <c r="I389" s="8" t="s">
        <v>37</v>
      </c>
      <c r="J389" s="8" t="s">
        <v>58</v>
      </c>
      <c r="K389" s="8"/>
      <c r="L389" s="8"/>
      <c r="M389" s="8">
        <v>8</v>
      </c>
      <c r="N389" s="8" t="s">
        <v>39</v>
      </c>
      <c r="O389" s="8">
        <f t="shared" si="89"/>
        <v>2</v>
      </c>
      <c r="P389" s="8"/>
      <c r="Q389" s="13">
        <v>1918</v>
      </c>
      <c r="R389" s="13"/>
      <c r="S389" s="14">
        <v>12.49835245046925</v>
      </c>
      <c r="T389" s="14">
        <v>2.2125914619367242</v>
      </c>
      <c r="U389" s="14">
        <v>15.89</v>
      </c>
      <c r="V389" s="14">
        <v>8.2899999999999991</v>
      </c>
      <c r="W389" s="14"/>
      <c r="X389" s="15">
        <f t="shared" si="90"/>
        <v>499.41333333333381</v>
      </c>
      <c r="Y389" s="61"/>
      <c r="Z389" s="61"/>
      <c r="AA389" s="61"/>
      <c r="AB389" s="46">
        <v>55</v>
      </c>
      <c r="AC389" s="47">
        <v>15.676000000000004</v>
      </c>
      <c r="AD389" s="47">
        <v>8.301271656264933E-2</v>
      </c>
      <c r="AE389" s="47">
        <v>15.89</v>
      </c>
      <c r="AF389" s="47">
        <v>15.58</v>
      </c>
      <c r="AG389" s="20">
        <f t="shared" si="94"/>
        <v>17.962083333333336</v>
      </c>
      <c r="AH389" s="48">
        <v>1863</v>
      </c>
      <c r="AI389" s="49">
        <v>12.404541062801949</v>
      </c>
      <c r="AJ389" s="49">
        <v>2.1755233678507842</v>
      </c>
      <c r="AK389" s="49">
        <v>15.81</v>
      </c>
      <c r="AL389" s="49">
        <v>8.2899999999999991</v>
      </c>
      <c r="AM389" s="23">
        <f t="shared" si="91"/>
        <v>481.45125000000064</v>
      </c>
      <c r="AN389" s="50"/>
      <c r="AO389" s="51"/>
      <c r="AP389" s="51"/>
      <c r="AQ389" s="51"/>
      <c r="AR389" s="51"/>
      <c r="AS389" s="24"/>
      <c r="AT389" s="27"/>
      <c r="AU389" s="28"/>
      <c r="AV389" s="28"/>
      <c r="AW389" s="28"/>
      <c r="AX389" s="28"/>
      <c r="AY389" s="84"/>
      <c r="AZ389" s="30"/>
      <c r="BA389" s="31"/>
      <c r="BB389" s="31"/>
      <c r="BC389" s="31"/>
      <c r="BD389" s="31"/>
      <c r="BE389" s="75"/>
      <c r="BF389" s="33"/>
      <c r="BG389" s="34"/>
      <c r="BH389" s="34"/>
      <c r="BI389" s="34"/>
      <c r="BJ389" s="34"/>
      <c r="BK389" s="72"/>
      <c r="BL389" s="8"/>
      <c r="BM389" s="36"/>
      <c r="BN389" s="36"/>
      <c r="BO389" s="36"/>
      <c r="BP389" s="36"/>
      <c r="BQ389" s="45"/>
      <c r="BR389" s="21"/>
      <c r="BS389" s="22"/>
      <c r="BT389" s="22"/>
      <c r="BU389" s="22"/>
      <c r="BV389" s="22"/>
      <c r="BW389" s="68"/>
      <c r="BX389" s="69"/>
      <c r="BY389" s="39"/>
      <c r="BZ389" s="38"/>
      <c r="CA389" s="39"/>
      <c r="CB389" s="41"/>
      <c r="CC389" s="41"/>
      <c r="CD389" s="41"/>
      <c r="CE389" s="41"/>
    </row>
    <row r="390" spans="1:83" x14ac:dyDescent="0.3">
      <c r="A390" s="8" t="s">
        <v>35</v>
      </c>
      <c r="B390" s="8">
        <v>2002</v>
      </c>
      <c r="C390" s="8" t="s">
        <v>567</v>
      </c>
      <c r="D390" s="8">
        <v>25</v>
      </c>
      <c r="E390" s="8">
        <v>11</v>
      </c>
      <c r="F390" s="10">
        <v>37468</v>
      </c>
      <c r="G390" s="11">
        <f t="shared" ref="G390:G417" si="95">+(F390-DATE(YEAR(F390),1,0))</f>
        <v>212</v>
      </c>
      <c r="H390" s="11">
        <v>20.7</v>
      </c>
      <c r="I390" s="8" t="s">
        <v>57</v>
      </c>
      <c r="J390" s="8" t="s">
        <v>58</v>
      </c>
      <c r="K390" s="8"/>
      <c r="L390" s="8"/>
      <c r="M390" s="8">
        <v>8</v>
      </c>
      <c r="N390" s="8" t="s">
        <v>39</v>
      </c>
      <c r="O390" s="8">
        <f t="shared" ref="O390:O417" si="96">COUNT(AB390,AH390,AN390,AT390,AZ390,BF390,BL390,BR390)</f>
        <v>2</v>
      </c>
      <c r="P390" s="8"/>
      <c r="Q390" s="13">
        <v>1914</v>
      </c>
      <c r="R390" s="13"/>
      <c r="S390" s="14">
        <v>14.548918495297759</v>
      </c>
      <c r="T390" s="14">
        <v>2.0445315818218788</v>
      </c>
      <c r="U390" s="14">
        <v>20.97</v>
      </c>
      <c r="V390" s="14">
        <v>10.73</v>
      </c>
      <c r="W390" s="14"/>
      <c r="X390" s="15">
        <f t="shared" ref="X390:X417" si="97">(Q390/48)*S390</f>
        <v>580.13812499999813</v>
      </c>
      <c r="Y390" s="61"/>
      <c r="Z390" s="61"/>
      <c r="AA390" s="61"/>
      <c r="AB390" s="46">
        <v>106</v>
      </c>
      <c r="AC390" s="47">
        <v>20.791415094339644</v>
      </c>
      <c r="AD390" s="47">
        <v>0.10155400795584787</v>
      </c>
      <c r="AE390" s="47">
        <v>20.97</v>
      </c>
      <c r="AF390" s="47">
        <v>20.49</v>
      </c>
      <c r="AG390" s="20">
        <f t="shared" si="94"/>
        <v>45.914375000000049</v>
      </c>
      <c r="AH390" s="48">
        <v>1808</v>
      </c>
      <c r="AI390" s="49">
        <v>14.182931415929149</v>
      </c>
      <c r="AJ390" s="49">
        <v>1.4158956216660366</v>
      </c>
      <c r="AK390" s="49">
        <v>20.65</v>
      </c>
      <c r="AL390" s="49">
        <v>10.73</v>
      </c>
      <c r="AM390" s="23">
        <f t="shared" ref="AM390:AM415" si="98">(AH390/48)*AI390</f>
        <v>534.22374999999795</v>
      </c>
      <c r="AN390" s="50"/>
      <c r="AO390" s="51"/>
      <c r="AP390" s="51"/>
      <c r="AQ390" s="51"/>
      <c r="AR390" s="51"/>
      <c r="AS390" s="88"/>
      <c r="AT390" s="84"/>
      <c r="AU390" s="91"/>
      <c r="AV390" s="91"/>
      <c r="AW390" s="91"/>
      <c r="AX390" s="91"/>
      <c r="AY390" s="84"/>
      <c r="AZ390" s="75"/>
      <c r="BA390" s="87"/>
      <c r="BB390" s="87"/>
      <c r="BC390" s="87"/>
      <c r="BD390" s="87"/>
      <c r="BE390" s="75"/>
      <c r="BF390" s="72"/>
      <c r="BG390" s="83"/>
      <c r="BH390" s="83"/>
      <c r="BI390" s="83"/>
      <c r="BJ390" s="83"/>
      <c r="BK390" s="72"/>
      <c r="BL390" s="45"/>
      <c r="BM390" s="81"/>
      <c r="BN390" s="81"/>
      <c r="BO390" s="81"/>
      <c r="BP390" s="81"/>
      <c r="BQ390" s="45"/>
      <c r="BR390" s="68"/>
      <c r="BS390" s="82"/>
      <c r="BT390" s="82"/>
      <c r="BU390" s="82"/>
      <c r="BV390" s="82"/>
      <c r="BW390" s="68"/>
      <c r="BX390" s="69"/>
      <c r="BY390" s="39"/>
      <c r="BZ390" s="38"/>
      <c r="CA390" s="39"/>
      <c r="CB390" s="41"/>
      <c r="CC390" s="41"/>
      <c r="CD390" s="41"/>
      <c r="CE390" s="41"/>
    </row>
    <row r="391" spans="1:83" x14ac:dyDescent="0.3">
      <c r="A391" s="8" t="s">
        <v>35</v>
      </c>
      <c r="B391" s="8">
        <v>2002</v>
      </c>
      <c r="C391" s="8" t="s">
        <v>568</v>
      </c>
      <c r="D391" s="8">
        <v>25</v>
      </c>
      <c r="E391" s="8">
        <v>12</v>
      </c>
      <c r="F391" s="10">
        <v>37457</v>
      </c>
      <c r="G391" s="11">
        <f t="shared" si="95"/>
        <v>201</v>
      </c>
      <c r="H391" s="11">
        <v>19.899999999999999</v>
      </c>
      <c r="I391" s="8" t="s">
        <v>57</v>
      </c>
      <c r="J391" s="8" t="s">
        <v>119</v>
      </c>
      <c r="K391" s="8"/>
      <c r="L391" s="8"/>
      <c r="M391" s="8">
        <v>8</v>
      </c>
      <c r="N391" s="8" t="s">
        <v>39</v>
      </c>
      <c r="O391" s="8">
        <f t="shared" si="96"/>
        <v>2</v>
      </c>
      <c r="P391" s="8"/>
      <c r="Q391" s="13">
        <v>1815</v>
      </c>
      <c r="R391" s="13"/>
      <c r="S391" s="14">
        <v>16.783691460055167</v>
      </c>
      <c r="T391" s="14">
        <v>2.804152463822648</v>
      </c>
      <c r="U391" s="14">
        <v>21.28</v>
      </c>
      <c r="V391" s="14">
        <v>11.7</v>
      </c>
      <c r="W391" s="14"/>
      <c r="X391" s="15">
        <f t="shared" si="97"/>
        <v>634.63333333333594</v>
      </c>
      <c r="Y391" s="61"/>
      <c r="Z391" s="61"/>
      <c r="AA391" s="61"/>
      <c r="AB391" s="46">
        <v>532</v>
      </c>
      <c r="AC391" s="47">
        <v>20.690394736842077</v>
      </c>
      <c r="AD391" s="47">
        <v>0.29199752696519726</v>
      </c>
      <c r="AE391" s="47">
        <v>21.28</v>
      </c>
      <c r="AF391" s="47">
        <v>19.79</v>
      </c>
      <c r="AG391" s="20">
        <f t="shared" si="94"/>
        <v>229.31854166666636</v>
      </c>
      <c r="AH391" s="48">
        <v>1283</v>
      </c>
      <c r="AI391" s="49">
        <v>15.163764614185563</v>
      </c>
      <c r="AJ391" s="49">
        <v>1.4599003868614133</v>
      </c>
      <c r="AK391" s="49">
        <v>21.05</v>
      </c>
      <c r="AL391" s="49">
        <v>11.7</v>
      </c>
      <c r="AM391" s="23">
        <f t="shared" si="98"/>
        <v>405.31479166666833</v>
      </c>
      <c r="AN391" s="50"/>
      <c r="AO391" s="51"/>
      <c r="AP391" s="51"/>
      <c r="AQ391" s="51"/>
      <c r="AR391" s="51"/>
      <c r="AS391" s="88"/>
      <c r="AT391" s="84"/>
      <c r="AU391" s="91"/>
      <c r="AV391" s="91"/>
      <c r="AW391" s="91"/>
      <c r="AX391" s="91"/>
      <c r="AY391" s="84"/>
      <c r="AZ391" s="75"/>
      <c r="BA391" s="87"/>
      <c r="BB391" s="87"/>
      <c r="BC391" s="87"/>
      <c r="BD391" s="87"/>
      <c r="BE391" s="75"/>
      <c r="BF391" s="72"/>
      <c r="BG391" s="83"/>
      <c r="BH391" s="83"/>
      <c r="BI391" s="83"/>
      <c r="BJ391" s="83"/>
      <c r="BK391" s="72"/>
      <c r="BL391" s="45"/>
      <c r="BM391" s="81"/>
      <c r="BN391" s="81"/>
      <c r="BO391" s="81"/>
      <c r="BP391" s="81"/>
      <c r="BQ391" s="45"/>
      <c r="BR391" s="68"/>
      <c r="BS391" s="82"/>
      <c r="BT391" s="82"/>
      <c r="BU391" s="82"/>
      <c r="BV391" s="82"/>
      <c r="BW391" s="68"/>
      <c r="BX391" s="69"/>
      <c r="BY391" s="39"/>
      <c r="BZ391" s="38"/>
      <c r="CA391" s="39"/>
      <c r="CB391" s="41"/>
      <c r="CC391" s="41"/>
      <c r="CD391" s="41"/>
      <c r="CE391" s="41"/>
    </row>
    <row r="392" spans="1:83" x14ac:dyDescent="0.3">
      <c r="A392" s="8" t="s">
        <v>150</v>
      </c>
      <c r="B392" s="8">
        <v>2002</v>
      </c>
      <c r="C392" s="8" t="s">
        <v>92</v>
      </c>
      <c r="D392" s="8">
        <v>25</v>
      </c>
      <c r="E392" s="8">
        <v>15</v>
      </c>
      <c r="F392" s="10">
        <v>37508</v>
      </c>
      <c r="G392" s="11">
        <f t="shared" si="95"/>
        <v>252</v>
      </c>
      <c r="H392" s="11">
        <v>19.5</v>
      </c>
      <c r="I392" s="8" t="s">
        <v>156</v>
      </c>
      <c r="J392" s="8" t="s">
        <v>569</v>
      </c>
      <c r="K392" s="8"/>
      <c r="L392" s="8"/>
      <c r="M392" s="8">
        <v>0</v>
      </c>
      <c r="N392" s="8" t="s">
        <v>39</v>
      </c>
      <c r="O392" s="8">
        <f t="shared" si="96"/>
        <v>2</v>
      </c>
      <c r="P392" s="8"/>
      <c r="Q392" s="13">
        <v>1081</v>
      </c>
      <c r="R392" s="13"/>
      <c r="S392" s="14">
        <v>19.66902867715077</v>
      </c>
      <c r="T392" s="14">
        <v>0.83627252785412787</v>
      </c>
      <c r="U392" s="14">
        <v>21.17</v>
      </c>
      <c r="V392" s="14">
        <v>15.05</v>
      </c>
      <c r="W392" s="14"/>
      <c r="X392" s="15">
        <f t="shared" si="97"/>
        <v>442.96291666666627</v>
      </c>
      <c r="Y392" s="61"/>
      <c r="Z392" s="61"/>
      <c r="AA392" s="61"/>
      <c r="AB392" s="62">
        <v>739</v>
      </c>
      <c r="AC392" s="63">
        <v>19.918037889039255</v>
      </c>
      <c r="AD392" s="63">
        <v>0.51762703157769485</v>
      </c>
      <c r="AE392" s="63">
        <v>21.17</v>
      </c>
      <c r="AF392" s="63">
        <v>17.75</v>
      </c>
      <c r="AG392" s="20">
        <f t="shared" si="94"/>
        <v>306.65479166666688</v>
      </c>
      <c r="AH392" s="64">
        <v>342</v>
      </c>
      <c r="AI392" s="65">
        <v>19.130964912280685</v>
      </c>
      <c r="AJ392" s="65">
        <v>1.1001551231316986</v>
      </c>
      <c r="AK392" s="65">
        <v>20.239999999999998</v>
      </c>
      <c r="AL392" s="65">
        <v>15.05</v>
      </c>
      <c r="AM392" s="23">
        <f t="shared" si="98"/>
        <v>136.30812499999988</v>
      </c>
      <c r="AN392" s="66"/>
      <c r="AO392" s="67"/>
      <c r="AP392" s="67"/>
      <c r="AQ392" s="67"/>
      <c r="AR392" s="67"/>
      <c r="AS392" s="88"/>
      <c r="AT392" s="84"/>
      <c r="AU392" s="91"/>
      <c r="AV392" s="91"/>
      <c r="AW392" s="91"/>
      <c r="AX392" s="91"/>
      <c r="AY392" s="84"/>
      <c r="AZ392" s="75"/>
      <c r="BA392" s="87"/>
      <c r="BB392" s="87"/>
      <c r="BC392" s="87"/>
      <c r="BD392" s="87"/>
      <c r="BE392" s="75"/>
      <c r="BF392" s="72"/>
      <c r="BG392" s="83"/>
      <c r="BH392" s="83"/>
      <c r="BI392" s="83"/>
      <c r="BJ392" s="83"/>
      <c r="BK392" s="72"/>
      <c r="BL392" s="45"/>
      <c r="BM392" s="81"/>
      <c r="BN392" s="81"/>
      <c r="BO392" s="81"/>
      <c r="BP392" s="81"/>
      <c r="BQ392" s="45"/>
      <c r="BR392" s="68"/>
      <c r="BS392" s="82"/>
      <c r="BT392" s="82"/>
      <c r="BU392" s="82"/>
      <c r="BV392" s="82"/>
      <c r="BW392" s="68"/>
      <c r="BX392" s="69"/>
      <c r="BY392" s="39"/>
      <c r="BZ392" s="38"/>
      <c r="CA392" s="39"/>
      <c r="CB392" s="41"/>
      <c r="CC392" s="41"/>
      <c r="CD392" s="41"/>
      <c r="CE392" s="41"/>
    </row>
    <row r="393" spans="1:83" x14ac:dyDescent="0.3">
      <c r="A393" s="8" t="s">
        <v>35</v>
      </c>
      <c r="B393" s="8">
        <v>2002</v>
      </c>
      <c r="C393" s="8" t="s">
        <v>570</v>
      </c>
      <c r="D393" s="8">
        <v>25</v>
      </c>
      <c r="E393" s="8">
        <v>17</v>
      </c>
      <c r="F393" s="10">
        <v>37459</v>
      </c>
      <c r="G393" s="11">
        <f t="shared" si="95"/>
        <v>203</v>
      </c>
      <c r="H393" s="11">
        <v>20.399999999999999</v>
      </c>
      <c r="I393" s="8" t="s">
        <v>571</v>
      </c>
      <c r="J393" s="8" t="s">
        <v>572</v>
      </c>
      <c r="K393" s="8"/>
      <c r="L393" s="8"/>
      <c r="M393" s="8">
        <v>8</v>
      </c>
      <c r="N393" s="8" t="s">
        <v>39</v>
      </c>
      <c r="O393" s="8">
        <f t="shared" si="96"/>
        <v>2</v>
      </c>
      <c r="P393" s="8"/>
      <c r="Q393" s="13">
        <v>1914</v>
      </c>
      <c r="R393" s="13"/>
      <c r="S393" s="14">
        <v>17.454075235109734</v>
      </c>
      <c r="T393" s="14">
        <v>1.6109297710381458</v>
      </c>
      <c r="U393" s="14">
        <v>21.2</v>
      </c>
      <c r="V393" s="14">
        <v>13.63</v>
      </c>
      <c r="W393" s="14"/>
      <c r="X393" s="15">
        <f t="shared" si="97"/>
        <v>695.98125000000061</v>
      </c>
      <c r="Y393" s="61"/>
      <c r="Z393" s="61"/>
      <c r="AA393" s="61"/>
      <c r="AB393" s="46">
        <v>57</v>
      </c>
      <c r="AC393" s="47">
        <v>20.779649122807022</v>
      </c>
      <c r="AD393" s="47">
        <v>0.15074771867831563</v>
      </c>
      <c r="AE393" s="47">
        <v>21.2</v>
      </c>
      <c r="AF393" s="47">
        <v>20.63</v>
      </c>
      <c r="AG393" s="20">
        <f t="shared" si="94"/>
        <v>24.67583333333334</v>
      </c>
      <c r="AH393" s="48">
        <v>1857</v>
      </c>
      <c r="AI393" s="49">
        <v>17.351997845988155</v>
      </c>
      <c r="AJ393" s="49">
        <v>1.5244780565239182</v>
      </c>
      <c r="AK393" s="49">
        <v>21.15</v>
      </c>
      <c r="AL393" s="49">
        <v>13.63</v>
      </c>
      <c r="AM393" s="23">
        <f t="shared" si="98"/>
        <v>671.3054166666667</v>
      </c>
      <c r="AN393" s="50"/>
      <c r="AO393" s="51"/>
      <c r="AP393" s="51"/>
      <c r="AQ393" s="51"/>
      <c r="AR393" s="51"/>
      <c r="AS393" s="88"/>
      <c r="AT393" s="84"/>
      <c r="AU393" s="91"/>
      <c r="AV393" s="91"/>
      <c r="AW393" s="91"/>
      <c r="AX393" s="91"/>
      <c r="AY393" s="84"/>
      <c r="AZ393" s="75"/>
      <c r="BA393" s="87"/>
      <c r="BB393" s="87"/>
      <c r="BC393" s="87"/>
      <c r="BD393" s="87"/>
      <c r="BE393" s="75"/>
      <c r="BF393" s="72"/>
      <c r="BG393" s="83"/>
      <c r="BH393" s="83"/>
      <c r="BI393" s="83"/>
      <c r="BJ393" s="83"/>
      <c r="BK393" s="72"/>
      <c r="BL393" s="45"/>
      <c r="BM393" s="81"/>
      <c r="BN393" s="81"/>
      <c r="BO393" s="81"/>
      <c r="BP393" s="81"/>
      <c r="BQ393" s="45"/>
      <c r="BR393" s="68"/>
      <c r="BS393" s="82"/>
      <c r="BT393" s="82"/>
      <c r="BU393" s="82"/>
      <c r="BV393" s="82"/>
      <c r="BW393" s="68"/>
      <c r="BX393" s="69"/>
      <c r="BY393" s="39"/>
      <c r="BZ393" s="38"/>
      <c r="CA393" s="39"/>
      <c r="CB393" s="41"/>
      <c r="CC393" s="41"/>
      <c r="CD393" s="41"/>
      <c r="CE393" s="41"/>
    </row>
    <row r="394" spans="1:83" x14ac:dyDescent="0.3">
      <c r="A394" s="8" t="s">
        <v>35</v>
      </c>
      <c r="B394" s="8">
        <v>2002</v>
      </c>
      <c r="C394" s="8" t="s">
        <v>573</v>
      </c>
      <c r="D394" s="8">
        <v>25</v>
      </c>
      <c r="E394" s="8">
        <v>18</v>
      </c>
      <c r="F394" s="10">
        <v>37455</v>
      </c>
      <c r="G394" s="11">
        <f t="shared" si="95"/>
        <v>199</v>
      </c>
      <c r="H394" s="11">
        <v>19.7</v>
      </c>
      <c r="I394" s="8" t="s">
        <v>57</v>
      </c>
      <c r="J394" s="8" t="s">
        <v>462</v>
      </c>
      <c r="K394" s="8"/>
      <c r="L394" s="8"/>
      <c r="M394" s="8">
        <v>3</v>
      </c>
      <c r="N394" s="8" t="s">
        <v>39</v>
      </c>
      <c r="O394" s="8">
        <f t="shared" si="96"/>
        <v>2</v>
      </c>
      <c r="P394" s="8"/>
      <c r="Q394" s="13">
        <v>1915</v>
      </c>
      <c r="R394" s="13"/>
      <c r="S394" s="14">
        <v>13.562135770234919</v>
      </c>
      <c r="T394" s="14">
        <v>1.6198189271296488</v>
      </c>
      <c r="U394" s="14">
        <v>20.239999999999998</v>
      </c>
      <c r="V394" s="14">
        <v>10.29</v>
      </c>
      <c r="W394" s="14"/>
      <c r="X394" s="15">
        <f t="shared" si="97"/>
        <v>541.07270833333064</v>
      </c>
      <c r="Y394" s="61"/>
      <c r="Z394" s="61"/>
      <c r="AA394" s="61"/>
      <c r="AB394" s="46">
        <v>49</v>
      </c>
      <c r="AC394" s="47">
        <v>20.084489795918365</v>
      </c>
      <c r="AD394" s="47">
        <v>8.3816794868575822E-2</v>
      </c>
      <c r="AE394" s="47">
        <v>20.239999999999998</v>
      </c>
      <c r="AF394" s="47">
        <v>19.95</v>
      </c>
      <c r="AG394" s="20">
        <f t="shared" si="94"/>
        <v>20.502916666666664</v>
      </c>
      <c r="AH394" s="48">
        <v>1866</v>
      </c>
      <c r="AI394" s="49">
        <v>13.390862808145698</v>
      </c>
      <c r="AJ394" s="49">
        <v>1.2431883059336426</v>
      </c>
      <c r="AK394" s="49">
        <v>20.170000000000002</v>
      </c>
      <c r="AL394" s="49">
        <v>10.29</v>
      </c>
      <c r="AM394" s="23">
        <f t="shared" si="98"/>
        <v>520.56979166666406</v>
      </c>
      <c r="AN394" s="50"/>
      <c r="AO394" s="51"/>
      <c r="AP394" s="51"/>
      <c r="AQ394" s="51"/>
      <c r="AR394" s="51"/>
      <c r="AS394" s="88"/>
      <c r="AT394" s="84"/>
      <c r="AU394" s="91"/>
      <c r="AV394" s="91"/>
      <c r="AW394" s="91"/>
      <c r="AX394" s="91"/>
      <c r="AY394" s="84"/>
      <c r="AZ394" s="75"/>
      <c r="BA394" s="87"/>
      <c r="BB394" s="87"/>
      <c r="BC394" s="87"/>
      <c r="BD394" s="87"/>
      <c r="BE394" s="75"/>
      <c r="BF394" s="72"/>
      <c r="BG394" s="83"/>
      <c r="BH394" s="83"/>
      <c r="BI394" s="83"/>
      <c r="BJ394" s="83"/>
      <c r="BK394" s="72"/>
      <c r="BL394" s="45"/>
      <c r="BM394" s="81"/>
      <c r="BN394" s="81"/>
      <c r="BO394" s="81"/>
      <c r="BP394" s="81"/>
      <c r="BQ394" s="45"/>
      <c r="BR394" s="68"/>
      <c r="BS394" s="82"/>
      <c r="BT394" s="82"/>
      <c r="BU394" s="82"/>
      <c r="BV394" s="82"/>
      <c r="BW394" s="68"/>
      <c r="BX394" s="69"/>
      <c r="BY394" s="39"/>
      <c r="BZ394" s="38"/>
      <c r="CA394" s="39"/>
      <c r="CB394" s="41"/>
      <c r="CC394" s="41"/>
      <c r="CD394" s="41"/>
      <c r="CE394" s="41"/>
    </row>
    <row r="395" spans="1:83" x14ac:dyDescent="0.3">
      <c r="A395" s="8" t="s">
        <v>35</v>
      </c>
      <c r="B395" s="8">
        <v>2002</v>
      </c>
      <c r="C395" s="8" t="s">
        <v>51</v>
      </c>
      <c r="D395" s="8">
        <v>25</v>
      </c>
      <c r="E395" s="8">
        <v>22</v>
      </c>
      <c r="F395" s="10">
        <v>37489</v>
      </c>
      <c r="G395" s="11">
        <f t="shared" si="95"/>
        <v>233</v>
      </c>
      <c r="H395" s="11">
        <v>20.2</v>
      </c>
      <c r="I395" s="8" t="s">
        <v>57</v>
      </c>
      <c r="J395" s="8" t="s">
        <v>58</v>
      </c>
      <c r="K395" s="8"/>
      <c r="L395" s="8"/>
      <c r="M395" s="8">
        <v>8</v>
      </c>
      <c r="N395" s="8" t="s">
        <v>39</v>
      </c>
      <c r="O395" s="8">
        <f t="shared" si="96"/>
        <v>2</v>
      </c>
      <c r="P395" s="8"/>
      <c r="Q395" s="13">
        <v>1914</v>
      </c>
      <c r="R395" s="13"/>
      <c r="S395" s="14">
        <v>12.182983281086752</v>
      </c>
      <c r="T395" s="14">
        <v>3.664402990426872</v>
      </c>
      <c r="U395" s="14">
        <v>20.95</v>
      </c>
      <c r="V395" s="14">
        <v>9.2100000000000009</v>
      </c>
      <c r="W395" s="14"/>
      <c r="X395" s="15">
        <f t="shared" si="97"/>
        <v>485.79645833333427</v>
      </c>
      <c r="Y395" s="61"/>
      <c r="Z395" s="61"/>
      <c r="AA395" s="61"/>
      <c r="AB395" s="46">
        <v>667</v>
      </c>
      <c r="AC395" s="47">
        <v>15.270314842578715</v>
      </c>
      <c r="AD395" s="47">
        <v>3.9785170162352061</v>
      </c>
      <c r="AE395" s="47">
        <v>20.95</v>
      </c>
      <c r="AF395" s="47">
        <v>10.97</v>
      </c>
      <c r="AG395" s="20">
        <f t="shared" si="94"/>
        <v>212.19375000000008</v>
      </c>
      <c r="AH395" s="48">
        <v>1247</v>
      </c>
      <c r="AI395" s="49">
        <v>10.531619887730567</v>
      </c>
      <c r="AJ395" s="49">
        <v>2.0793780956594925</v>
      </c>
      <c r="AK395" s="49">
        <v>20.7</v>
      </c>
      <c r="AL395" s="49">
        <v>9.2100000000000009</v>
      </c>
      <c r="AM395" s="23">
        <f t="shared" si="98"/>
        <v>273.60270833333374</v>
      </c>
      <c r="AN395" s="50"/>
      <c r="AO395" s="51"/>
      <c r="AP395" s="51"/>
      <c r="AQ395" s="51"/>
      <c r="AR395" s="51"/>
      <c r="AS395" s="88"/>
      <c r="AT395" s="84"/>
      <c r="AU395" s="91"/>
      <c r="AV395" s="91"/>
      <c r="AW395" s="91"/>
      <c r="AX395" s="91"/>
      <c r="AY395" s="84"/>
      <c r="AZ395" s="75"/>
      <c r="BA395" s="87"/>
      <c r="BB395" s="87"/>
      <c r="BC395" s="87"/>
      <c r="BD395" s="87"/>
      <c r="BE395" s="75"/>
      <c r="BF395" s="72"/>
      <c r="BG395" s="83"/>
      <c r="BH395" s="83"/>
      <c r="BI395" s="83"/>
      <c r="BJ395" s="83"/>
      <c r="BK395" s="72"/>
      <c r="BL395" s="45"/>
      <c r="BM395" s="81"/>
      <c r="BN395" s="81"/>
      <c r="BO395" s="81"/>
      <c r="BP395" s="81"/>
      <c r="BQ395" s="45"/>
      <c r="BR395" s="68"/>
      <c r="BS395" s="82"/>
      <c r="BT395" s="82"/>
      <c r="BU395" s="82"/>
      <c r="BV395" s="82"/>
      <c r="BW395" s="68"/>
      <c r="BX395" s="69"/>
      <c r="BY395" s="39"/>
      <c r="BZ395" s="38"/>
      <c r="CA395" s="39"/>
      <c r="CB395" s="41"/>
      <c r="CC395" s="41"/>
      <c r="CD395" s="41"/>
      <c r="CE395" s="41"/>
    </row>
    <row r="396" spans="1:83" x14ac:dyDescent="0.3">
      <c r="A396" s="8" t="s">
        <v>35</v>
      </c>
      <c r="B396" s="8">
        <v>2002</v>
      </c>
      <c r="C396" s="8" t="s">
        <v>574</v>
      </c>
      <c r="D396" s="8">
        <v>25</v>
      </c>
      <c r="E396" s="8">
        <v>25</v>
      </c>
      <c r="F396" s="10">
        <v>37467</v>
      </c>
      <c r="G396" s="11">
        <f t="shared" si="95"/>
        <v>211</v>
      </c>
      <c r="H396" s="11">
        <v>20.7</v>
      </c>
      <c r="I396" s="8" t="s">
        <v>57</v>
      </c>
      <c r="J396" s="8" t="s">
        <v>64</v>
      </c>
      <c r="K396" s="8"/>
      <c r="L396" s="8"/>
      <c r="M396" s="8">
        <v>8</v>
      </c>
      <c r="N396" s="8" t="s">
        <v>39</v>
      </c>
      <c r="O396" s="8">
        <f t="shared" si="96"/>
        <v>2</v>
      </c>
      <c r="P396" s="8"/>
      <c r="Q396" s="13">
        <v>1908</v>
      </c>
      <c r="R396" s="13"/>
      <c r="S396" s="14">
        <v>15.189234800838557</v>
      </c>
      <c r="T396" s="14">
        <v>2.1533677825505495</v>
      </c>
      <c r="U396" s="14">
        <v>21.01</v>
      </c>
      <c r="V396" s="14">
        <v>11.25</v>
      </c>
      <c r="W396" s="14"/>
      <c r="X396" s="15">
        <f t="shared" si="97"/>
        <v>603.7720833333326</v>
      </c>
      <c r="Y396" s="61"/>
      <c r="Z396" s="61"/>
      <c r="AA396" s="61"/>
      <c r="AB396" s="46">
        <v>148</v>
      </c>
      <c r="AC396" s="47">
        <v>20.760608108108119</v>
      </c>
      <c r="AD396" s="47">
        <v>0.13872218775663783</v>
      </c>
      <c r="AE396" s="47">
        <v>21.01</v>
      </c>
      <c r="AF396" s="47">
        <v>20.13</v>
      </c>
      <c r="AG396" s="20">
        <f t="shared" si="94"/>
        <v>64.011875000000032</v>
      </c>
      <c r="AH396" s="48">
        <v>1760</v>
      </c>
      <c r="AI396" s="49">
        <v>14.720732954545422</v>
      </c>
      <c r="AJ396" s="49">
        <v>1.4812946557030866</v>
      </c>
      <c r="AK396" s="49">
        <v>20.74</v>
      </c>
      <c r="AL396" s="49">
        <v>11.25</v>
      </c>
      <c r="AM396" s="23">
        <f t="shared" si="98"/>
        <v>539.76020833333212</v>
      </c>
      <c r="AN396" s="50"/>
      <c r="AO396" s="51"/>
      <c r="AP396" s="51"/>
      <c r="AQ396" s="51"/>
      <c r="AR396" s="51"/>
      <c r="AS396" s="88"/>
      <c r="AT396" s="84"/>
      <c r="AU396" s="91"/>
      <c r="AV396" s="91"/>
      <c r="AW396" s="91"/>
      <c r="AX396" s="91"/>
      <c r="AY396" s="84"/>
      <c r="AZ396" s="75"/>
      <c r="BA396" s="87"/>
      <c r="BB396" s="87"/>
      <c r="BC396" s="87"/>
      <c r="BD396" s="87"/>
      <c r="BE396" s="75"/>
      <c r="BF396" s="72"/>
      <c r="BG396" s="83"/>
      <c r="BH396" s="83"/>
      <c r="BI396" s="83"/>
      <c r="BJ396" s="83"/>
      <c r="BK396" s="72"/>
      <c r="BL396" s="45"/>
      <c r="BM396" s="81"/>
      <c r="BN396" s="81"/>
      <c r="BO396" s="81"/>
      <c r="BP396" s="81"/>
      <c r="BQ396" s="45"/>
      <c r="BR396" s="68"/>
      <c r="BS396" s="82"/>
      <c r="BT396" s="82"/>
      <c r="BU396" s="82"/>
      <c r="BV396" s="82"/>
      <c r="BW396" s="68"/>
      <c r="BX396" s="69"/>
      <c r="BY396" s="39"/>
      <c r="BZ396" s="38"/>
      <c r="CA396" s="39"/>
      <c r="CB396" s="41"/>
      <c r="CC396" s="41"/>
      <c r="CD396" s="41"/>
      <c r="CE396" s="41"/>
    </row>
    <row r="397" spans="1:83" x14ac:dyDescent="0.3">
      <c r="A397" s="8" t="s">
        <v>35</v>
      </c>
      <c r="B397" s="8">
        <v>2002</v>
      </c>
      <c r="C397" s="8" t="s">
        <v>575</v>
      </c>
      <c r="D397" s="8">
        <v>25</v>
      </c>
      <c r="E397" s="8">
        <v>27</v>
      </c>
      <c r="F397" s="10">
        <v>37462</v>
      </c>
      <c r="G397" s="11">
        <f t="shared" si="95"/>
        <v>206</v>
      </c>
      <c r="H397" s="11">
        <v>20.9</v>
      </c>
      <c r="I397" s="8" t="s">
        <v>57</v>
      </c>
      <c r="J397" s="8" t="s">
        <v>528</v>
      </c>
      <c r="K397" s="8"/>
      <c r="L397" s="8"/>
      <c r="M397" s="8">
        <v>1</v>
      </c>
      <c r="N397" s="8" t="s">
        <v>39</v>
      </c>
      <c r="O397" s="8">
        <f t="shared" si="96"/>
        <v>2</v>
      </c>
      <c r="P397" s="8"/>
      <c r="Q397" s="13">
        <v>1734</v>
      </c>
      <c r="R397" s="13"/>
      <c r="S397" s="14">
        <v>13.913915801614776</v>
      </c>
      <c r="T397" s="14">
        <v>3.2795818445988569</v>
      </c>
      <c r="U397" s="14">
        <v>21.26</v>
      </c>
      <c r="V397" s="14">
        <v>9.23</v>
      </c>
      <c r="W397" s="14"/>
      <c r="X397" s="15">
        <f t="shared" si="97"/>
        <v>502.64020833333376</v>
      </c>
      <c r="Y397" s="61"/>
      <c r="Z397" s="61"/>
      <c r="AA397" s="61"/>
      <c r="AB397" s="46">
        <v>287</v>
      </c>
      <c r="AC397" s="47">
        <v>19.11090592334493</v>
      </c>
      <c r="AD397" s="47">
        <v>3.2072995658504713</v>
      </c>
      <c r="AE397" s="47">
        <v>21.19</v>
      </c>
      <c r="AF397" s="47">
        <v>11.02</v>
      </c>
      <c r="AG397" s="20">
        <f t="shared" si="94"/>
        <v>114.26729166666657</v>
      </c>
      <c r="AH397" s="48">
        <v>1447</v>
      </c>
      <c r="AI397" s="49">
        <v>12.883137525915686</v>
      </c>
      <c r="AJ397" s="49">
        <v>2.1052190227881149</v>
      </c>
      <c r="AK397" s="49">
        <v>21.26</v>
      </c>
      <c r="AL397" s="49">
        <v>9.23</v>
      </c>
      <c r="AM397" s="23">
        <f t="shared" si="98"/>
        <v>388.37291666666658</v>
      </c>
      <c r="AN397" s="50"/>
      <c r="AO397" s="51"/>
      <c r="AP397" s="51"/>
      <c r="AQ397" s="51"/>
      <c r="AR397" s="51"/>
      <c r="AS397" s="88"/>
      <c r="AT397" s="84"/>
      <c r="AU397" s="91"/>
      <c r="AV397" s="91"/>
      <c r="AW397" s="91"/>
      <c r="AX397" s="91"/>
      <c r="AY397" s="84"/>
      <c r="AZ397" s="75"/>
      <c r="BA397" s="87"/>
      <c r="BB397" s="87"/>
      <c r="BC397" s="87"/>
      <c r="BD397" s="87"/>
      <c r="BE397" s="75"/>
      <c r="BF397" s="72"/>
      <c r="BG397" s="83"/>
      <c r="BH397" s="83"/>
      <c r="BI397" s="83"/>
      <c r="BJ397" s="83"/>
      <c r="BK397" s="72"/>
      <c r="BL397" s="45"/>
      <c r="BM397" s="81"/>
      <c r="BN397" s="81"/>
      <c r="BO397" s="81"/>
      <c r="BP397" s="81"/>
      <c r="BQ397" s="45"/>
      <c r="BR397" s="68"/>
      <c r="BS397" s="82"/>
      <c r="BT397" s="82"/>
      <c r="BU397" s="82"/>
      <c r="BV397" s="82"/>
      <c r="BW397" s="68"/>
      <c r="BX397" s="69"/>
      <c r="BY397" s="39"/>
      <c r="BZ397" s="38"/>
      <c r="CA397" s="39"/>
      <c r="CB397" s="41"/>
      <c r="CC397" s="41"/>
      <c r="CD397" s="41"/>
      <c r="CE397" s="41"/>
    </row>
    <row r="398" spans="1:83" x14ac:dyDescent="0.3">
      <c r="A398" s="8" t="s">
        <v>35</v>
      </c>
      <c r="B398" s="8">
        <v>2002</v>
      </c>
      <c r="C398" s="8" t="s">
        <v>576</v>
      </c>
      <c r="D398" s="8">
        <v>25</v>
      </c>
      <c r="E398" s="8">
        <v>32</v>
      </c>
      <c r="F398" s="10">
        <v>37466</v>
      </c>
      <c r="G398" s="11">
        <f t="shared" si="95"/>
        <v>210</v>
      </c>
      <c r="H398" s="11">
        <v>20.399999999999999</v>
      </c>
      <c r="I398" s="8" t="s">
        <v>122</v>
      </c>
      <c r="J398" s="8" t="s">
        <v>58</v>
      </c>
      <c r="K398" s="8"/>
      <c r="L398" s="8"/>
      <c r="M398" s="8">
        <v>8</v>
      </c>
      <c r="N398" s="8" t="s">
        <v>39</v>
      </c>
      <c r="O398" s="8">
        <f t="shared" si="96"/>
        <v>2</v>
      </c>
      <c r="P398" s="8"/>
      <c r="Q398" s="13">
        <v>1916</v>
      </c>
      <c r="R398" s="13"/>
      <c r="S398" s="14">
        <v>15.972865344467714</v>
      </c>
      <c r="T398" s="14">
        <v>3.009136216131949</v>
      </c>
      <c r="U398" s="14">
        <v>21.36</v>
      </c>
      <c r="V398" s="14">
        <v>12.09</v>
      </c>
      <c r="W398" s="14"/>
      <c r="X398" s="15">
        <f t="shared" si="97"/>
        <v>637.58354166666948</v>
      </c>
      <c r="Y398" s="61"/>
      <c r="Z398" s="61"/>
      <c r="AA398" s="61"/>
      <c r="AB398" s="46">
        <v>184</v>
      </c>
      <c r="AC398" s="47">
        <v>20.77391304347826</v>
      </c>
      <c r="AD398" s="47">
        <v>0.2030556548205954</v>
      </c>
      <c r="AE398" s="47">
        <v>21.15</v>
      </c>
      <c r="AF398" s="47">
        <v>19.48</v>
      </c>
      <c r="AG398" s="20">
        <f t="shared" si="94"/>
        <v>79.633333333333326</v>
      </c>
      <c r="AH398" s="48">
        <v>1732</v>
      </c>
      <c r="AI398" s="49">
        <v>15.462823325635203</v>
      </c>
      <c r="AJ398" s="49">
        <v>2.7023334690403686</v>
      </c>
      <c r="AK398" s="49">
        <v>21.36</v>
      </c>
      <c r="AL398" s="49">
        <v>12.09</v>
      </c>
      <c r="AM398" s="23">
        <f t="shared" si="98"/>
        <v>557.95020833333695</v>
      </c>
      <c r="AN398" s="50"/>
      <c r="AO398" s="51"/>
      <c r="AP398" s="51"/>
      <c r="AQ398" s="51"/>
      <c r="AR398" s="51"/>
      <c r="AS398" s="88"/>
      <c r="AT398" s="84"/>
      <c r="AU398" s="91"/>
      <c r="AV398" s="91"/>
      <c r="AW398" s="91"/>
      <c r="AX398" s="91"/>
      <c r="AY398" s="84"/>
      <c r="AZ398" s="75"/>
      <c r="BA398" s="87"/>
      <c r="BB398" s="87"/>
      <c r="BC398" s="87"/>
      <c r="BD398" s="87"/>
      <c r="BE398" s="75"/>
      <c r="BF398" s="72"/>
      <c r="BG398" s="83"/>
      <c r="BH398" s="83"/>
      <c r="BI398" s="83"/>
      <c r="BJ398" s="83"/>
      <c r="BK398" s="72"/>
      <c r="BL398" s="45"/>
      <c r="BM398" s="81"/>
      <c r="BN398" s="81"/>
      <c r="BO398" s="81"/>
      <c r="BP398" s="81"/>
      <c r="BQ398" s="45"/>
      <c r="BR398" s="68"/>
      <c r="BS398" s="82"/>
      <c r="BT398" s="82"/>
      <c r="BU398" s="82"/>
      <c r="BV398" s="82"/>
      <c r="BW398" s="68"/>
      <c r="BX398" s="69"/>
      <c r="BY398" s="39"/>
      <c r="BZ398" s="38"/>
      <c r="CA398" s="39"/>
      <c r="CB398" s="41"/>
      <c r="CC398" s="41"/>
      <c r="CD398" s="41"/>
      <c r="CE398" s="41"/>
    </row>
    <row r="399" spans="1:83" x14ac:dyDescent="0.3">
      <c r="A399" s="8" t="s">
        <v>35</v>
      </c>
      <c r="B399" s="8">
        <v>2002</v>
      </c>
      <c r="C399" s="8" t="s">
        <v>577</v>
      </c>
      <c r="D399" s="8">
        <v>25</v>
      </c>
      <c r="E399" s="8">
        <v>60</v>
      </c>
      <c r="F399" s="10">
        <v>37516</v>
      </c>
      <c r="G399" s="11">
        <f t="shared" si="95"/>
        <v>260</v>
      </c>
      <c r="H399" s="11">
        <v>18.8</v>
      </c>
      <c r="I399" s="8" t="s">
        <v>90</v>
      </c>
      <c r="J399" s="8" t="s">
        <v>91</v>
      </c>
      <c r="K399" s="8"/>
      <c r="L399" s="8"/>
      <c r="M399" s="8">
        <v>8</v>
      </c>
      <c r="N399" s="8" t="s">
        <v>39</v>
      </c>
      <c r="O399" s="8">
        <f t="shared" si="96"/>
        <v>2</v>
      </c>
      <c r="P399" s="8"/>
      <c r="Q399" s="13">
        <v>1862</v>
      </c>
      <c r="R399" s="13"/>
      <c r="S399" s="14">
        <v>12.018936627282486</v>
      </c>
      <c r="T399" s="14">
        <v>3.2940325520249685</v>
      </c>
      <c r="U399" s="14">
        <v>19.84</v>
      </c>
      <c r="V399" s="14">
        <v>7.64</v>
      </c>
      <c r="W399" s="14"/>
      <c r="X399" s="15">
        <f t="shared" si="97"/>
        <v>466.23458333333303</v>
      </c>
      <c r="Y399" s="61"/>
      <c r="Z399" s="61"/>
      <c r="AA399" s="61"/>
      <c r="AB399" s="46">
        <v>230</v>
      </c>
      <c r="AC399" s="47">
        <v>19.286434782608691</v>
      </c>
      <c r="AD399" s="47">
        <v>0.242826123586005</v>
      </c>
      <c r="AE399" s="47">
        <v>19.84</v>
      </c>
      <c r="AF399" s="47">
        <v>18.77</v>
      </c>
      <c r="AG399" s="20">
        <f t="shared" si="94"/>
        <v>92.414166666666645</v>
      </c>
      <c r="AH399" s="48">
        <v>1632</v>
      </c>
      <c r="AI399" s="49">
        <v>10.994718137254925</v>
      </c>
      <c r="AJ399" s="49">
        <v>1.9684434853360828</v>
      </c>
      <c r="AK399" s="49">
        <v>18.84</v>
      </c>
      <c r="AL399" s="49">
        <v>7.64</v>
      </c>
      <c r="AM399" s="23">
        <f t="shared" si="98"/>
        <v>373.82041666666743</v>
      </c>
      <c r="AN399" s="50"/>
      <c r="AO399" s="51"/>
      <c r="AP399" s="51"/>
      <c r="AQ399" s="51"/>
      <c r="AR399" s="51"/>
      <c r="AS399" s="88"/>
      <c r="AT399" s="84"/>
      <c r="AU399" s="91"/>
      <c r="AV399" s="91"/>
      <c r="AW399" s="91"/>
      <c r="AX399" s="91"/>
      <c r="AY399" s="84"/>
      <c r="AZ399" s="75"/>
      <c r="BA399" s="87"/>
      <c r="BB399" s="87"/>
      <c r="BC399" s="87"/>
      <c r="BD399" s="87"/>
      <c r="BE399" s="75"/>
      <c r="BF399" s="72"/>
      <c r="BG399" s="83"/>
      <c r="BH399" s="83"/>
      <c r="BI399" s="83"/>
      <c r="BJ399" s="83"/>
      <c r="BK399" s="72"/>
      <c r="BL399" s="45"/>
      <c r="BM399" s="81"/>
      <c r="BN399" s="81"/>
      <c r="BO399" s="81"/>
      <c r="BP399" s="81"/>
      <c r="BQ399" s="45"/>
      <c r="BR399" s="68"/>
      <c r="BS399" s="82"/>
      <c r="BT399" s="82"/>
      <c r="BU399" s="82"/>
      <c r="BV399" s="82"/>
      <c r="BW399" s="68"/>
      <c r="BX399" s="69"/>
      <c r="BY399" s="39"/>
      <c r="BZ399" s="38"/>
      <c r="CA399" s="39"/>
      <c r="CB399" s="41"/>
      <c r="CC399" s="41"/>
      <c r="CD399" s="41"/>
      <c r="CE399" s="41"/>
    </row>
    <row r="400" spans="1:83" x14ac:dyDescent="0.3">
      <c r="A400" s="8" t="s">
        <v>35</v>
      </c>
      <c r="B400" s="8">
        <v>2002</v>
      </c>
      <c r="C400" s="8" t="s">
        <v>578</v>
      </c>
      <c r="D400" s="8">
        <v>25</v>
      </c>
      <c r="E400" s="8">
        <v>99</v>
      </c>
      <c r="F400" s="10">
        <v>37474</v>
      </c>
      <c r="G400" s="11">
        <f t="shared" si="95"/>
        <v>218</v>
      </c>
      <c r="H400" s="11">
        <v>20.2</v>
      </c>
      <c r="I400" s="8" t="s">
        <v>57</v>
      </c>
      <c r="J400" s="8" t="s">
        <v>94</v>
      </c>
      <c r="K400" s="8"/>
      <c r="L400" s="8"/>
      <c r="M400" s="8">
        <v>8</v>
      </c>
      <c r="N400" s="8" t="s">
        <v>39</v>
      </c>
      <c r="O400" s="8">
        <f t="shared" si="96"/>
        <v>2</v>
      </c>
      <c r="P400" s="8"/>
      <c r="Q400" s="13">
        <v>1912</v>
      </c>
      <c r="R400" s="13"/>
      <c r="S400" s="14">
        <v>13.548990585774069</v>
      </c>
      <c r="T400" s="14">
        <v>1.63985445484887</v>
      </c>
      <c r="U400" s="14">
        <v>20.47</v>
      </c>
      <c r="V400" s="14">
        <v>8.7799999999999994</v>
      </c>
      <c r="W400" s="14"/>
      <c r="X400" s="15">
        <f t="shared" si="97"/>
        <v>539.70145833333379</v>
      </c>
      <c r="Y400" s="61"/>
      <c r="Z400" s="61"/>
      <c r="AA400" s="61"/>
      <c r="AB400" s="46">
        <v>46</v>
      </c>
      <c r="AC400" s="47">
        <v>16.799565217391308</v>
      </c>
      <c r="AD400" s="47">
        <v>4.3765201582595479</v>
      </c>
      <c r="AE400" s="47">
        <v>20.47</v>
      </c>
      <c r="AF400" s="47">
        <v>10.28</v>
      </c>
      <c r="AG400" s="20">
        <f t="shared" si="94"/>
        <v>16.099583333333339</v>
      </c>
      <c r="AH400" s="48">
        <v>1866</v>
      </c>
      <c r="AI400" s="49">
        <v>13.468858520900326</v>
      </c>
      <c r="AJ400" s="49">
        <v>1.4234643894065613</v>
      </c>
      <c r="AK400" s="49">
        <v>20.36</v>
      </c>
      <c r="AL400" s="49">
        <v>8.7799999999999994</v>
      </c>
      <c r="AM400" s="23">
        <f t="shared" si="98"/>
        <v>523.60187500000018</v>
      </c>
      <c r="AN400" s="50"/>
      <c r="AO400" s="51"/>
      <c r="AP400" s="51"/>
      <c r="AQ400" s="51"/>
      <c r="AR400" s="51"/>
      <c r="AS400" s="88"/>
      <c r="AT400" s="84"/>
      <c r="AU400" s="91"/>
      <c r="AV400" s="91"/>
      <c r="AW400" s="91"/>
      <c r="AX400" s="91"/>
      <c r="AY400" s="84"/>
      <c r="AZ400" s="75"/>
      <c r="BA400" s="87"/>
      <c r="BB400" s="87"/>
      <c r="BC400" s="87"/>
      <c r="BD400" s="87"/>
      <c r="BE400" s="75"/>
      <c r="BF400" s="72"/>
      <c r="BG400" s="83"/>
      <c r="BH400" s="83"/>
      <c r="BI400" s="83"/>
      <c r="BJ400" s="83"/>
      <c r="BK400" s="72"/>
      <c r="BL400" s="45"/>
      <c r="BM400" s="81"/>
      <c r="BN400" s="81"/>
      <c r="BO400" s="81"/>
      <c r="BP400" s="81"/>
      <c r="BQ400" s="45"/>
      <c r="BR400" s="68"/>
      <c r="BS400" s="82"/>
      <c r="BT400" s="82"/>
      <c r="BU400" s="82"/>
      <c r="BV400" s="82"/>
      <c r="BW400" s="68"/>
      <c r="BX400" s="69"/>
      <c r="BY400" s="39"/>
      <c r="BZ400" s="38"/>
      <c r="CA400" s="39"/>
      <c r="CB400" s="41"/>
      <c r="CC400" s="41"/>
      <c r="CD400" s="41"/>
      <c r="CE400" s="41"/>
    </row>
    <row r="401" spans="1:83" x14ac:dyDescent="0.3">
      <c r="A401" s="8" t="s">
        <v>35</v>
      </c>
      <c r="B401" s="9">
        <v>2000</v>
      </c>
      <c r="C401" s="8" t="s">
        <v>318</v>
      </c>
      <c r="D401" s="8">
        <v>25</v>
      </c>
      <c r="E401" s="8">
        <v>144</v>
      </c>
      <c r="F401" s="10">
        <v>36719</v>
      </c>
      <c r="G401" s="11">
        <f t="shared" si="95"/>
        <v>194</v>
      </c>
      <c r="H401" s="11">
        <v>19</v>
      </c>
      <c r="I401" s="8" t="s">
        <v>37</v>
      </c>
      <c r="J401" s="8" t="s">
        <v>58</v>
      </c>
      <c r="K401" s="8"/>
      <c r="L401" s="8"/>
      <c r="M401" s="8">
        <v>8</v>
      </c>
      <c r="N401" s="8" t="s">
        <v>39</v>
      </c>
      <c r="O401" s="8">
        <f t="shared" si="96"/>
        <v>2</v>
      </c>
      <c r="P401" s="8"/>
      <c r="Q401" s="13">
        <v>1918</v>
      </c>
      <c r="R401" s="13"/>
      <c r="S401" s="14">
        <v>15.16577685088645</v>
      </c>
      <c r="T401" s="14">
        <v>2.6249313071959408</v>
      </c>
      <c r="U401" s="14">
        <v>20.62</v>
      </c>
      <c r="V401" s="14">
        <v>11.45</v>
      </c>
      <c r="W401" s="14"/>
      <c r="X401" s="15">
        <f t="shared" si="97"/>
        <v>605.99916666667116</v>
      </c>
      <c r="Y401" s="61"/>
      <c r="Z401" s="61"/>
      <c r="AA401" s="61"/>
      <c r="AB401" s="46">
        <v>445</v>
      </c>
      <c r="AC401" s="47">
        <v>19.58069662921347</v>
      </c>
      <c r="AD401" s="47">
        <v>0.3418777112808063</v>
      </c>
      <c r="AE401" s="47">
        <v>20.49</v>
      </c>
      <c r="AF401" s="47">
        <v>16.989999999999998</v>
      </c>
      <c r="AG401" s="20">
        <f t="shared" si="94"/>
        <v>181.5293749999999</v>
      </c>
      <c r="AH401" s="48">
        <v>1473</v>
      </c>
      <c r="AI401" s="49">
        <v>13.832009504412852</v>
      </c>
      <c r="AJ401" s="49">
        <v>1.1248928849570483</v>
      </c>
      <c r="AK401" s="49">
        <v>20.62</v>
      </c>
      <c r="AL401" s="49">
        <v>11.45</v>
      </c>
      <c r="AM401" s="23">
        <f t="shared" si="98"/>
        <v>424.46979166666938</v>
      </c>
      <c r="AN401" s="50"/>
      <c r="AO401" s="51"/>
      <c r="AP401" s="51"/>
      <c r="AQ401" s="51"/>
      <c r="AR401" s="51"/>
      <c r="AS401" s="24"/>
      <c r="AT401" s="27"/>
      <c r="AU401" s="28"/>
      <c r="AV401" s="28"/>
      <c r="AW401" s="28"/>
      <c r="AX401" s="28"/>
      <c r="AY401" s="84"/>
      <c r="AZ401" s="30"/>
      <c r="BA401" s="31"/>
      <c r="BB401" s="31"/>
      <c r="BC401" s="31"/>
      <c r="BD401" s="31"/>
      <c r="BE401" s="75"/>
      <c r="BF401" s="33"/>
      <c r="BG401" s="34"/>
      <c r="BH401" s="34"/>
      <c r="BI401" s="34"/>
      <c r="BJ401" s="34"/>
      <c r="BK401" s="72"/>
      <c r="BL401" s="8"/>
      <c r="BM401" s="36"/>
      <c r="BN401" s="36"/>
      <c r="BO401" s="36"/>
      <c r="BP401" s="36"/>
      <c r="BQ401" s="45"/>
      <c r="BR401" s="21"/>
      <c r="BS401" s="22"/>
      <c r="BT401" s="22"/>
      <c r="BU401" s="22"/>
      <c r="BV401" s="22"/>
      <c r="BW401" s="68"/>
      <c r="BX401" s="69"/>
      <c r="BY401" s="39"/>
      <c r="BZ401" s="38"/>
      <c r="CA401" s="39"/>
      <c r="CB401" s="41"/>
      <c r="CC401" s="41"/>
      <c r="CD401" s="41"/>
      <c r="CE401" s="41"/>
    </row>
    <row r="402" spans="1:83" x14ac:dyDescent="0.3">
      <c r="A402" s="8" t="s">
        <v>35</v>
      </c>
      <c r="B402" s="8">
        <v>2002</v>
      </c>
      <c r="C402" s="8" t="s">
        <v>579</v>
      </c>
      <c r="D402" s="8">
        <v>25</v>
      </c>
      <c r="E402" s="8">
        <v>155</v>
      </c>
      <c r="F402" s="10">
        <v>37457</v>
      </c>
      <c r="G402" s="11">
        <f t="shared" si="95"/>
        <v>201</v>
      </c>
      <c r="H402" s="11">
        <v>19.899999999999999</v>
      </c>
      <c r="I402" s="8" t="s">
        <v>57</v>
      </c>
      <c r="J402" s="8" t="s">
        <v>58</v>
      </c>
      <c r="K402" s="8"/>
      <c r="L402" s="8"/>
      <c r="M402" s="8">
        <v>8</v>
      </c>
      <c r="N402" s="8" t="s">
        <v>39</v>
      </c>
      <c r="O402" s="8">
        <f t="shared" si="96"/>
        <v>2</v>
      </c>
      <c r="P402" s="8"/>
      <c r="Q402" s="13">
        <v>1914</v>
      </c>
      <c r="R402" s="13"/>
      <c r="S402" s="14">
        <v>15.794728317659285</v>
      </c>
      <c r="T402" s="14">
        <v>2.0807249868361324</v>
      </c>
      <c r="U402" s="14">
        <v>21.38</v>
      </c>
      <c r="V402" s="14">
        <v>13.03</v>
      </c>
      <c r="W402" s="14"/>
      <c r="X402" s="15">
        <f t="shared" si="97"/>
        <v>629.81479166666395</v>
      </c>
      <c r="Y402" s="61"/>
      <c r="Z402" s="61"/>
      <c r="AA402" s="61"/>
      <c r="AB402" s="46">
        <v>197</v>
      </c>
      <c r="AC402" s="47">
        <v>20.579492385786811</v>
      </c>
      <c r="AD402" s="47">
        <v>0.30098095775566897</v>
      </c>
      <c r="AE402" s="47">
        <v>21.13</v>
      </c>
      <c r="AF402" s="47">
        <v>20.059999999999999</v>
      </c>
      <c r="AG402" s="20">
        <f t="shared" si="94"/>
        <v>84.461666666666702</v>
      </c>
      <c r="AH402" s="48">
        <v>1717</v>
      </c>
      <c r="AI402" s="49">
        <v>15.245748398369203</v>
      </c>
      <c r="AJ402" s="49">
        <v>1.3734153749458129</v>
      </c>
      <c r="AK402" s="49">
        <v>21.38</v>
      </c>
      <c r="AL402" s="49">
        <v>13.03</v>
      </c>
      <c r="AM402" s="23">
        <f t="shared" si="98"/>
        <v>545.35312499999839</v>
      </c>
      <c r="AN402" s="50"/>
      <c r="AO402" s="51"/>
      <c r="AP402" s="51"/>
      <c r="AQ402" s="51"/>
      <c r="AR402" s="51"/>
      <c r="AS402" s="88"/>
      <c r="AT402" s="84"/>
      <c r="AU402" s="91"/>
      <c r="AV402" s="91"/>
      <c r="AW402" s="91"/>
      <c r="AX402" s="91"/>
      <c r="AY402" s="84"/>
      <c r="AZ402" s="75"/>
      <c r="BA402" s="87"/>
      <c r="BB402" s="87"/>
      <c r="BC402" s="87"/>
      <c r="BD402" s="87"/>
      <c r="BE402" s="75"/>
      <c r="BF402" s="72"/>
      <c r="BG402" s="83"/>
      <c r="BH402" s="83"/>
      <c r="BI402" s="83"/>
      <c r="BJ402" s="83"/>
      <c r="BK402" s="72"/>
      <c r="BL402" s="45"/>
      <c r="BM402" s="81"/>
      <c r="BN402" s="81"/>
      <c r="BO402" s="81"/>
      <c r="BP402" s="81"/>
      <c r="BQ402" s="45"/>
      <c r="BR402" s="68"/>
      <c r="BS402" s="82"/>
      <c r="BT402" s="82"/>
      <c r="BU402" s="82"/>
      <c r="BV402" s="82"/>
      <c r="BW402" s="68"/>
      <c r="BX402" s="69"/>
      <c r="BY402" s="39"/>
      <c r="BZ402" s="38"/>
      <c r="CA402" s="39"/>
      <c r="CB402" s="41"/>
      <c r="CC402" s="41"/>
      <c r="CD402" s="41"/>
      <c r="CE402" s="41"/>
    </row>
    <row r="403" spans="1:83" x14ac:dyDescent="0.3">
      <c r="A403" s="8" t="s">
        <v>35</v>
      </c>
      <c r="B403" s="8">
        <v>2002</v>
      </c>
      <c r="C403" s="8" t="s">
        <v>580</v>
      </c>
      <c r="D403" s="8">
        <v>25</v>
      </c>
      <c r="E403" s="8">
        <v>182</v>
      </c>
      <c r="F403" s="10">
        <v>37452</v>
      </c>
      <c r="G403" s="11">
        <f t="shared" si="95"/>
        <v>196</v>
      </c>
      <c r="H403" s="11">
        <v>18.8</v>
      </c>
      <c r="I403" s="8" t="s">
        <v>57</v>
      </c>
      <c r="J403" s="8" t="s">
        <v>94</v>
      </c>
      <c r="K403" s="8"/>
      <c r="L403" s="8"/>
      <c r="M403" s="8">
        <v>8</v>
      </c>
      <c r="N403" s="8" t="s">
        <v>39</v>
      </c>
      <c r="O403" s="8">
        <f t="shared" si="96"/>
        <v>2</v>
      </c>
      <c r="P403" s="8"/>
      <c r="Q403" s="13">
        <v>1909</v>
      </c>
      <c r="R403" s="13"/>
      <c r="S403" s="14">
        <v>16.084305919329559</v>
      </c>
      <c r="T403" s="14">
        <v>3.1575588490794702</v>
      </c>
      <c r="U403" s="14">
        <v>21.89</v>
      </c>
      <c r="V403" s="14">
        <v>10.52</v>
      </c>
      <c r="W403" s="14"/>
      <c r="X403" s="15">
        <f t="shared" si="97"/>
        <v>639.6862500000027</v>
      </c>
      <c r="Y403" s="61"/>
      <c r="Z403" s="61"/>
      <c r="AA403" s="61"/>
      <c r="AB403" s="46">
        <v>533</v>
      </c>
      <c r="AC403" s="47">
        <v>20.414296435272064</v>
      </c>
      <c r="AD403" s="47">
        <v>1.0361318873101011</v>
      </c>
      <c r="AE403" s="47">
        <v>21.89</v>
      </c>
      <c r="AF403" s="47">
        <v>16.29</v>
      </c>
      <c r="AG403" s="20">
        <f t="shared" si="94"/>
        <v>226.6837500000002</v>
      </c>
      <c r="AH403" s="48">
        <v>1376</v>
      </c>
      <c r="AI403" s="49">
        <v>14.407063953488425</v>
      </c>
      <c r="AJ403" s="49">
        <v>1.8266629560977306</v>
      </c>
      <c r="AK403" s="49">
        <v>21.56</v>
      </c>
      <c r="AL403" s="49">
        <v>10.52</v>
      </c>
      <c r="AM403" s="23">
        <f t="shared" si="98"/>
        <v>413.00250000000153</v>
      </c>
      <c r="AN403" s="50"/>
      <c r="AO403" s="51"/>
      <c r="AP403" s="51"/>
      <c r="AQ403" s="51"/>
      <c r="AR403" s="51"/>
      <c r="AS403" s="88"/>
      <c r="AT403" s="84"/>
      <c r="AU403" s="91"/>
      <c r="AV403" s="91"/>
      <c r="AW403" s="91"/>
      <c r="AX403" s="91"/>
      <c r="AY403" s="84"/>
      <c r="AZ403" s="75"/>
      <c r="BA403" s="87"/>
      <c r="BB403" s="87"/>
      <c r="BC403" s="87"/>
      <c r="BD403" s="87"/>
      <c r="BE403" s="75"/>
      <c r="BF403" s="72"/>
      <c r="BG403" s="83"/>
      <c r="BH403" s="83"/>
      <c r="BI403" s="83"/>
      <c r="BJ403" s="83"/>
      <c r="BK403" s="72"/>
      <c r="BL403" s="45"/>
      <c r="BM403" s="81"/>
      <c r="BN403" s="81"/>
      <c r="BO403" s="81"/>
      <c r="BP403" s="81"/>
      <c r="BQ403" s="45"/>
      <c r="BR403" s="68"/>
      <c r="BS403" s="82"/>
      <c r="BT403" s="82"/>
      <c r="BU403" s="82"/>
      <c r="BV403" s="82"/>
      <c r="BW403" s="68"/>
      <c r="BX403" s="69"/>
      <c r="BY403" s="39"/>
      <c r="BZ403" s="38"/>
      <c r="CA403" s="39"/>
      <c r="CB403" s="41"/>
      <c r="CC403" s="41"/>
      <c r="CD403" s="41"/>
      <c r="CE403" s="41"/>
    </row>
    <row r="404" spans="1:83" x14ac:dyDescent="0.3">
      <c r="A404" s="8" t="s">
        <v>35</v>
      </c>
      <c r="B404" s="8">
        <v>2002</v>
      </c>
      <c r="C404" s="8" t="s">
        <v>581</v>
      </c>
      <c r="D404" s="8">
        <v>25</v>
      </c>
      <c r="E404" s="8">
        <v>206</v>
      </c>
      <c r="F404" s="10">
        <v>37502</v>
      </c>
      <c r="G404" s="11">
        <f t="shared" si="95"/>
        <v>246</v>
      </c>
      <c r="H404" s="11">
        <v>20.5</v>
      </c>
      <c r="I404" s="8" t="s">
        <v>57</v>
      </c>
      <c r="J404" s="8" t="s">
        <v>528</v>
      </c>
      <c r="K404" s="8"/>
      <c r="L404" s="8"/>
      <c r="M404" s="8">
        <v>1</v>
      </c>
      <c r="N404" s="8" t="s">
        <v>39</v>
      </c>
      <c r="O404" s="8">
        <f t="shared" si="96"/>
        <v>2</v>
      </c>
      <c r="P404" s="8"/>
      <c r="Q404" s="13">
        <v>1101</v>
      </c>
      <c r="R404" s="13"/>
      <c r="S404" s="14">
        <v>12.589881925522249</v>
      </c>
      <c r="T404" s="14">
        <v>3.7585683063260285</v>
      </c>
      <c r="U404" s="14">
        <v>20.78</v>
      </c>
      <c r="V404" s="14">
        <v>7.26</v>
      </c>
      <c r="W404" s="14"/>
      <c r="X404" s="15">
        <f t="shared" si="97"/>
        <v>288.78041666666661</v>
      </c>
      <c r="Y404" s="61"/>
      <c r="Z404" s="61"/>
      <c r="AA404" s="61"/>
      <c r="AB404" s="46">
        <v>63</v>
      </c>
      <c r="AC404" s="47">
        <v>20.61015873015873</v>
      </c>
      <c r="AD404" s="47">
        <v>0.10007242640904564</v>
      </c>
      <c r="AE404" s="47">
        <v>20.78</v>
      </c>
      <c r="AF404" s="47">
        <v>20.11</v>
      </c>
      <c r="AG404" s="20">
        <f t="shared" si="94"/>
        <v>27.050833333333333</v>
      </c>
      <c r="AH404" s="48">
        <v>1038</v>
      </c>
      <c r="AI404" s="49">
        <v>12.103102119460491</v>
      </c>
      <c r="AJ404" s="49">
        <v>3.2923268688505454</v>
      </c>
      <c r="AK404" s="49">
        <v>20.67</v>
      </c>
      <c r="AL404" s="49">
        <v>7.26</v>
      </c>
      <c r="AM404" s="23">
        <f t="shared" si="98"/>
        <v>261.7295833333331</v>
      </c>
      <c r="AN404" s="50"/>
      <c r="AO404" s="51"/>
      <c r="AP404" s="51"/>
      <c r="AQ404" s="51"/>
      <c r="AR404" s="51"/>
      <c r="AS404" s="88"/>
      <c r="AT404" s="84"/>
      <c r="AU404" s="91"/>
      <c r="AV404" s="91"/>
      <c r="AW404" s="91"/>
      <c r="AX404" s="91"/>
      <c r="AY404" s="84"/>
      <c r="AZ404" s="75"/>
      <c r="BA404" s="87"/>
      <c r="BB404" s="87"/>
      <c r="BC404" s="87"/>
      <c r="BD404" s="87"/>
      <c r="BE404" s="75"/>
      <c r="BF404" s="72"/>
      <c r="BG404" s="83"/>
      <c r="BH404" s="83"/>
      <c r="BI404" s="83"/>
      <c r="BJ404" s="83"/>
      <c r="BK404" s="72"/>
      <c r="BL404" s="45"/>
      <c r="BM404" s="81"/>
      <c r="BN404" s="81"/>
      <c r="BO404" s="81"/>
      <c r="BP404" s="81"/>
      <c r="BQ404" s="45"/>
      <c r="BR404" s="68"/>
      <c r="BS404" s="82"/>
      <c r="BT404" s="82"/>
      <c r="BU404" s="82"/>
      <c r="BV404" s="82"/>
      <c r="BW404" s="68"/>
      <c r="BX404" s="69"/>
      <c r="BY404" s="39"/>
      <c r="BZ404" s="38"/>
      <c r="CA404" s="39"/>
      <c r="CB404" s="41"/>
      <c r="CC404" s="41"/>
      <c r="CD404" s="41"/>
      <c r="CE404" s="41"/>
    </row>
    <row r="405" spans="1:83" x14ac:dyDescent="0.3">
      <c r="A405" s="8" t="s">
        <v>35</v>
      </c>
      <c r="B405" s="8">
        <v>2002</v>
      </c>
      <c r="C405" s="8" t="s">
        <v>582</v>
      </c>
      <c r="D405" s="8">
        <v>25</v>
      </c>
      <c r="E405" s="8">
        <v>211</v>
      </c>
      <c r="F405" s="10">
        <v>37470</v>
      </c>
      <c r="G405" s="11">
        <f t="shared" si="95"/>
        <v>214</v>
      </c>
      <c r="H405" s="11">
        <v>20.6</v>
      </c>
      <c r="I405" s="8" t="s">
        <v>57</v>
      </c>
      <c r="J405" s="8" t="s">
        <v>41</v>
      </c>
      <c r="K405" s="8"/>
      <c r="L405" s="8"/>
      <c r="M405" s="8">
        <v>8</v>
      </c>
      <c r="N405" s="8" t="s">
        <v>39</v>
      </c>
      <c r="O405" s="8">
        <f t="shared" si="96"/>
        <v>2</v>
      </c>
      <c r="P405" s="8"/>
      <c r="Q405" s="13">
        <v>1917</v>
      </c>
      <c r="R405" s="13"/>
      <c r="S405" s="14">
        <v>13.48472091810121</v>
      </c>
      <c r="T405" s="14">
        <v>2.3590642911317055</v>
      </c>
      <c r="U405" s="14">
        <v>20.87</v>
      </c>
      <c r="V405" s="14">
        <v>9.0299999999999994</v>
      </c>
      <c r="W405" s="14"/>
      <c r="X405" s="15">
        <f t="shared" si="97"/>
        <v>538.54604166666707</v>
      </c>
      <c r="Y405" s="61"/>
      <c r="Z405" s="61"/>
      <c r="AA405" s="61"/>
      <c r="AB405" s="46">
        <v>110</v>
      </c>
      <c r="AC405" s="47">
        <v>20.591000000000012</v>
      </c>
      <c r="AD405" s="47">
        <v>0.14422173295616972</v>
      </c>
      <c r="AE405" s="47">
        <v>20.87</v>
      </c>
      <c r="AF405" s="47">
        <v>20.14</v>
      </c>
      <c r="AG405" s="20">
        <f t="shared" si="94"/>
        <v>47.187708333333354</v>
      </c>
      <c r="AH405" s="48">
        <v>1807</v>
      </c>
      <c r="AI405" s="49">
        <v>13.052130603209754</v>
      </c>
      <c r="AJ405" s="49">
        <v>1.6247602936206582</v>
      </c>
      <c r="AK405" s="49">
        <v>20.51</v>
      </c>
      <c r="AL405" s="49">
        <v>9.0299999999999994</v>
      </c>
      <c r="AM405" s="23">
        <f t="shared" si="98"/>
        <v>491.35833333333392</v>
      </c>
      <c r="AN405" s="50"/>
      <c r="AO405" s="51"/>
      <c r="AP405" s="51"/>
      <c r="AQ405" s="51"/>
      <c r="AR405" s="51"/>
      <c r="AS405" s="88"/>
      <c r="AT405" s="84"/>
      <c r="AU405" s="91"/>
      <c r="AV405" s="91"/>
      <c r="AW405" s="91"/>
      <c r="AX405" s="91"/>
      <c r="AY405" s="84"/>
      <c r="AZ405" s="75"/>
      <c r="BA405" s="87"/>
      <c r="BB405" s="87"/>
      <c r="BC405" s="87"/>
      <c r="BD405" s="87"/>
      <c r="BE405" s="75"/>
      <c r="BF405" s="72"/>
      <c r="BG405" s="83"/>
      <c r="BH405" s="83"/>
      <c r="BI405" s="83"/>
      <c r="BJ405" s="83"/>
      <c r="BK405" s="72"/>
      <c r="BL405" s="45"/>
      <c r="BM405" s="81"/>
      <c r="BN405" s="81"/>
      <c r="BO405" s="81"/>
      <c r="BP405" s="81"/>
      <c r="BQ405" s="45"/>
      <c r="BR405" s="68"/>
      <c r="BS405" s="82"/>
      <c r="BT405" s="82"/>
      <c r="BU405" s="82"/>
      <c r="BV405" s="82"/>
      <c r="BW405" s="68"/>
      <c r="BX405" s="69"/>
      <c r="BY405" s="39"/>
      <c r="BZ405" s="38"/>
      <c r="CA405" s="39"/>
      <c r="CB405" s="41"/>
      <c r="CC405" s="41"/>
      <c r="CD405" s="41"/>
      <c r="CE405" s="41"/>
    </row>
    <row r="406" spans="1:83" x14ac:dyDescent="0.3">
      <c r="A406" s="8" t="s">
        <v>35</v>
      </c>
      <c r="B406" s="8">
        <v>2002</v>
      </c>
      <c r="C406" s="8" t="s">
        <v>583</v>
      </c>
      <c r="D406" s="8">
        <v>25</v>
      </c>
      <c r="E406" s="8">
        <v>360</v>
      </c>
      <c r="F406" s="10">
        <v>37452</v>
      </c>
      <c r="G406" s="11">
        <f t="shared" si="95"/>
        <v>196</v>
      </c>
      <c r="H406" s="11">
        <v>18.8</v>
      </c>
      <c r="I406" s="8" t="s">
        <v>57</v>
      </c>
      <c r="J406" s="8" t="s">
        <v>528</v>
      </c>
      <c r="K406" s="8"/>
      <c r="L406" s="8"/>
      <c r="M406" s="8">
        <v>1</v>
      </c>
      <c r="N406" s="8" t="s">
        <v>39</v>
      </c>
      <c r="O406" s="8">
        <f t="shared" si="96"/>
        <v>2</v>
      </c>
      <c r="P406" s="8"/>
      <c r="Q406" s="13">
        <v>418</v>
      </c>
      <c r="R406" s="13"/>
      <c r="S406" s="14">
        <v>20.033062200956916</v>
      </c>
      <c r="T406" s="14">
        <v>0.58920195668553355</v>
      </c>
      <c r="U406" s="14">
        <v>21.39</v>
      </c>
      <c r="V406" s="14">
        <v>18.86</v>
      </c>
      <c r="W406" s="14"/>
      <c r="X406" s="15">
        <f t="shared" si="97"/>
        <v>174.45458333333315</v>
      </c>
      <c r="Y406" s="61"/>
      <c r="Z406" s="61"/>
      <c r="AA406" s="61"/>
      <c r="AB406" s="46">
        <v>345</v>
      </c>
      <c r="AC406" s="47">
        <v>19.8748115942029</v>
      </c>
      <c r="AD406" s="47">
        <v>0.52194351904635783</v>
      </c>
      <c r="AE406" s="47">
        <v>21.39</v>
      </c>
      <c r="AF406" s="47">
        <v>18.86</v>
      </c>
      <c r="AG406" s="20">
        <f t="shared" si="94"/>
        <v>142.85020833333334</v>
      </c>
      <c r="AH406" s="48">
        <v>73</v>
      </c>
      <c r="AI406" s="49">
        <v>20.780958904109593</v>
      </c>
      <c r="AJ406" s="49">
        <v>0.14807247084115466</v>
      </c>
      <c r="AK406" s="49">
        <v>21.07</v>
      </c>
      <c r="AL406" s="49">
        <v>20.170000000000002</v>
      </c>
      <c r="AM406" s="23">
        <f t="shared" si="98"/>
        <v>31.604375000000005</v>
      </c>
      <c r="AN406" s="50"/>
      <c r="AO406" s="51"/>
      <c r="AP406" s="51"/>
      <c r="AQ406" s="51"/>
      <c r="AR406" s="51"/>
      <c r="AS406" s="88"/>
      <c r="AT406" s="84"/>
      <c r="AU406" s="91"/>
      <c r="AV406" s="91"/>
      <c r="AW406" s="91"/>
      <c r="AX406" s="91"/>
      <c r="AY406" s="84"/>
      <c r="AZ406" s="75"/>
      <c r="BA406" s="87"/>
      <c r="BB406" s="87"/>
      <c r="BC406" s="87"/>
      <c r="BD406" s="87"/>
      <c r="BE406" s="75"/>
      <c r="BF406" s="72"/>
      <c r="BG406" s="83"/>
      <c r="BH406" s="83"/>
      <c r="BI406" s="83"/>
      <c r="BJ406" s="83"/>
      <c r="BK406" s="72"/>
      <c r="BL406" s="45"/>
      <c r="BM406" s="81"/>
      <c r="BN406" s="81"/>
      <c r="BO406" s="81"/>
      <c r="BP406" s="81"/>
      <c r="BQ406" s="45"/>
      <c r="BR406" s="68"/>
      <c r="BS406" s="82"/>
      <c r="BT406" s="82"/>
      <c r="BU406" s="82"/>
      <c r="BV406" s="82"/>
      <c r="BW406" s="68"/>
      <c r="BX406" s="69"/>
      <c r="BY406" s="39"/>
      <c r="BZ406" s="38"/>
      <c r="CA406" s="39"/>
      <c r="CB406" s="41"/>
      <c r="CC406" s="41"/>
      <c r="CD406" s="41"/>
      <c r="CE406" s="41"/>
    </row>
    <row r="407" spans="1:83" x14ac:dyDescent="0.3">
      <c r="A407" s="8" t="s">
        <v>177</v>
      </c>
      <c r="B407" s="8">
        <v>2002</v>
      </c>
      <c r="C407" s="8" t="s">
        <v>584</v>
      </c>
      <c r="D407" s="8">
        <v>25</v>
      </c>
      <c r="E407" s="8">
        <v>365</v>
      </c>
      <c r="F407" s="10">
        <v>37368</v>
      </c>
      <c r="G407" s="11">
        <f t="shared" si="95"/>
        <v>112</v>
      </c>
      <c r="H407" s="11">
        <v>10</v>
      </c>
      <c r="I407" s="8" t="s">
        <v>122</v>
      </c>
      <c r="J407" s="45" t="s">
        <v>559</v>
      </c>
      <c r="K407" s="45" t="s">
        <v>585</v>
      </c>
      <c r="L407" s="45"/>
      <c r="M407" s="8">
        <v>1</v>
      </c>
      <c r="N407" s="8" t="s">
        <v>39</v>
      </c>
      <c r="O407" s="8">
        <f t="shared" si="96"/>
        <v>2</v>
      </c>
      <c r="P407" s="8"/>
      <c r="Q407" s="13">
        <v>133</v>
      </c>
      <c r="R407" s="13"/>
      <c r="S407" s="14">
        <v>10.082105263157898</v>
      </c>
      <c r="T407" s="14">
        <v>0.13516013303855096</v>
      </c>
      <c r="U407" s="14">
        <v>10.71</v>
      </c>
      <c r="V407" s="14">
        <v>9.86</v>
      </c>
      <c r="W407" s="14"/>
      <c r="X407" s="15">
        <f t="shared" si="97"/>
        <v>27.935833333333342</v>
      </c>
      <c r="Y407" s="61"/>
      <c r="Z407" s="61"/>
      <c r="AA407" s="61"/>
      <c r="AB407" s="62">
        <v>126</v>
      </c>
      <c r="AC407" s="63">
        <v>10.089126984126986</v>
      </c>
      <c r="AD407" s="63">
        <v>0.1307273182851699</v>
      </c>
      <c r="AE407" s="63">
        <v>10.71</v>
      </c>
      <c r="AF407" s="63">
        <v>9.92</v>
      </c>
      <c r="AG407" s="20">
        <f t="shared" si="94"/>
        <v>26.483958333333341</v>
      </c>
      <c r="AH407" s="64">
        <v>7</v>
      </c>
      <c r="AI407" s="65">
        <v>9.9557142857142882</v>
      </c>
      <c r="AJ407" s="65">
        <v>0.16184943032101762</v>
      </c>
      <c r="AK407" s="65">
        <v>10.31</v>
      </c>
      <c r="AL407" s="65">
        <v>9.86</v>
      </c>
      <c r="AM407" s="23">
        <f t="shared" si="98"/>
        <v>1.4518750000000005</v>
      </c>
      <c r="AN407" s="66"/>
      <c r="AO407" s="67"/>
      <c r="AP407" s="67"/>
      <c r="AQ407" s="67"/>
      <c r="AR407" s="67"/>
      <c r="AS407" s="88"/>
      <c r="AT407" s="84"/>
      <c r="AU407" s="91"/>
      <c r="AV407" s="91"/>
      <c r="AW407" s="91"/>
      <c r="AX407" s="91"/>
      <c r="AY407" s="84"/>
      <c r="AZ407" s="75"/>
      <c r="BA407" s="87"/>
      <c r="BB407" s="87"/>
      <c r="BC407" s="87"/>
      <c r="BD407" s="87"/>
      <c r="BE407" s="75"/>
      <c r="BF407" s="72"/>
      <c r="BG407" s="83"/>
      <c r="BH407" s="83"/>
      <c r="BI407" s="83"/>
      <c r="BJ407" s="83"/>
      <c r="BK407" s="72"/>
      <c r="BL407" s="45"/>
      <c r="BM407" s="81"/>
      <c r="BN407" s="81"/>
      <c r="BO407" s="81"/>
      <c r="BP407" s="81"/>
      <c r="BQ407" s="45"/>
      <c r="BR407" s="68"/>
      <c r="BS407" s="82"/>
      <c r="BT407" s="82"/>
      <c r="BU407" s="82"/>
      <c r="BV407" s="82"/>
      <c r="BW407" s="68"/>
      <c r="BX407" s="69"/>
      <c r="BY407" s="39"/>
      <c r="BZ407" s="38"/>
      <c r="CA407" s="39"/>
      <c r="CB407" s="41"/>
      <c r="CC407" s="41"/>
      <c r="CD407" s="41"/>
      <c r="CE407" s="41"/>
    </row>
    <row r="408" spans="1:83" x14ac:dyDescent="0.3">
      <c r="A408" s="8" t="s">
        <v>177</v>
      </c>
      <c r="B408" s="8">
        <v>2002</v>
      </c>
      <c r="C408" s="8" t="s">
        <v>586</v>
      </c>
      <c r="D408" s="8">
        <v>25</v>
      </c>
      <c r="E408" s="8">
        <v>405</v>
      </c>
      <c r="F408" s="10">
        <v>37376</v>
      </c>
      <c r="G408" s="11">
        <f t="shared" si="95"/>
        <v>120</v>
      </c>
      <c r="H408" s="11">
        <v>10.3</v>
      </c>
      <c r="I408" s="8" t="s">
        <v>57</v>
      </c>
      <c r="J408" s="45" t="s">
        <v>559</v>
      </c>
      <c r="K408" s="45" t="s">
        <v>587</v>
      </c>
      <c r="L408" s="45"/>
      <c r="M408" s="8">
        <v>1</v>
      </c>
      <c r="N408" s="8" t="s">
        <v>39</v>
      </c>
      <c r="O408" s="8">
        <f t="shared" si="96"/>
        <v>2</v>
      </c>
      <c r="P408" s="8"/>
      <c r="Q408" s="13">
        <v>194</v>
      </c>
      <c r="R408" s="13"/>
      <c r="S408" s="14">
        <v>10.671391752577321</v>
      </c>
      <c r="T408" s="14">
        <v>0.10164257774370021</v>
      </c>
      <c r="U408" s="14">
        <v>10.94</v>
      </c>
      <c r="V408" s="14">
        <v>10.45</v>
      </c>
      <c r="W408" s="14"/>
      <c r="X408" s="15">
        <f t="shared" si="97"/>
        <v>43.130208333333343</v>
      </c>
      <c r="Y408" s="61"/>
      <c r="Z408" s="61"/>
      <c r="AA408" s="61"/>
      <c r="AB408" s="62">
        <v>145</v>
      </c>
      <c r="AC408" s="63">
        <v>10.663517241379308</v>
      </c>
      <c r="AD408" s="63">
        <v>0.10709245119731096</v>
      </c>
      <c r="AE408" s="63">
        <v>10.9</v>
      </c>
      <c r="AF408" s="63">
        <v>10.45</v>
      </c>
      <c r="AG408" s="20">
        <f t="shared" si="94"/>
        <v>32.212708333333332</v>
      </c>
      <c r="AH408" s="64">
        <v>49</v>
      </c>
      <c r="AI408" s="65">
        <v>10.694693877551019</v>
      </c>
      <c r="AJ408" s="65">
        <v>7.9950558701829613E-2</v>
      </c>
      <c r="AK408" s="65">
        <v>10.94</v>
      </c>
      <c r="AL408" s="65">
        <v>10.57</v>
      </c>
      <c r="AM408" s="23">
        <f t="shared" si="98"/>
        <v>10.917499999999999</v>
      </c>
      <c r="AN408" s="66"/>
      <c r="AO408" s="67"/>
      <c r="AP408" s="67"/>
      <c r="AQ408" s="67"/>
      <c r="AR408" s="67"/>
      <c r="AS408" s="88"/>
      <c r="AT408" s="84"/>
      <c r="AU408" s="91"/>
      <c r="AV408" s="91"/>
      <c r="AW408" s="91"/>
      <c r="AX408" s="91"/>
      <c r="AY408" s="84"/>
      <c r="AZ408" s="75"/>
      <c r="BA408" s="87"/>
      <c r="BB408" s="87"/>
      <c r="BC408" s="87"/>
      <c r="BD408" s="87"/>
      <c r="BE408" s="75"/>
      <c r="BF408" s="72"/>
      <c r="BG408" s="83"/>
      <c r="BH408" s="83"/>
      <c r="BI408" s="83"/>
      <c r="BJ408" s="83"/>
      <c r="BK408" s="72"/>
      <c r="BL408" s="45"/>
      <c r="BM408" s="81"/>
      <c r="BN408" s="81"/>
      <c r="BO408" s="81"/>
      <c r="BP408" s="81"/>
      <c r="BQ408" s="45"/>
      <c r="BR408" s="68"/>
      <c r="BS408" s="82"/>
      <c r="BT408" s="82"/>
      <c r="BU408" s="82"/>
      <c r="BV408" s="82"/>
      <c r="BW408" s="68"/>
      <c r="BX408" s="69"/>
      <c r="BY408" s="39"/>
      <c r="BZ408" s="38"/>
      <c r="CA408" s="39"/>
      <c r="CB408" s="41"/>
      <c r="CC408" s="41"/>
      <c r="CD408" s="41"/>
      <c r="CE408" s="41"/>
    </row>
    <row r="409" spans="1:83" x14ac:dyDescent="0.3">
      <c r="A409" s="8" t="s">
        <v>177</v>
      </c>
      <c r="B409" s="8">
        <v>2002</v>
      </c>
      <c r="C409" s="8" t="s">
        <v>386</v>
      </c>
      <c r="D409" s="8">
        <v>25</v>
      </c>
      <c r="E409" s="8">
        <v>407</v>
      </c>
      <c r="F409" s="10">
        <v>37376</v>
      </c>
      <c r="G409" s="11">
        <f t="shared" si="95"/>
        <v>120</v>
      </c>
      <c r="H409" s="11">
        <v>10.3</v>
      </c>
      <c r="I409" s="8" t="s">
        <v>588</v>
      </c>
      <c r="J409" s="45" t="s">
        <v>559</v>
      </c>
      <c r="K409" s="45" t="s">
        <v>589</v>
      </c>
      <c r="L409" s="45"/>
      <c r="M409" s="8">
        <v>1</v>
      </c>
      <c r="N409" s="8" t="s">
        <v>39</v>
      </c>
      <c r="O409" s="8">
        <f t="shared" si="96"/>
        <v>2</v>
      </c>
      <c r="P409" s="8"/>
      <c r="Q409" s="13">
        <v>121</v>
      </c>
      <c r="R409" s="13"/>
      <c r="S409" s="14">
        <v>10.704297520661163</v>
      </c>
      <c r="T409" s="14">
        <v>0.1589854628903806</v>
      </c>
      <c r="U409" s="14">
        <v>11.25</v>
      </c>
      <c r="V409" s="14">
        <v>10.44</v>
      </c>
      <c r="W409" s="14"/>
      <c r="X409" s="15">
        <f t="shared" si="97"/>
        <v>26.983750000000015</v>
      </c>
      <c r="Y409" s="61"/>
      <c r="Z409" s="61"/>
      <c r="AA409" s="61"/>
      <c r="AB409" s="62">
        <v>83</v>
      </c>
      <c r="AC409" s="63">
        <v>10.659518072289153</v>
      </c>
      <c r="AD409" s="63">
        <v>0.1521464603634182</v>
      </c>
      <c r="AE409" s="63">
        <v>10.99</v>
      </c>
      <c r="AF409" s="63">
        <v>10.44</v>
      </c>
      <c r="AG409" s="20">
        <f t="shared" si="94"/>
        <v>18.432083333333328</v>
      </c>
      <c r="AH409" s="64">
        <v>38</v>
      </c>
      <c r="AI409" s="65">
        <v>10.802105263157896</v>
      </c>
      <c r="AJ409" s="65">
        <v>0.1278757398274406</v>
      </c>
      <c r="AK409" s="65">
        <v>11.25</v>
      </c>
      <c r="AL409" s="65">
        <v>10.64</v>
      </c>
      <c r="AM409" s="23">
        <f t="shared" si="98"/>
        <v>8.5516666666666676</v>
      </c>
      <c r="AN409" s="66"/>
      <c r="AO409" s="67"/>
      <c r="AP409" s="67"/>
      <c r="AQ409" s="67"/>
      <c r="AR409" s="67"/>
      <c r="AS409" s="88"/>
      <c r="AT409" s="84"/>
      <c r="AU409" s="91"/>
      <c r="AV409" s="91"/>
      <c r="AW409" s="91"/>
      <c r="AX409" s="91"/>
      <c r="AY409" s="84"/>
      <c r="AZ409" s="75"/>
      <c r="BA409" s="87"/>
      <c r="BB409" s="87"/>
      <c r="BC409" s="87"/>
      <c r="BD409" s="87"/>
      <c r="BE409" s="75"/>
      <c r="BF409" s="72"/>
      <c r="BG409" s="83"/>
      <c r="BH409" s="83"/>
      <c r="BI409" s="83"/>
      <c r="BJ409" s="83"/>
      <c r="BK409" s="72"/>
      <c r="BL409" s="45"/>
      <c r="BM409" s="81"/>
      <c r="BN409" s="81"/>
      <c r="BO409" s="81"/>
      <c r="BP409" s="81"/>
      <c r="BQ409" s="45"/>
      <c r="BR409" s="68"/>
      <c r="BS409" s="82"/>
      <c r="BT409" s="82"/>
      <c r="BU409" s="82"/>
      <c r="BV409" s="82"/>
      <c r="BW409" s="68"/>
      <c r="BX409" s="69"/>
      <c r="BY409" s="39"/>
      <c r="BZ409" s="38"/>
      <c r="CA409" s="39"/>
      <c r="CB409" s="41"/>
      <c r="CC409" s="41"/>
      <c r="CD409" s="41"/>
      <c r="CE409" s="41"/>
    </row>
    <row r="410" spans="1:83" x14ac:dyDescent="0.3">
      <c r="A410" s="8" t="s">
        <v>177</v>
      </c>
      <c r="B410" s="8">
        <v>2002</v>
      </c>
      <c r="C410" s="8" t="s">
        <v>269</v>
      </c>
      <c r="D410" s="8">
        <v>25</v>
      </c>
      <c r="E410" s="8">
        <v>431</v>
      </c>
      <c r="F410" s="10">
        <v>37376</v>
      </c>
      <c r="G410" s="11">
        <f t="shared" si="95"/>
        <v>120</v>
      </c>
      <c r="H410" s="11">
        <v>10.3</v>
      </c>
      <c r="I410" s="8" t="s">
        <v>57</v>
      </c>
      <c r="J410" s="45" t="s">
        <v>559</v>
      </c>
      <c r="K410" s="45" t="s">
        <v>590</v>
      </c>
      <c r="L410" s="45"/>
      <c r="M410" s="8">
        <v>1</v>
      </c>
      <c r="N410" s="8" t="s">
        <v>39</v>
      </c>
      <c r="O410" s="8">
        <f t="shared" si="96"/>
        <v>2</v>
      </c>
      <c r="P410" s="8"/>
      <c r="Q410" s="13">
        <v>144</v>
      </c>
      <c r="R410" s="13"/>
      <c r="S410" s="14">
        <v>10.61993055555555</v>
      </c>
      <c r="T410" s="14">
        <v>0.13442702300644216</v>
      </c>
      <c r="U410" s="14">
        <v>11.03</v>
      </c>
      <c r="V410" s="14">
        <v>10.38</v>
      </c>
      <c r="W410" s="14"/>
      <c r="X410" s="15">
        <f t="shared" si="97"/>
        <v>31.859791666666652</v>
      </c>
      <c r="Y410" s="61"/>
      <c r="Z410" s="61"/>
      <c r="AA410" s="61"/>
      <c r="AB410" s="62">
        <v>47</v>
      </c>
      <c r="AC410" s="63">
        <v>10.597872340425532</v>
      </c>
      <c r="AD410" s="63">
        <v>6.355197018164431E-2</v>
      </c>
      <c r="AE410" s="63">
        <v>10.72</v>
      </c>
      <c r="AF410" s="63">
        <v>10.48</v>
      </c>
      <c r="AG410" s="20">
        <f t="shared" si="94"/>
        <v>10.377083333333333</v>
      </c>
      <c r="AH410" s="64">
        <v>97</v>
      </c>
      <c r="AI410" s="65">
        <v>10.630618556701027</v>
      </c>
      <c r="AJ410" s="65">
        <v>0.15693559210302979</v>
      </c>
      <c r="AK410" s="65">
        <v>11.03</v>
      </c>
      <c r="AL410" s="65">
        <v>10.38</v>
      </c>
      <c r="AM410" s="23">
        <f t="shared" si="98"/>
        <v>21.482708333333328</v>
      </c>
      <c r="AN410" s="66"/>
      <c r="AO410" s="67"/>
      <c r="AP410" s="67"/>
      <c r="AQ410" s="67"/>
      <c r="AR410" s="67"/>
      <c r="AS410" s="88"/>
      <c r="AT410" s="84"/>
      <c r="AU410" s="91"/>
      <c r="AV410" s="91"/>
      <c r="AW410" s="91"/>
      <c r="AX410" s="91"/>
      <c r="AY410" s="84"/>
      <c r="AZ410" s="75"/>
      <c r="BA410" s="87"/>
      <c r="BB410" s="87"/>
      <c r="BC410" s="87"/>
      <c r="BD410" s="87"/>
      <c r="BE410" s="75"/>
      <c r="BF410" s="72"/>
      <c r="BG410" s="83"/>
      <c r="BH410" s="83"/>
      <c r="BI410" s="83"/>
      <c r="BJ410" s="83"/>
      <c r="BK410" s="72"/>
      <c r="BL410" s="45"/>
      <c r="BM410" s="81"/>
      <c r="BN410" s="81"/>
      <c r="BO410" s="81"/>
      <c r="BP410" s="81"/>
      <c r="BQ410" s="45"/>
      <c r="BR410" s="68"/>
      <c r="BS410" s="82"/>
      <c r="BT410" s="82"/>
      <c r="BU410" s="82"/>
      <c r="BV410" s="82"/>
      <c r="BW410" s="68"/>
      <c r="BX410" s="69"/>
      <c r="BY410" s="39"/>
      <c r="BZ410" s="38"/>
      <c r="CA410" s="39"/>
      <c r="CB410" s="41"/>
      <c r="CC410" s="41"/>
      <c r="CD410" s="41"/>
      <c r="CE410" s="41"/>
    </row>
    <row r="411" spans="1:83" x14ac:dyDescent="0.3">
      <c r="A411" s="8" t="s">
        <v>177</v>
      </c>
      <c r="B411" s="8">
        <v>2002</v>
      </c>
      <c r="C411" s="8" t="s">
        <v>275</v>
      </c>
      <c r="D411" s="8">
        <v>25</v>
      </c>
      <c r="E411" s="8">
        <v>445</v>
      </c>
      <c r="F411" s="10">
        <v>37375</v>
      </c>
      <c r="G411" s="11">
        <f t="shared" si="95"/>
        <v>119</v>
      </c>
      <c r="H411" s="11">
        <v>10.199999999999999</v>
      </c>
      <c r="I411" s="8" t="s">
        <v>315</v>
      </c>
      <c r="J411" s="45" t="s">
        <v>559</v>
      </c>
      <c r="K411" s="45" t="s">
        <v>589</v>
      </c>
      <c r="L411" s="45"/>
      <c r="M411" s="8">
        <v>1</v>
      </c>
      <c r="N411" s="8" t="s">
        <v>39</v>
      </c>
      <c r="O411" s="8">
        <f t="shared" si="96"/>
        <v>2</v>
      </c>
      <c r="P411" s="8"/>
      <c r="Q411" s="13">
        <v>213</v>
      </c>
      <c r="R411" s="13"/>
      <c r="S411" s="14">
        <v>10.624225352112674</v>
      </c>
      <c r="T411" s="14">
        <v>0.15630155274972474</v>
      </c>
      <c r="U411" s="14">
        <v>11.25</v>
      </c>
      <c r="V411" s="14">
        <v>10.36</v>
      </c>
      <c r="W411" s="14"/>
      <c r="X411" s="15">
        <f t="shared" si="97"/>
        <v>47.144999999999989</v>
      </c>
      <c r="Y411" s="61"/>
      <c r="Z411" s="61"/>
      <c r="AA411" s="61"/>
      <c r="AB411" s="62">
        <v>167</v>
      </c>
      <c r="AC411" s="63">
        <v>10.612694610778446</v>
      </c>
      <c r="AD411" s="63">
        <v>0.14322211718271688</v>
      </c>
      <c r="AE411" s="63">
        <v>11.05</v>
      </c>
      <c r="AF411" s="63">
        <v>10.36</v>
      </c>
      <c r="AG411" s="20">
        <f t="shared" si="94"/>
        <v>36.923333333333339</v>
      </c>
      <c r="AH411" s="64">
        <v>46</v>
      </c>
      <c r="AI411" s="65">
        <v>10.666086956521742</v>
      </c>
      <c r="AJ411" s="65">
        <v>0.19271715902234035</v>
      </c>
      <c r="AK411" s="65">
        <v>11.25</v>
      </c>
      <c r="AL411" s="65">
        <v>10.46</v>
      </c>
      <c r="AM411" s="23">
        <f t="shared" si="98"/>
        <v>10.221666666666669</v>
      </c>
      <c r="AN411" s="66"/>
      <c r="AO411" s="67"/>
      <c r="AP411" s="67"/>
      <c r="AQ411" s="67"/>
      <c r="AR411" s="67"/>
      <c r="AS411" s="88"/>
      <c r="AT411" s="84"/>
      <c r="AU411" s="91"/>
      <c r="AV411" s="91"/>
      <c r="AW411" s="91"/>
      <c r="AX411" s="91"/>
      <c r="AY411" s="84"/>
      <c r="AZ411" s="75"/>
      <c r="BA411" s="87"/>
      <c r="BB411" s="87"/>
      <c r="BC411" s="87"/>
      <c r="BD411" s="87"/>
      <c r="BE411" s="75"/>
      <c r="BF411" s="72"/>
      <c r="BG411" s="83"/>
      <c r="BH411" s="83"/>
      <c r="BI411" s="83"/>
      <c r="BJ411" s="83"/>
      <c r="BK411" s="72"/>
      <c r="BL411" s="45"/>
      <c r="BM411" s="81"/>
      <c r="BN411" s="81"/>
      <c r="BO411" s="81"/>
      <c r="BP411" s="81"/>
      <c r="BQ411" s="45"/>
      <c r="BR411" s="68"/>
      <c r="BS411" s="82"/>
      <c r="BT411" s="82"/>
      <c r="BU411" s="82"/>
      <c r="BV411" s="82"/>
      <c r="BW411" s="68"/>
      <c r="BX411" s="69"/>
      <c r="BY411" s="39"/>
      <c r="BZ411" s="38"/>
      <c r="CA411" s="39"/>
      <c r="CB411" s="41"/>
      <c r="CC411" s="41"/>
      <c r="CD411" s="41"/>
      <c r="CE411" s="41"/>
    </row>
    <row r="412" spans="1:83" x14ac:dyDescent="0.3">
      <c r="A412" s="8" t="s">
        <v>177</v>
      </c>
      <c r="B412" s="8">
        <v>2002</v>
      </c>
      <c r="C412" s="8" t="s">
        <v>591</v>
      </c>
      <c r="D412" s="8">
        <v>25</v>
      </c>
      <c r="E412" s="8">
        <v>446</v>
      </c>
      <c r="F412" s="10">
        <v>37350</v>
      </c>
      <c r="G412" s="11">
        <f t="shared" si="95"/>
        <v>94</v>
      </c>
      <c r="H412" s="11">
        <v>7.2</v>
      </c>
      <c r="I412" s="8" t="s">
        <v>57</v>
      </c>
      <c r="J412" s="45" t="s">
        <v>559</v>
      </c>
      <c r="K412" s="45" t="s">
        <v>590</v>
      </c>
      <c r="L412" s="45"/>
      <c r="M412" s="8">
        <v>1</v>
      </c>
      <c r="N412" s="8" t="s">
        <v>39</v>
      </c>
      <c r="O412" s="8">
        <f t="shared" si="96"/>
        <v>2</v>
      </c>
      <c r="P412" s="8"/>
      <c r="Q412" s="13">
        <v>801</v>
      </c>
      <c r="R412" s="13"/>
      <c r="S412" s="14">
        <v>8.936229712858939</v>
      </c>
      <c r="T412" s="14">
        <v>0.93198150044195249</v>
      </c>
      <c r="U412" s="14">
        <v>10.4</v>
      </c>
      <c r="V412" s="14">
        <v>7.31</v>
      </c>
      <c r="W412" s="14"/>
      <c r="X412" s="15">
        <f t="shared" si="97"/>
        <v>149.12333333333353</v>
      </c>
      <c r="Y412" s="61"/>
      <c r="Z412" s="61"/>
      <c r="AA412" s="61"/>
      <c r="AB412" s="62">
        <v>677</v>
      </c>
      <c r="AC412" s="63">
        <v>8.7298522895125732</v>
      </c>
      <c r="AD412" s="63">
        <v>0.86573632616019758</v>
      </c>
      <c r="AE412" s="63">
        <v>10.38</v>
      </c>
      <c r="AF412" s="63">
        <v>7.31</v>
      </c>
      <c r="AG412" s="20">
        <f t="shared" si="94"/>
        <v>123.12729166666691</v>
      </c>
      <c r="AH412" s="64">
        <v>124</v>
      </c>
      <c r="AI412" s="65">
        <v>10.062983870967749</v>
      </c>
      <c r="AJ412" s="65">
        <v>0.12585305561510104</v>
      </c>
      <c r="AK412" s="65">
        <v>10.4</v>
      </c>
      <c r="AL412" s="65">
        <v>9.85</v>
      </c>
      <c r="AM412" s="23">
        <f t="shared" si="98"/>
        <v>25.996041666666684</v>
      </c>
      <c r="AN412" s="66"/>
      <c r="AO412" s="67"/>
      <c r="AP412" s="67"/>
      <c r="AQ412" s="67"/>
      <c r="AR412" s="67"/>
      <c r="AS412" s="88"/>
      <c r="AT412" s="84"/>
      <c r="AU412" s="91"/>
      <c r="AV412" s="91"/>
      <c r="AW412" s="91"/>
      <c r="AX412" s="91"/>
      <c r="AY412" s="84"/>
      <c r="AZ412" s="75"/>
      <c r="BA412" s="87"/>
      <c r="BB412" s="87"/>
      <c r="BC412" s="87"/>
      <c r="BD412" s="87"/>
      <c r="BE412" s="75"/>
      <c r="BF412" s="72"/>
      <c r="BG412" s="83"/>
      <c r="BH412" s="83"/>
      <c r="BI412" s="83"/>
      <c r="BJ412" s="83"/>
      <c r="BK412" s="72"/>
      <c r="BL412" s="45"/>
      <c r="BM412" s="81"/>
      <c r="BN412" s="81"/>
      <c r="BO412" s="81"/>
      <c r="BP412" s="81"/>
      <c r="BQ412" s="45"/>
      <c r="BR412" s="68"/>
      <c r="BS412" s="82"/>
      <c r="BT412" s="82"/>
      <c r="BU412" s="82"/>
      <c r="BV412" s="82"/>
      <c r="BW412" s="68"/>
      <c r="BX412" s="69"/>
      <c r="BY412" s="39"/>
      <c r="BZ412" s="38"/>
      <c r="CA412" s="39"/>
      <c r="CB412" s="41"/>
      <c r="CC412" s="41"/>
      <c r="CD412" s="41"/>
      <c r="CE412" s="41"/>
    </row>
    <row r="413" spans="1:83" x14ac:dyDescent="0.3">
      <c r="A413" s="8" t="s">
        <v>35</v>
      </c>
      <c r="B413" s="8">
        <v>2002</v>
      </c>
      <c r="C413" s="8" t="s">
        <v>592</v>
      </c>
      <c r="D413" s="8">
        <v>25</v>
      </c>
      <c r="E413" s="8">
        <v>464</v>
      </c>
      <c r="F413" s="10">
        <v>37435</v>
      </c>
      <c r="G413" s="11">
        <f t="shared" si="95"/>
        <v>179</v>
      </c>
      <c r="H413" s="11">
        <v>17</v>
      </c>
      <c r="I413" s="8" t="s">
        <v>57</v>
      </c>
      <c r="J413" s="8" t="s">
        <v>528</v>
      </c>
      <c r="K413" s="8"/>
      <c r="L413" s="8"/>
      <c r="M413" s="8">
        <v>1</v>
      </c>
      <c r="N413" s="8" t="s">
        <v>39</v>
      </c>
      <c r="O413" s="8">
        <f t="shared" si="96"/>
        <v>2</v>
      </c>
      <c r="P413" s="8"/>
      <c r="Q413" s="13">
        <v>89</v>
      </c>
      <c r="R413" s="13"/>
      <c r="S413" s="14">
        <v>17.259213483146087</v>
      </c>
      <c r="T413" s="14">
        <v>0.2013038449656519</v>
      </c>
      <c r="U413" s="14">
        <v>17.559999999999999</v>
      </c>
      <c r="V413" s="14">
        <v>16.14</v>
      </c>
      <c r="W413" s="14"/>
      <c r="X413" s="15">
        <f t="shared" si="97"/>
        <v>32.001458333333375</v>
      </c>
      <c r="Y413" s="61"/>
      <c r="Z413" s="61"/>
      <c r="AA413" s="61"/>
      <c r="AB413" s="46">
        <v>54</v>
      </c>
      <c r="AC413" s="47">
        <v>17.142777777777784</v>
      </c>
      <c r="AD413" s="47">
        <v>0.17355784927229737</v>
      </c>
      <c r="AE413" s="47">
        <v>17.559999999999999</v>
      </c>
      <c r="AF413" s="47">
        <v>16.14</v>
      </c>
      <c r="AG413" s="20">
        <f t="shared" si="94"/>
        <v>19.285625000000007</v>
      </c>
      <c r="AH413" s="48">
        <v>35</v>
      </c>
      <c r="AI413" s="49">
        <v>17.438857142857142</v>
      </c>
      <c r="AJ413" s="49">
        <v>5.634825685342984E-2</v>
      </c>
      <c r="AK413" s="49">
        <v>17.559999999999999</v>
      </c>
      <c r="AL413" s="49">
        <v>17.25</v>
      </c>
      <c r="AM413" s="23">
        <f t="shared" si="98"/>
        <v>12.715833333333332</v>
      </c>
      <c r="AN413" s="50"/>
      <c r="AO413" s="51"/>
      <c r="AP413" s="51"/>
      <c r="AQ413" s="51"/>
      <c r="AR413" s="51"/>
      <c r="AS413" s="88"/>
      <c r="AT413" s="84"/>
      <c r="AU413" s="91"/>
      <c r="AV413" s="91"/>
      <c r="AW413" s="91"/>
      <c r="AX413" s="91"/>
      <c r="AY413" s="84"/>
      <c r="AZ413" s="75"/>
      <c r="BA413" s="87"/>
      <c r="BB413" s="87"/>
      <c r="BC413" s="87"/>
      <c r="BD413" s="87"/>
      <c r="BE413" s="75"/>
      <c r="BF413" s="72"/>
      <c r="BG413" s="83"/>
      <c r="BH413" s="83"/>
      <c r="BI413" s="83"/>
      <c r="BJ413" s="83"/>
      <c r="BK413" s="72"/>
      <c r="BL413" s="45"/>
      <c r="BM413" s="81"/>
      <c r="BN413" s="81"/>
      <c r="BO413" s="81"/>
      <c r="BP413" s="81"/>
      <c r="BQ413" s="45"/>
      <c r="BR413" s="68"/>
      <c r="BS413" s="82"/>
      <c r="BT413" s="82"/>
      <c r="BU413" s="82"/>
      <c r="BV413" s="82"/>
      <c r="BW413" s="68"/>
      <c r="BX413" s="69"/>
      <c r="BY413" s="39"/>
      <c r="BZ413" s="38"/>
      <c r="CA413" s="39"/>
      <c r="CB413" s="41"/>
      <c r="CC413" s="41"/>
      <c r="CD413" s="41"/>
      <c r="CE413" s="41"/>
    </row>
    <row r="414" spans="1:83" x14ac:dyDescent="0.3">
      <c r="A414" s="8" t="s">
        <v>177</v>
      </c>
      <c r="B414" s="8">
        <v>2002</v>
      </c>
      <c r="C414" s="8" t="s">
        <v>593</v>
      </c>
      <c r="D414" s="8">
        <v>25</v>
      </c>
      <c r="E414" s="8">
        <v>467</v>
      </c>
      <c r="F414" s="10">
        <v>37377</v>
      </c>
      <c r="G414" s="11">
        <f t="shared" si="95"/>
        <v>121</v>
      </c>
      <c r="H414" s="11">
        <v>10.5</v>
      </c>
      <c r="I414" s="8" t="s">
        <v>57</v>
      </c>
      <c r="J414" s="45" t="s">
        <v>559</v>
      </c>
      <c r="K414" s="45" t="s">
        <v>594</v>
      </c>
      <c r="L414" s="45"/>
      <c r="M414" s="8">
        <v>1</v>
      </c>
      <c r="N414" s="8" t="s">
        <v>39</v>
      </c>
      <c r="O414" s="8">
        <f t="shared" si="96"/>
        <v>2</v>
      </c>
      <c r="P414" s="8"/>
      <c r="Q414" s="13">
        <v>43</v>
      </c>
      <c r="R414" s="13"/>
      <c r="S414" s="14">
        <v>10.798604651162794</v>
      </c>
      <c r="T414" s="14">
        <v>0.15021542301370003</v>
      </c>
      <c r="U414" s="14">
        <v>11.1</v>
      </c>
      <c r="V414" s="14">
        <v>10.59</v>
      </c>
      <c r="W414" s="14"/>
      <c r="X414" s="15">
        <f t="shared" si="97"/>
        <v>9.6737500000000036</v>
      </c>
      <c r="Y414" s="61"/>
      <c r="Z414" s="61"/>
      <c r="AA414" s="61"/>
      <c r="AB414" s="62">
        <v>39</v>
      </c>
      <c r="AC414" s="63">
        <v>10.797948717948721</v>
      </c>
      <c r="AD414" s="63">
        <v>0.15169532288490342</v>
      </c>
      <c r="AE414" s="63">
        <v>11.1</v>
      </c>
      <c r="AF414" s="63">
        <v>10.59</v>
      </c>
      <c r="AG414" s="20">
        <f t="shared" si="94"/>
        <v>8.7733333333333352</v>
      </c>
      <c r="AH414" s="64">
        <v>4</v>
      </c>
      <c r="AI414" s="65">
        <v>10.805</v>
      </c>
      <c r="AJ414" s="65">
        <v>0.15609825965290833</v>
      </c>
      <c r="AK414" s="65">
        <v>10.95</v>
      </c>
      <c r="AL414" s="65">
        <v>10.67</v>
      </c>
      <c r="AM414" s="23">
        <f t="shared" si="98"/>
        <v>0.90041666666666664</v>
      </c>
      <c r="AN414" s="66"/>
      <c r="AO414" s="67"/>
      <c r="AP414" s="67"/>
      <c r="AQ414" s="67"/>
      <c r="AR414" s="67"/>
      <c r="AS414" s="88"/>
      <c r="AT414" s="84"/>
      <c r="AU414" s="91"/>
      <c r="AV414" s="91"/>
      <c r="AW414" s="91"/>
      <c r="AX414" s="91"/>
      <c r="AY414" s="84"/>
      <c r="AZ414" s="75"/>
      <c r="BA414" s="87"/>
      <c r="BB414" s="87"/>
      <c r="BC414" s="87"/>
      <c r="BD414" s="87"/>
      <c r="BE414" s="75"/>
      <c r="BF414" s="72"/>
      <c r="BG414" s="83"/>
      <c r="BH414" s="83"/>
      <c r="BI414" s="83"/>
      <c r="BJ414" s="83"/>
      <c r="BK414" s="72"/>
      <c r="BL414" s="45"/>
      <c r="BM414" s="81"/>
      <c r="BN414" s="81"/>
      <c r="BO414" s="81"/>
      <c r="BP414" s="81"/>
      <c r="BQ414" s="45"/>
      <c r="BR414" s="68"/>
      <c r="BS414" s="82"/>
      <c r="BT414" s="82"/>
      <c r="BU414" s="82"/>
      <c r="BV414" s="82"/>
      <c r="BW414" s="68"/>
      <c r="BX414" s="69"/>
      <c r="BY414" s="39"/>
      <c r="BZ414" s="38"/>
      <c r="CA414" s="39"/>
      <c r="CB414" s="41"/>
      <c r="CC414" s="41"/>
      <c r="CD414" s="41"/>
      <c r="CE414" s="41"/>
    </row>
    <row r="415" spans="1:83" x14ac:dyDescent="0.3">
      <c r="A415" s="8" t="s">
        <v>35</v>
      </c>
      <c r="B415" s="8">
        <v>2002</v>
      </c>
      <c r="C415" s="8" t="s">
        <v>595</v>
      </c>
      <c r="D415" s="8">
        <v>25</v>
      </c>
      <c r="E415" s="8">
        <v>498</v>
      </c>
      <c r="F415" s="10">
        <v>37427</v>
      </c>
      <c r="G415" s="11">
        <f t="shared" si="95"/>
        <v>171</v>
      </c>
      <c r="H415" s="11">
        <v>15.8</v>
      </c>
      <c r="I415" s="8" t="s">
        <v>57</v>
      </c>
      <c r="J415" s="8" t="s">
        <v>596</v>
      </c>
      <c r="K415" s="8"/>
      <c r="L415" s="8"/>
      <c r="M415" s="8">
        <v>1</v>
      </c>
      <c r="N415" s="8" t="s">
        <v>39</v>
      </c>
      <c r="O415" s="8">
        <f t="shared" si="96"/>
        <v>2</v>
      </c>
      <c r="P415" s="8"/>
      <c r="Q415" s="13">
        <v>600</v>
      </c>
      <c r="R415" s="13"/>
      <c r="S415" s="14">
        <v>17.038666666666671</v>
      </c>
      <c r="T415" s="14">
        <v>0.5808006869418636</v>
      </c>
      <c r="U415" s="14">
        <v>18.36</v>
      </c>
      <c r="V415" s="14">
        <v>15.93</v>
      </c>
      <c r="W415" s="14"/>
      <c r="X415" s="15">
        <f t="shared" si="97"/>
        <v>212.98333333333341</v>
      </c>
      <c r="Y415" s="61"/>
      <c r="Z415" s="61"/>
      <c r="AA415" s="61"/>
      <c r="AB415" s="46">
        <v>60</v>
      </c>
      <c r="AC415" s="47">
        <v>16.16533333333334</v>
      </c>
      <c r="AD415" s="47">
        <v>0.12460740607892065</v>
      </c>
      <c r="AE415" s="47">
        <v>16.57</v>
      </c>
      <c r="AF415" s="47">
        <v>15.93</v>
      </c>
      <c r="AG415" s="20">
        <f t="shared" si="94"/>
        <v>20.206666666666674</v>
      </c>
      <c r="AH415" s="48">
        <v>540</v>
      </c>
      <c r="AI415" s="49">
        <v>17.135703703703712</v>
      </c>
      <c r="AJ415" s="49">
        <v>0.52805666860221212</v>
      </c>
      <c r="AK415" s="49">
        <v>18.36</v>
      </c>
      <c r="AL415" s="49">
        <v>16.239999999999998</v>
      </c>
      <c r="AM415" s="23">
        <f t="shared" si="98"/>
        <v>192.77666666666676</v>
      </c>
      <c r="AN415" s="50"/>
      <c r="AO415" s="51"/>
      <c r="AP415" s="51"/>
      <c r="AQ415" s="51"/>
      <c r="AR415" s="51"/>
      <c r="AS415" s="88"/>
      <c r="AT415" s="84"/>
      <c r="AU415" s="91"/>
      <c r="AV415" s="91"/>
      <c r="AW415" s="91"/>
      <c r="AX415" s="91"/>
      <c r="AY415" s="84"/>
      <c r="AZ415" s="75"/>
      <c r="BA415" s="87"/>
      <c r="BB415" s="87"/>
      <c r="BC415" s="87"/>
      <c r="BD415" s="87"/>
      <c r="BE415" s="75"/>
      <c r="BF415" s="72"/>
      <c r="BG415" s="83"/>
      <c r="BH415" s="83"/>
      <c r="BI415" s="83"/>
      <c r="BJ415" s="83"/>
      <c r="BK415" s="72"/>
      <c r="BL415" s="45"/>
      <c r="BM415" s="81"/>
      <c r="BN415" s="81"/>
      <c r="BO415" s="81"/>
      <c r="BP415" s="81"/>
      <c r="BQ415" s="45"/>
      <c r="BR415" s="68"/>
      <c r="BS415" s="82"/>
      <c r="BT415" s="82"/>
      <c r="BU415" s="82"/>
      <c r="BV415" s="82"/>
      <c r="BW415" s="68"/>
      <c r="BX415" s="69"/>
      <c r="BY415" s="39"/>
      <c r="BZ415" s="38"/>
      <c r="CA415" s="39"/>
      <c r="CB415" s="41"/>
      <c r="CC415" s="41"/>
      <c r="CD415" s="41"/>
      <c r="CE415" s="41"/>
    </row>
    <row r="416" spans="1:83" x14ac:dyDescent="0.3">
      <c r="A416" s="8" t="s">
        <v>35</v>
      </c>
      <c r="B416" s="8">
        <v>2002</v>
      </c>
      <c r="C416" s="8" t="s">
        <v>597</v>
      </c>
      <c r="D416" s="8">
        <v>24</v>
      </c>
      <c r="E416" s="8">
        <v>417</v>
      </c>
      <c r="F416" s="10">
        <v>37458</v>
      </c>
      <c r="G416" s="11">
        <f t="shared" si="95"/>
        <v>202</v>
      </c>
      <c r="H416" s="11">
        <v>20.100000000000001</v>
      </c>
      <c r="I416" s="8" t="s">
        <v>145</v>
      </c>
      <c r="J416" s="8" t="s">
        <v>569</v>
      </c>
      <c r="K416" s="8"/>
      <c r="L416" s="8"/>
      <c r="M416" s="8">
        <v>0</v>
      </c>
      <c r="N416" s="8" t="s">
        <v>39</v>
      </c>
      <c r="O416" s="8">
        <f t="shared" si="96"/>
        <v>1</v>
      </c>
      <c r="P416" s="8"/>
      <c r="Q416" s="13">
        <v>580</v>
      </c>
      <c r="R416" s="13"/>
      <c r="S416" s="14">
        <v>20.667172413793054</v>
      </c>
      <c r="T416" s="14">
        <v>0.3175852401008481</v>
      </c>
      <c r="U416" s="14">
        <v>21.26</v>
      </c>
      <c r="V416" s="14">
        <v>19.850000000000001</v>
      </c>
      <c r="W416" s="14"/>
      <c r="X416" s="15">
        <f t="shared" si="97"/>
        <v>249.72833333333276</v>
      </c>
      <c r="Y416" s="61"/>
      <c r="Z416" s="61"/>
      <c r="AA416" s="61"/>
      <c r="AB416" s="46">
        <v>580</v>
      </c>
      <c r="AC416" s="47">
        <v>20.667172413793054</v>
      </c>
      <c r="AD416" s="47">
        <v>0.3175852401008481</v>
      </c>
      <c r="AE416" s="47">
        <v>21.26</v>
      </c>
      <c r="AF416" s="47">
        <v>19.850000000000001</v>
      </c>
      <c r="AG416" s="20">
        <f t="shared" si="94"/>
        <v>249.72833333333276</v>
      </c>
      <c r="AH416" s="48"/>
      <c r="AI416" s="49"/>
      <c r="AJ416" s="49"/>
      <c r="AK416" s="49"/>
      <c r="AL416" s="49"/>
      <c r="AM416" s="68"/>
      <c r="AN416" s="50"/>
      <c r="AO416" s="51"/>
      <c r="AP416" s="51"/>
      <c r="AQ416" s="51"/>
      <c r="AR416" s="51"/>
      <c r="AS416" s="88"/>
      <c r="AT416" s="84"/>
      <c r="AU416" s="91"/>
      <c r="AV416" s="91"/>
      <c r="AW416" s="91"/>
      <c r="AX416" s="91"/>
      <c r="AY416" s="84"/>
      <c r="AZ416" s="75"/>
      <c r="BA416" s="87"/>
      <c r="BB416" s="87"/>
      <c r="BC416" s="87"/>
      <c r="BD416" s="87"/>
      <c r="BE416" s="75"/>
      <c r="BF416" s="72"/>
      <c r="BG416" s="83"/>
      <c r="BH416" s="83"/>
      <c r="BI416" s="83"/>
      <c r="BJ416" s="83"/>
      <c r="BK416" s="72"/>
      <c r="BL416" s="45"/>
      <c r="BM416" s="81"/>
      <c r="BN416" s="81"/>
      <c r="BO416" s="81"/>
      <c r="BP416" s="81"/>
      <c r="BQ416" s="45"/>
      <c r="BR416" s="68"/>
      <c r="BS416" s="82"/>
      <c r="BT416" s="82"/>
      <c r="BU416" s="82"/>
      <c r="BV416" s="82"/>
      <c r="BW416" s="68"/>
      <c r="BX416" s="69"/>
      <c r="BY416" s="39"/>
      <c r="BZ416" s="38"/>
      <c r="CA416" s="39"/>
      <c r="CB416" s="41"/>
      <c r="CC416" s="41"/>
      <c r="CD416" s="41"/>
      <c r="CE416" s="41"/>
    </row>
    <row r="417" spans="1:83" x14ac:dyDescent="0.3">
      <c r="A417" s="8" t="s">
        <v>35</v>
      </c>
      <c r="B417" s="8">
        <v>2002</v>
      </c>
      <c r="C417" s="8" t="s">
        <v>598</v>
      </c>
      <c r="D417" s="8">
        <v>25</v>
      </c>
      <c r="E417" s="8">
        <v>38</v>
      </c>
      <c r="F417" s="10">
        <v>37457</v>
      </c>
      <c r="G417" s="11">
        <f t="shared" si="95"/>
        <v>201</v>
      </c>
      <c r="H417" s="11">
        <v>19.899999999999999</v>
      </c>
      <c r="I417" s="8" t="s">
        <v>57</v>
      </c>
      <c r="J417" s="8" t="s">
        <v>528</v>
      </c>
      <c r="K417" s="8"/>
      <c r="L417" s="8"/>
      <c r="M417" s="8">
        <v>1</v>
      </c>
      <c r="N417" s="8" t="s">
        <v>39</v>
      </c>
      <c r="O417" s="8">
        <f t="shared" si="96"/>
        <v>1</v>
      </c>
      <c r="P417" s="8"/>
      <c r="Q417" s="13">
        <v>314</v>
      </c>
      <c r="R417" s="13"/>
      <c r="S417" s="14">
        <v>17.733248407643313</v>
      </c>
      <c r="T417" s="14">
        <v>3.5975362027961255</v>
      </c>
      <c r="U417" s="14">
        <v>21.01</v>
      </c>
      <c r="V417" s="14">
        <v>11.35</v>
      </c>
      <c r="W417" s="14"/>
      <c r="X417" s="15">
        <f t="shared" si="97"/>
        <v>116.00500000000001</v>
      </c>
      <c r="Y417" s="61"/>
      <c r="Z417" s="61"/>
      <c r="AA417" s="61"/>
      <c r="AB417" s="46">
        <v>314</v>
      </c>
      <c r="AC417" s="47">
        <v>17.733248407643313</v>
      </c>
      <c r="AD417" s="47">
        <v>3.5975362027961255</v>
      </c>
      <c r="AE417" s="47">
        <v>21.01</v>
      </c>
      <c r="AF417" s="47">
        <v>11.35</v>
      </c>
      <c r="AG417" s="20">
        <f t="shared" si="94"/>
        <v>116.00500000000001</v>
      </c>
      <c r="AH417" s="48"/>
      <c r="AI417" s="49"/>
      <c r="AJ417" s="49"/>
      <c r="AK417" s="49"/>
      <c r="AL417" s="49"/>
      <c r="AM417" s="68"/>
      <c r="AN417" s="50"/>
      <c r="AO417" s="51"/>
      <c r="AP417" s="51"/>
      <c r="AQ417" s="51"/>
      <c r="AR417" s="51"/>
      <c r="AS417" s="88"/>
      <c r="AT417" s="84"/>
      <c r="AU417" s="91"/>
      <c r="AV417" s="91"/>
      <c r="AW417" s="91"/>
      <c r="AX417" s="91"/>
      <c r="AY417" s="84"/>
      <c r="AZ417" s="75"/>
      <c r="BA417" s="87"/>
      <c r="BB417" s="87"/>
      <c r="BC417" s="87"/>
      <c r="BD417" s="87"/>
      <c r="BE417" s="75"/>
      <c r="BF417" s="72"/>
      <c r="BG417" s="83"/>
      <c r="BH417" s="83"/>
      <c r="BI417" s="83"/>
      <c r="BJ417" s="83"/>
      <c r="BK417" s="72"/>
      <c r="BL417" s="45"/>
      <c r="BM417" s="81"/>
      <c r="BN417" s="81"/>
      <c r="BO417" s="81"/>
      <c r="BP417" s="81"/>
      <c r="BQ417" s="45"/>
      <c r="BR417" s="68"/>
      <c r="BS417" s="82"/>
      <c r="BT417" s="82"/>
      <c r="BU417" s="82"/>
      <c r="BV417" s="82"/>
      <c r="BW417" s="68"/>
      <c r="BX417" s="69"/>
      <c r="BY417" s="39"/>
      <c r="BZ417" s="38"/>
      <c r="CA417" s="39"/>
      <c r="CB417" s="41"/>
      <c r="CC417" s="41"/>
      <c r="CD417" s="41"/>
      <c r="CE417" s="4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Idaho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2018-08-27T17:33:05Z</dcterms:created>
  <dcterms:modified xsi:type="dcterms:W3CDTF">2018-08-29T17:40:25Z</dcterms:modified>
</cp:coreProperties>
</file>