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jdriver\PycharmProjects\UEORS_DB\"/>
    </mc:Choice>
  </mc:AlternateContent>
  <xr:revisionPtr revIDLastSave="0" documentId="13_ncr:1_{AC89A845-46F3-416E-8A3C-0FE24D30782C}" xr6:coauthVersionLast="47" xr6:coauthVersionMax="47" xr10:uidLastSave="{00000000-0000-0000-0000-000000000000}"/>
  <bookViews>
    <workbookView xWindow="16080" yWindow="5445" windowWidth="29040" windowHeight="15840" tabRatio="457" activeTab="3" xr2:uid="{00000000-000D-0000-FFFF-FFFF00000000}"/>
  </bookViews>
  <sheets>
    <sheet name="Chemicals" sheetId="1" r:id="rId1"/>
    <sheet name="Chemicals Database" sheetId="5" r:id="rId2"/>
    <sheet name="Chemicals Database (1 CAS)" sheetId="6" r:id="rId3"/>
    <sheet name="Chemicals Database (2+ CAS)" sheetId="7" r:id="rId4"/>
    <sheet name="Chemicals Database (not im)" sheetId="8" r:id="rId5"/>
    <sheet name="Single-Component Database" sheetId="4" r:id="rId6"/>
    <sheet name="Gases" sheetId="2" r:id="rId7"/>
  </sheets>
  <externalReferences>
    <externalReference r:id="rId8"/>
    <externalReference r:id="rId9"/>
    <externalReference r:id="rId10"/>
  </externalReferences>
  <definedNames>
    <definedName name="_xlnm.Print_Area" localSheetId="0">Chemicals!$A$2:$E$251</definedName>
    <definedName name="_xlnm.Print_Area" localSheetId="1">'Chemicals Database'!$A$1:$A$195</definedName>
    <definedName name="_xlnm.Print_Area" localSheetId="2">'Chemicals Database (1 CAS)'!$A$1:$A$112</definedName>
    <definedName name="_xlnm.Print_Area" localSheetId="3">'Chemicals Database (2+ CAS)'!$A$1:$A$42</definedName>
    <definedName name="_xlnm.Print_Area" localSheetId="4">'Chemicals Database (not im)'!$A$1:$A$1</definedName>
    <definedName name="_xlnm.Print_Area" localSheetId="6">Gases!$A$2:$E$19</definedName>
    <definedName name="_xlnm.Print_Titles" localSheetId="0">Chemicals!$A:$A,Chemicals!$2:$3</definedName>
    <definedName name="_xlnm.Print_Titles" localSheetId="1">'Chemicals Database'!$A:$A,'Chemicals Database'!$1:$1</definedName>
    <definedName name="_xlnm.Print_Titles" localSheetId="2">'Chemicals Database (1 CAS)'!$A:$A,'Chemicals Database (1 CAS)'!$1:$1</definedName>
    <definedName name="_xlnm.Print_Titles" localSheetId="3">'Chemicals Database (2+ CAS)'!$A:$A,'Chemicals Database (2+ CAS)'!$1:$1</definedName>
    <definedName name="_xlnm.Print_Titles" localSheetId="4">'Chemicals Database (not im)'!$A:$A,'Chemicals Database (not im)'!$1:$1</definedName>
    <definedName name="_xlnm.Print_Titles" localSheetId="6">Gases!$A:$A,Gases!$2:$3</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16" i="2" l="1"/>
  <c r="AE15" i="2"/>
  <c r="AF2" i="2"/>
  <c r="AE13" i="2"/>
  <c r="AE12" i="2"/>
  <c r="AE11" i="2"/>
  <c r="AE10" i="2"/>
  <c r="AE9" i="2"/>
  <c r="AE8" i="2"/>
  <c r="AE7" i="2"/>
  <c r="AE6" i="2"/>
  <c r="AE5" i="2"/>
  <c r="AE4" i="2"/>
  <c r="AC2" i="2"/>
  <c r="AE6" i="1"/>
  <c r="AG9" i="1"/>
  <c r="AH6" i="1"/>
  <c r="AE10" i="1"/>
  <c r="E161" i="1"/>
  <c r="E104" i="1"/>
  <c r="E100" i="1"/>
  <c r="E75" i="1"/>
  <c r="AE75" i="1" s="1"/>
  <c r="AK75" i="1" s="1"/>
  <c r="E74" i="1"/>
  <c r="E73" i="1"/>
  <c r="AB2" i="2" l="1"/>
  <c r="AI2" i="2"/>
  <c r="AH2" i="2"/>
  <c r="E116" i="1"/>
  <c r="E117" i="1"/>
  <c r="E127" i="1"/>
  <c r="E114" i="1"/>
  <c r="E145" i="1"/>
  <c r="E136" i="1"/>
  <c r="E213" i="1"/>
  <c r="E181" i="1"/>
  <c r="E123" i="1"/>
  <c r="AJ2" i="2" l="1"/>
  <c r="AA2" i="2"/>
  <c r="AG2" i="2"/>
  <c r="AK2" i="2"/>
  <c r="AA104" i="1"/>
  <c r="E101" i="1"/>
  <c r="AE104" i="1" l="1"/>
  <c r="AG104" i="1"/>
  <c r="AG103" i="1"/>
  <c r="AE103" i="1"/>
  <c r="AA103" i="1"/>
  <c r="AE14" i="1"/>
  <c r="E240" i="1"/>
  <c r="E205" i="1" l="1"/>
  <c r="E86" i="1"/>
  <c r="E94" i="1"/>
  <c r="D60" i="1"/>
  <c r="E67" i="1"/>
  <c r="AE155" i="1"/>
  <c r="AK155" i="1" s="1"/>
  <c r="AE160" i="1"/>
  <c r="AJ160" i="1" s="1"/>
  <c r="E77" i="1" l="1"/>
  <c r="E5" i="1" l="1"/>
  <c r="E208" i="1" l="1"/>
  <c r="E88" i="1" l="1"/>
  <c r="E108" i="1"/>
  <c r="E239" i="1" l="1"/>
  <c r="E169" i="1" l="1"/>
  <c r="E29" i="1" l="1"/>
  <c r="E33" i="1" l="1"/>
  <c r="E27" i="1" l="1"/>
  <c r="AE114" i="1" l="1"/>
  <c r="AG114" i="1" s="1"/>
  <c r="AA114" i="1" l="1"/>
  <c r="AE116" i="1"/>
  <c r="AG116" i="1" s="1"/>
  <c r="AA116" i="1" l="1"/>
  <c r="E190" i="1"/>
  <c r="E180" i="1"/>
  <c r="AA127" i="1"/>
  <c r="AB136" i="1"/>
  <c r="AA118" i="1"/>
  <c r="AE118" i="1"/>
  <c r="AG118" i="1"/>
  <c r="AE47" i="1"/>
  <c r="E12" i="1"/>
  <c r="AE12" i="1" s="1"/>
  <c r="AH12" i="1" s="1"/>
  <c r="AA12" i="1" l="1"/>
  <c r="AE126" i="1"/>
  <c r="AE127" i="1"/>
  <c r="AG127" i="1" s="1"/>
  <c r="AE136" i="1"/>
  <c r="AI136" i="1" s="1"/>
  <c r="AG126" i="1" l="1"/>
  <c r="AA126" i="1"/>
  <c r="E182" i="1"/>
  <c r="AB117" i="1" l="1"/>
  <c r="AI117" i="1" s="1"/>
  <c r="AE117" i="1" l="1"/>
  <c r="E202" i="1" l="1"/>
  <c r="E93" i="1" l="1"/>
  <c r="E62" i="1" l="1"/>
  <c r="E200" i="1" l="1"/>
  <c r="E71" i="1" l="1"/>
  <c r="E72" i="1"/>
  <c r="E53" i="1" l="1"/>
  <c r="E11" i="1" l="1"/>
  <c r="AC11" i="1" l="1"/>
  <c r="AE11" i="1" s="1"/>
  <c r="AJ11" i="1" s="1"/>
  <c r="E36" i="1"/>
  <c r="AE185" i="1" l="1"/>
  <c r="AE143" i="1"/>
  <c r="E226" i="1" l="1"/>
  <c r="E37" i="1" l="1"/>
  <c r="E28" i="1"/>
  <c r="E25" i="1"/>
  <c r="AQ6" i="1" l="1"/>
  <c r="E20" i="1"/>
  <c r="E15" i="1"/>
  <c r="E235" i="1" l="1"/>
  <c r="E236" i="1"/>
  <c r="E237" i="1"/>
  <c r="E234" i="1"/>
  <c r="E231" i="1"/>
  <c r="E232" i="1"/>
  <c r="E229" i="1"/>
  <c r="E224" i="1"/>
  <c r="E225" i="1"/>
  <c r="E227" i="1"/>
  <c r="E228" i="1"/>
  <c r="E212" i="1"/>
  <c r="E214" i="1"/>
  <c r="E218" i="1"/>
  <c r="E219" i="1"/>
  <c r="E210" i="1"/>
  <c r="E124" i="1"/>
  <c r="AE84" i="1" l="1"/>
  <c r="AE144" i="1"/>
  <c r="AE186" i="1"/>
  <c r="AE48" i="1"/>
  <c r="AE43" i="1"/>
  <c r="E197" i="1" l="1"/>
  <c r="E198" i="1"/>
  <c r="E199" i="1"/>
  <c r="E196" i="1"/>
  <c r="E149" i="1"/>
  <c r="E78" i="1" l="1"/>
  <c r="E57" i="1"/>
  <c r="AE15" i="1"/>
  <c r="AG15" i="1" s="1"/>
  <c r="E24" i="1"/>
  <c r="AA15" i="1" l="1"/>
  <c r="AE76" i="1" l="1"/>
  <c r="AE245" i="1" l="1"/>
  <c r="AE42" i="1" l="1"/>
  <c r="E233" i="1" l="1"/>
  <c r="D233" i="1"/>
  <c r="E60" i="1"/>
  <c r="AA234" i="1" l="1"/>
  <c r="AE159" i="1"/>
  <c r="E97" i="1" l="1"/>
  <c r="AE93" i="1" l="1"/>
  <c r="AG93" i="1" s="1"/>
  <c r="AA93" i="1"/>
  <c r="AA161" i="1" l="1"/>
  <c r="AE161" i="1" s="1"/>
  <c r="AG161" i="1" s="1"/>
  <c r="AE158" i="1"/>
  <c r="AA165" i="1" l="1"/>
  <c r="AE165" i="1" s="1"/>
  <c r="AF165" i="1" s="1"/>
  <c r="AF2" i="1" s="1"/>
  <c r="AE101" i="1"/>
  <c r="AK101" i="1" s="1"/>
  <c r="AE74" i="1"/>
  <c r="AK74" i="1" s="1"/>
  <c r="AE248" i="1" l="1"/>
  <c r="AE55" i="1" l="1"/>
  <c r="AE7" i="1" l="1"/>
  <c r="AJ7" i="1" s="1"/>
  <c r="AE8" i="1"/>
  <c r="AJ8" i="1" s="1"/>
  <c r="AE9" i="1"/>
  <c r="AE26" i="1"/>
  <c r="AI26" i="1" s="1"/>
  <c r="AE29" i="1"/>
  <c r="AG29" i="1" s="1"/>
  <c r="AE33" i="1"/>
  <c r="AG33" i="1" s="1"/>
  <c r="AE41" i="1"/>
  <c r="AE45" i="1"/>
  <c r="AE62" i="1"/>
  <c r="AG62" i="1" s="1"/>
  <c r="AE64" i="1"/>
  <c r="AI64" i="1" s="1"/>
  <c r="AE65" i="1"/>
  <c r="AI65" i="1" s="1"/>
  <c r="AE73" i="1"/>
  <c r="AE122" i="1"/>
  <c r="AE133" i="1"/>
  <c r="AH133" i="1" s="1"/>
  <c r="AE134" i="1"/>
  <c r="AG134" i="1" s="1"/>
  <c r="AE142" i="1"/>
  <c r="AE145" i="1"/>
  <c r="AG145" i="1" s="1"/>
  <c r="AE163" i="1"/>
  <c r="AE166" i="1"/>
  <c r="AE206" i="1"/>
  <c r="AE208" i="1"/>
  <c r="AE211" i="1"/>
  <c r="AE220" i="1"/>
  <c r="AH220" i="1" s="1"/>
  <c r="AE234" i="1"/>
  <c r="AG234" i="1" s="1"/>
  <c r="AE237" i="1"/>
  <c r="AG237" i="1" s="1"/>
  <c r="AK245" i="1"/>
  <c r="AE240" i="1"/>
  <c r="AG240" i="1" s="1"/>
  <c r="AA33" i="1"/>
  <c r="AA29" i="1"/>
  <c r="AA237" i="1"/>
  <c r="AA220" i="1"/>
  <c r="AA145" i="1"/>
  <c r="AA134" i="1"/>
  <c r="AA133" i="1"/>
  <c r="AB65" i="1"/>
  <c r="AB64" i="1"/>
  <c r="AA62" i="1"/>
  <c r="AB26" i="1"/>
  <c r="AC8" i="1"/>
  <c r="AC7" i="1"/>
  <c r="AA9" i="1"/>
  <c r="AA6" i="1"/>
  <c r="AC2" i="1" l="1"/>
  <c r="AB2" i="1"/>
  <c r="AA240" i="1"/>
  <c r="AH234" i="1"/>
  <c r="AI234" i="1"/>
  <c r="AA20" i="1"/>
  <c r="AE20" i="1"/>
  <c r="AG20" i="1" s="1"/>
  <c r="AA108" i="1"/>
  <c r="AE108" i="1"/>
  <c r="AG108" i="1" s="1"/>
  <c r="AG2" i="1" l="1"/>
  <c r="AA2" i="1"/>
  <c r="AE60" i="1"/>
  <c r="AI60" i="1" s="1"/>
  <c r="AI2" i="1" l="1"/>
  <c r="AK60" i="1"/>
  <c r="AJ60" i="1"/>
  <c r="AH2" i="1"/>
  <c r="D175" i="1" l="1"/>
  <c r="E175" i="1" l="1"/>
  <c r="D61" i="1" l="1"/>
  <c r="E61" i="1"/>
  <c r="AE61" i="1" s="1"/>
  <c r="AK61" i="1" l="1"/>
  <c r="AK2" i="1" s="1"/>
  <c r="AJ61" i="1"/>
  <c r="AJ2" i="1" s="1"/>
</calcChain>
</file>

<file path=xl/sharedStrings.xml><?xml version="1.0" encoding="utf-8"?>
<sst xmlns="http://schemas.openxmlformats.org/spreadsheetml/2006/main" count="11719" uniqueCount="2030">
  <si>
    <t>Date</t>
  </si>
  <si>
    <t>Triethylene glycol monobutyl ether (TEGBE)</t>
  </si>
  <si>
    <t>Methanol</t>
  </si>
  <si>
    <t>Acetonitrile</t>
  </si>
  <si>
    <t>Propane</t>
  </si>
  <si>
    <t>Cyclohexane</t>
  </si>
  <si>
    <t>Decane</t>
  </si>
  <si>
    <t>Isobutanol</t>
  </si>
  <si>
    <t>Crude Oil</t>
  </si>
  <si>
    <t>Chemical Inventory</t>
  </si>
  <si>
    <t>Surfactants</t>
  </si>
  <si>
    <t>x</t>
  </si>
  <si>
    <t>Cosolvents (Experimental)</t>
  </si>
  <si>
    <t>Notes</t>
  </si>
  <si>
    <t>Tert-butanol</t>
  </si>
  <si>
    <t>MAP PRO Torch Fuel</t>
  </si>
  <si>
    <t>Polymer</t>
  </si>
  <si>
    <t>Sodium Hydroxide (Anhydrous)</t>
  </si>
  <si>
    <t>Ammonium Acetate</t>
  </si>
  <si>
    <t>Sulfamic Acid</t>
  </si>
  <si>
    <t>Citric Acid Anhydrous</t>
  </si>
  <si>
    <t>Lithium Chloride</t>
  </si>
  <si>
    <t>Sodium Bromide</t>
  </si>
  <si>
    <t>Magnesium Chloride Hexahydrate</t>
  </si>
  <si>
    <t>Sodium Sulfate Anhydrous</t>
  </si>
  <si>
    <t>Sodium Carbonate</t>
  </si>
  <si>
    <t>Potassium Chloride</t>
  </si>
  <si>
    <t>Sodium Chloride</t>
  </si>
  <si>
    <t>Calcium Chloride Dihydrate</t>
  </si>
  <si>
    <t>Sodium Metaborate Octahydrate</t>
  </si>
  <si>
    <t>Rock Cores</t>
  </si>
  <si>
    <t>10 ft^3</t>
  </si>
  <si>
    <t>None</t>
  </si>
  <si>
    <t>Corrosive</t>
  </si>
  <si>
    <t>2/3/0</t>
  </si>
  <si>
    <t>1/3/0</t>
  </si>
  <si>
    <t>3/2/0</t>
  </si>
  <si>
    <t>Irritant</t>
  </si>
  <si>
    <t>1/1/1</t>
  </si>
  <si>
    <t>3/1/0</t>
  </si>
  <si>
    <t>0/0/0</t>
  </si>
  <si>
    <t>2/0/1</t>
  </si>
  <si>
    <t>2/2/1</t>
  </si>
  <si>
    <t>2/2/0</t>
  </si>
  <si>
    <t>2/0/0</t>
  </si>
  <si>
    <t>0/0/0
OX</t>
  </si>
  <si>
    <t>1/0/0</t>
  </si>
  <si>
    <t>1/0/1</t>
  </si>
  <si>
    <t>1/4/0</t>
  </si>
  <si>
    <t>Sodium Bicarbonate</t>
  </si>
  <si>
    <t>2/1/1</t>
  </si>
  <si>
    <t>Sodium Hydrosulfite (Sodium Dithionite)</t>
  </si>
  <si>
    <t>2/1/2</t>
  </si>
  <si>
    <t>3/0/2</t>
  </si>
  <si>
    <t>1/1/0</t>
  </si>
  <si>
    <t>3/0/1</t>
  </si>
  <si>
    <t>2/1/0</t>
  </si>
  <si>
    <t>Mineral Oil</t>
  </si>
  <si>
    <t>0/1/0</t>
  </si>
  <si>
    <t>1/4/1
phys 
haz-1</t>
  </si>
  <si>
    <t>280 ft^3</t>
  </si>
  <si>
    <t>840 ft^3</t>
  </si>
  <si>
    <t>Cylinder 1A</t>
  </si>
  <si>
    <t>Nitrogen (gas cylinder)</t>
  </si>
  <si>
    <t>255 ft^3</t>
  </si>
  <si>
    <t>Location 
of Use</t>
  </si>
  <si>
    <t>PB &amp; CF</t>
  </si>
  <si>
    <t>PB</t>
  </si>
  <si>
    <t>All</t>
  </si>
  <si>
    <t>CF</t>
  </si>
  <si>
    <t>Analytical</t>
  </si>
  <si>
    <t>Fisher</t>
  </si>
  <si>
    <t>Sigma-Aldrich</t>
  </si>
  <si>
    <t>Matheson</t>
  </si>
  <si>
    <t>xx</t>
  </si>
  <si>
    <t>Burnzomatic</t>
  </si>
  <si>
    <t>Thermo Scientific</t>
  </si>
  <si>
    <t>Acros</t>
  </si>
  <si>
    <t>MP</t>
  </si>
  <si>
    <t>Alfa Aesar</t>
  </si>
  <si>
    <t>TCI</t>
  </si>
  <si>
    <t>No</t>
  </si>
  <si>
    <t>CAS #</t>
  </si>
  <si>
    <t>Chemical Profile</t>
  </si>
  <si>
    <t>Hydrochloric Acid (1N)</t>
  </si>
  <si>
    <t>Hydrochloric Acid (2N)</t>
  </si>
  <si>
    <t>3/4/0</t>
  </si>
  <si>
    <t>7-Anion Standard, ThermoFisher</t>
  </si>
  <si>
    <t>7732-18-5
7647-14-5
7681-49-4
7631-99-4
7757-82-6
7778-77-0
7632-00-0
7632-00-0
7647-15-6</t>
  </si>
  <si>
    <t>8002-05-9</t>
  </si>
  <si>
    <t>pH 12.46 Buffer</t>
  </si>
  <si>
    <t>7447-40-7
1310-73-2
7732-18-5</t>
  </si>
  <si>
    <t>110-54-3</t>
  </si>
  <si>
    <t>Fisher Science Education</t>
  </si>
  <si>
    <t>8042-47-5</t>
  </si>
  <si>
    <t>6381-92-6</t>
  </si>
  <si>
    <t>Fisher Scientific</t>
  </si>
  <si>
    <t>NA</t>
  </si>
  <si>
    <t>Dissolvine E-39 (Tetrasodium EDTA)</t>
  </si>
  <si>
    <t>Epon Resin 828 (Epoxy Fluid)</t>
  </si>
  <si>
    <t>Miller-Stephenson</t>
  </si>
  <si>
    <t>Versamid 125</t>
  </si>
  <si>
    <t>DuoSeal Vacuum Pump Oil 1407K</t>
  </si>
  <si>
    <t>64741-88-4</t>
  </si>
  <si>
    <t>Welch</t>
  </si>
  <si>
    <t>7782-44-7</t>
  </si>
  <si>
    <t>249 ft^3</t>
  </si>
  <si>
    <t>25068-38-6</t>
  </si>
  <si>
    <t>68410-23-1</t>
  </si>
  <si>
    <t>112-24-3 TETA 6%</t>
  </si>
  <si>
    <t>14 oz.</t>
  </si>
  <si>
    <t>70-90%</t>
  </si>
  <si>
    <t>MSA Confidence Plus (cleaner)</t>
  </si>
  <si>
    <t>Under sink</t>
  </si>
  <si>
    <t>MSA</t>
  </si>
  <si>
    <t>139-08-2
68439-46-3
64-02-8</t>
  </si>
  <si>
    <t>5%
5.27%
0.78%</t>
  </si>
  <si>
    <t>Mild irritant, Avoid breathing fumes/vapors, Hazardous decomposition products</t>
  </si>
  <si>
    <t>144-55-8</t>
  </si>
  <si>
    <t>-</t>
  </si>
  <si>
    <t>Varies</t>
  </si>
  <si>
    <t xml:space="preserve">7782-63-0
</t>
  </si>
  <si>
    <t>&lt;5% 7720-78-7 Ferrous sulfate</t>
  </si>
  <si>
    <t>CERCLA</t>
  </si>
  <si>
    <t>Flammable</t>
  </si>
  <si>
    <t>PHS</t>
  </si>
  <si>
    <t>Manufacturer</t>
  </si>
  <si>
    <t>Pyrite</t>
  </si>
  <si>
    <t>1309-36-0</t>
  </si>
  <si>
    <t>Acetic Acid (5%)</t>
  </si>
  <si>
    <t>2/3/1</t>
  </si>
  <si>
    <t>10025-77-1</t>
  </si>
  <si>
    <t>71-36-3</t>
  </si>
  <si>
    <t>OSHA 
PEL</t>
  </si>
  <si>
    <t>IDLH
(ppm)</t>
  </si>
  <si>
    <t>Above explosive limit</t>
  </si>
  <si>
    <t>Safety Details</t>
  </si>
  <si>
    <t>Fire Hazard</t>
  </si>
  <si>
    <t>Haz substance</t>
  </si>
  <si>
    <t>None listed</t>
  </si>
  <si>
    <t>No. Not CA Prop 65.</t>
  </si>
  <si>
    <t>37-63-0</t>
  </si>
  <si>
    <t>1 yr from open</t>
  </si>
  <si>
    <t>?</t>
  </si>
  <si>
    <t>SARA 313 Threshold Values (%)</t>
  </si>
  <si>
    <t>Acute health hazard. Fire hazard.</t>
  </si>
  <si>
    <t>DOT-No.</t>
  </si>
  <si>
    <t>64-19-7</t>
  </si>
  <si>
    <t>Hazardous substance</t>
  </si>
  <si>
    <t>CERCLA RQ 5000 lb.
DOT RQ-Yes.</t>
  </si>
  <si>
    <t>67-64-1</t>
  </si>
  <si>
    <t>2500</t>
  </si>
  <si>
    <t>50</t>
  </si>
  <si>
    <t>CERCLA RQ 5000 lb.
DOT RQ-Y.</t>
  </si>
  <si>
    <t>75-05-8</t>
  </si>
  <si>
    <t xml:space="preserve">500 </t>
  </si>
  <si>
    <t>1%</t>
  </si>
  <si>
    <t>DHS: 2000 lb STQ</t>
  </si>
  <si>
    <t xml:space="preserve">CWA: Toxic pullutant.
CAA: HAPS data.
</t>
  </si>
  <si>
    <t>CERCLA: 5000 lb.
DOT: No</t>
  </si>
  <si>
    <t>Press hazard.</t>
  </si>
  <si>
    <t>631-61-8</t>
  </si>
  <si>
    <t>Irritant; Toxicological prop not fully investigated.</t>
  </si>
  <si>
    <t>CERCLA: 5000 lb.
DOT: Yes</t>
  </si>
  <si>
    <t>CWA: Haz subst. 
CWA RQ: 5000 lb.</t>
  </si>
  <si>
    <t xml:space="preserve">Pressurized cylinder; Asphyxiant </t>
  </si>
  <si>
    <t>Acute health hazard. Press hazard.</t>
  </si>
  <si>
    <t>10326-27-9</t>
  </si>
  <si>
    <t>NIOSH TWA: 0.5 mg/m^3</t>
  </si>
  <si>
    <t>various</t>
  </si>
  <si>
    <t>10035-04-8</t>
  </si>
  <si>
    <t>Hygroscopic. Haz decomp product.</t>
  </si>
  <si>
    <t>Acute health hazard.</t>
  </si>
  <si>
    <t>77-92-9</t>
  </si>
  <si>
    <t>Irritant; May be flammable; Avoid inhalation; Chronic effects possible; Not fully investigated</t>
  </si>
  <si>
    <t>110-82-7</t>
  </si>
  <si>
    <t>Above explosive limit, 1300</t>
  </si>
  <si>
    <t>CWA: Haz subst RQ 1000 lb.</t>
  </si>
  <si>
    <t>CERCLA: 1000 lb.
DOT RQ: Yes</t>
  </si>
  <si>
    <t>91-17-8</t>
  </si>
  <si>
    <t>Acute health hazard. Fire hazard. Reactive hazard.</t>
  </si>
  <si>
    <t>124-18-5</t>
  </si>
  <si>
    <t>64-17-5</t>
  </si>
  <si>
    <t>NaOH only</t>
  </si>
  <si>
    <t>CERCLA: 1000 lb NaOH.
DOT: Not reg.</t>
  </si>
  <si>
    <t>Not Reg.</t>
  </si>
  <si>
    <t>CWA: Oil</t>
  </si>
  <si>
    <t>AVOID: Strong oxidizers, Strong acids, Strong alkali.</t>
  </si>
  <si>
    <t>Irritant; Skin sensitizer; May evolve heat with some curing agents.</t>
  </si>
  <si>
    <t>Immediate (acute) health hazard</t>
  </si>
  <si>
    <t>139-33-3 &lt; 5% disodium EDTA</t>
  </si>
  <si>
    <t>Below explosive limit, 1100</t>
  </si>
  <si>
    <t>CAA: HAPS data</t>
  </si>
  <si>
    <t>CERCLA: 5000 lb.
DOT: yes</t>
  </si>
  <si>
    <t>7732-18-5 water
7647-01-0 HCl</t>
  </si>
  <si>
    <t>96.35%
3.65%</t>
  </si>
  <si>
    <t>Ceiling: 5 ppm HCl.</t>
  </si>
  <si>
    <t>50 ppm HCl.</t>
  </si>
  <si>
    <t>HCl 1%</t>
  </si>
  <si>
    <t>Acute health hazard. Chronic health hazard.</t>
  </si>
  <si>
    <t>CERCLA: 5000 lb HCl.
CERCLA EHS RQ: 5000 lb HCl.
DOT: Yes</t>
  </si>
  <si>
    <t>7647-01-0
7732-18-5</t>
  </si>
  <si>
    <t>2-9.12% HCl
&gt; 90% H2O</t>
  </si>
  <si>
    <t>64-19-7
7732-18-5</t>
  </si>
  <si>
    <t>Acetic acid ~4%
water 96%</t>
  </si>
  <si>
    <t>T-amyl alcohol</t>
  </si>
  <si>
    <t>75-85-4</t>
  </si>
  <si>
    <t>MP Biomedicals</t>
  </si>
  <si>
    <t>111-27-3</t>
  </si>
  <si>
    <t>1/2/0</t>
  </si>
  <si>
    <t>Acute health hazard. Fire hazard. Pressure hazard.</t>
  </si>
  <si>
    <t>TWA: 1 mg/m3</t>
  </si>
  <si>
    <t>CWA: Haz subst. 
CWA RQ: 1000 lb Ferrous sulfate.</t>
  </si>
  <si>
    <t>Yes, possible Reproductive effects. Use only in hood. Not CA Prop 65.</t>
  </si>
  <si>
    <t>CERCLA RQ: Yes.
DOT: Yes.</t>
  </si>
  <si>
    <t>78-83-1</t>
  </si>
  <si>
    <t>1600 ppm</t>
  </si>
  <si>
    <t>CERCLA RQ: 5000 lb.
DOT: Yes.</t>
  </si>
  <si>
    <t>CERCLA RQ: 1000 lb.
DOT: Yes.</t>
  </si>
  <si>
    <t xml:space="preserve">Yes, reproductive toxin. Use only in hood. </t>
  </si>
  <si>
    <t xml:space="preserve">7791-18-6
</t>
  </si>
  <si>
    <t>Irritant; May cause central nervous system effects; Target organs: respir system, eyes, CNS, kidney; Chronic effects: kidneys, (mutagenic effects have occurred in exp animals).</t>
  </si>
  <si>
    <t>115-07-4
74-98-6</t>
  </si>
  <si>
    <t>ACGIH TWA: 500 ppm</t>
  </si>
  <si>
    <t>Extremely flammable gas; Pressurized cylinder; Asphyxiant; Chronic effects: CNS.</t>
  </si>
  <si>
    <t>67-56-1</t>
  </si>
  <si>
    <t>Proplyene 99.5-100%,
Propane 0.5-0%</t>
  </si>
  <si>
    <t>6000</t>
  </si>
  <si>
    <t>Acute health hazard. Chronic health hazard. 
Fire hazard.</t>
  </si>
  <si>
    <t xml:space="preserve">CAA: HAPS data.
</t>
  </si>
  <si>
    <t>CERCLA: 5000 lb.
DOT: Yes.</t>
  </si>
  <si>
    <t>No.</t>
  </si>
  <si>
    <t xml:space="preserve">Irritant; Target organs: blood, liver; Chronic effects: liver; </t>
  </si>
  <si>
    <t xml:space="preserve">For sanitizing safety equipment, follow directions on bottle. AVOID: freezing, any material that reacts with water. Haz decomp products. </t>
  </si>
  <si>
    <t>7727-37-9</t>
  </si>
  <si>
    <t>Acute health hazard.
Press hazard.</t>
  </si>
  <si>
    <t>Fire hazard.
Press hazard.
Chronic health hazard.</t>
  </si>
  <si>
    <t>KCl 0.37%
NaOH &lt;0.2%
DI Water &lt;99%</t>
  </si>
  <si>
    <t>NaOH 2 mg/m3</t>
  </si>
  <si>
    <t>pH Buffers (4.0)</t>
  </si>
  <si>
    <t>877-24-7
915-67-3
7732-18-5</t>
  </si>
  <si>
    <t>AVOID: Nitric acid.</t>
  </si>
  <si>
    <t>pH Buffers (7.0)</t>
  </si>
  <si>
    <t>AVOID: Magnesium and sodium salts.</t>
  </si>
  <si>
    <t>pH Buffers (10.01)</t>
  </si>
  <si>
    <t>AVOID: NaK alloy, NH4H2PO4, Al, P2O5, H2SO4.</t>
  </si>
  <si>
    <t>pH Cleaning Solution D</t>
  </si>
  <si>
    <t>pH Storage Solution</t>
  </si>
  <si>
    <t>7778-77-0
7447-40-7
7558-79-4
7732-18-5</t>
  </si>
  <si>
    <t xml:space="preserve">Irritant; May be harmful by inhalation/skin contact/ingestion; </t>
  </si>
  <si>
    <t>74-98-6</t>
  </si>
  <si>
    <t>1000 ppm</t>
  </si>
  <si>
    <t>Chronic health hazards. Fire hazard. Pressure hazard.</t>
  </si>
  <si>
    <t>78-92-2</t>
  </si>
  <si>
    <t>2000</t>
  </si>
  <si>
    <t>63148-62-9</t>
  </si>
  <si>
    <t>Irritant; Not fully investigated.</t>
  </si>
  <si>
    <t>7647-15-6</t>
  </si>
  <si>
    <t>Ammonium Chloride</t>
  </si>
  <si>
    <t>7732-18-5
1336-21-6</t>
  </si>
  <si>
    <t>300 ppm NH3</t>
  </si>
  <si>
    <t>50 ppm NH3</t>
  </si>
  <si>
    <t>CWA: Haz sust. CWA RQ: 1000 lb.</t>
  </si>
  <si>
    <t>77-09-8</t>
  </si>
  <si>
    <t>Chronic health hazard.</t>
  </si>
  <si>
    <t>Thermo Fisher</t>
  </si>
  <si>
    <t>Flammable; Irritant; Aspiration hazard; May cause flash fire (flash point 46 C); Not fully investigated.</t>
  </si>
  <si>
    <t>Irritant; Not fully investigated; Avoid inhalation.</t>
  </si>
  <si>
    <t>12125-02-9</t>
  </si>
  <si>
    <t>From UT</t>
  </si>
  <si>
    <t>TWA: 10 mg/m3
STEL: 20 mg/m3</t>
  </si>
  <si>
    <t>Subject to reporting levles</t>
  </si>
  <si>
    <t>497-19-8</t>
  </si>
  <si>
    <t>7647-14-5</t>
  </si>
  <si>
    <t xml:space="preserve">Irritant; Not fully investigated; </t>
  </si>
  <si>
    <t>3926-62-3</t>
  </si>
  <si>
    <t>WEEL: 0.5 ppm</t>
  </si>
  <si>
    <t>7775-14-6</t>
  </si>
  <si>
    <t>TWA: 2 mg/m3</t>
  </si>
  <si>
    <t>10 mg/m3</t>
  </si>
  <si>
    <t>Acute health hazard. 
Chronic health hazard.</t>
  </si>
  <si>
    <t>35585-58-1</t>
  </si>
  <si>
    <t>7757-82-6</t>
  </si>
  <si>
    <t>10025-70-4</t>
  </si>
  <si>
    <t>Irritant; No target organs.</t>
  </si>
  <si>
    <t>5329-14-6</t>
  </si>
  <si>
    <t>varies</t>
  </si>
  <si>
    <t>Fire hazard. Acute health hazard. Chronic health hazard.?</t>
  </si>
  <si>
    <t>53001-22-2</t>
  </si>
  <si>
    <t>108-88-3</t>
  </si>
  <si>
    <t>Acute health hazard.
Fire hazard.</t>
  </si>
  <si>
    <t>CWA: haz substance, RQ 1000 lb.
CWA: toxic pollutants and priority pollutants.
CAA: HAPS data.</t>
  </si>
  <si>
    <t>Yes. Reproductive toxin. On CA Prop 65 (dev, female).</t>
  </si>
  <si>
    <t>CERCLA: 1000 lb.
DOT RQ: Yes.</t>
  </si>
  <si>
    <t>143-22-6</t>
  </si>
  <si>
    <t>57-13-6</t>
  </si>
  <si>
    <t>Bromocresol Green Solution</t>
  </si>
  <si>
    <t>62625-32-5
7732-18-5</t>
  </si>
  <si>
    <t>1-Octanol</t>
  </si>
  <si>
    <t>111-87-5</t>
  </si>
  <si>
    <t xml:space="preserve">No. </t>
  </si>
  <si>
    <t xml:space="preserve">64-02-8
1310-73-2
5064-31-3
7732-18-5 </t>
  </si>
  <si>
    <t xml:space="preserve">CAA: Accidental release prevention.
CWA: Haz subst.
</t>
  </si>
  <si>
    <t>Oxidizer</t>
  </si>
  <si>
    <t>Irritant; Target organs: eyes, skin, respir system, GI tract; Chronic toxicity: coughing, pneumonia, GI effects, dermatitis, conjunctivitis.</t>
  </si>
  <si>
    <t>Reducer</t>
  </si>
  <si>
    <t>35-38% HCl,
62-65% water</t>
  </si>
  <si>
    <t>50 ppm</t>
  </si>
  <si>
    <t>Isooctane</t>
  </si>
  <si>
    <t>540-84-1</t>
  </si>
  <si>
    <t>None listed
ACGIH TLV TWA: 300 ppm.</t>
  </si>
  <si>
    <t>No, not unless chronic use. Not CA Prop 65.</t>
  </si>
  <si>
    <t>Acute  health hazard.
Fire hazard.</t>
  </si>
  <si>
    <t>Methane</t>
  </si>
  <si>
    <t>74-82-8</t>
  </si>
  <si>
    <t>ACGIH TWA: 1000 ppm</t>
  </si>
  <si>
    <t>Acute health hazard.
Fire hazard.
Pressure hazard.</t>
  </si>
  <si>
    <t>Hyamine (0.04 M)</t>
  </si>
  <si>
    <t>1-Propanol</t>
  </si>
  <si>
    <t>71-23-8</t>
  </si>
  <si>
    <t>800 ppm</t>
  </si>
  <si>
    <t>Sodium Pyrophosphate Decahydrate</t>
  </si>
  <si>
    <t>13472-36-1
7722-88-5</t>
  </si>
  <si>
    <t>&gt;95%
- (no hydrate)</t>
  </si>
  <si>
    <t>5 mg/m^3</t>
  </si>
  <si>
    <t>Irritant; Target organs: eyes, respiratory system, skin; Not fully investigated.</t>
  </si>
  <si>
    <t>Sodium Tripolyphosphate</t>
  </si>
  <si>
    <t>&gt;85%</t>
  </si>
  <si>
    <t>7758-29-4</t>
  </si>
  <si>
    <t>Irritant; Target organs: eyes, respiratory system, skin; Effects may be delayed; Not fully investigated.</t>
  </si>
  <si>
    <t>67-56-1
124-41-4</t>
  </si>
  <si>
    <t>Methanol 70%
Sodium Methylate 30%</t>
  </si>
  <si>
    <t>6000 ppm</t>
  </si>
  <si>
    <t>1% Methanol</t>
  </si>
  <si>
    <t>Acute health hazard.
Fire hazard.
Reactive hazard.</t>
  </si>
  <si>
    <t xml:space="preserve">CWA: 1000 lb RQ haz substance-sodium methylate.
CAA: HAPS data-methanol.
</t>
  </si>
  <si>
    <t>CERCLA RQ: 5000 lb methanol, 1000 lb sodium methylate.
DOT RQ: Yes.</t>
  </si>
  <si>
    <t>7647-01-0
877-24-7
7732-18-5</t>
  </si>
  <si>
    <t>0.2% Hydrochloric acid,
&lt;1% Potassium hydrogen phthalate,
98.8% Water</t>
  </si>
  <si>
    <t>Aqua Solutions</t>
  </si>
  <si>
    <t>Irritant; Avoid contact, swallowing, and breathing vapors.</t>
  </si>
  <si>
    <t>None.</t>
  </si>
  <si>
    <t>67-66-3</t>
  </si>
  <si>
    <t>Haz Substance</t>
  </si>
  <si>
    <t>CWA: Haz subst, toxic poll., priority poll. CWA RQ: 10 lb.
CAA: HAPS Data.
DHS: 15000 lb STQ.</t>
  </si>
  <si>
    <t>Acute health hazard.
Chronic health hazard.</t>
  </si>
  <si>
    <t>Ethanol
64-17-5 1%</t>
  </si>
  <si>
    <t>Class IC</t>
  </si>
  <si>
    <t>Class IIIA</t>
  </si>
  <si>
    <t>Class IB</t>
  </si>
  <si>
    <t>Class II</t>
  </si>
  <si>
    <t>Class 1 water-reactive material.</t>
  </si>
  <si>
    <t>Oxidizing Gas.</t>
  </si>
  <si>
    <t>Class 2 Unstable solid.</t>
  </si>
  <si>
    <t>Toxic</t>
  </si>
  <si>
    <t>7681-11-0</t>
  </si>
  <si>
    <t>Urea</t>
  </si>
  <si>
    <t>TWA: 0.01 ppm (ACGIH TLV)</t>
  </si>
  <si>
    <t>Potassium Iodide Solution (5-10%)</t>
  </si>
  <si>
    <t>Potassium Iodide (solid)</t>
  </si>
  <si>
    <t>7681-11-0 (KI) 5-10%,
7732-18-5 water &gt;90%</t>
  </si>
  <si>
    <t>PHS USERS</t>
  </si>
  <si>
    <t>All, in small amounts. Not chronic use.</t>
  </si>
  <si>
    <t>All, in small amounts only.</t>
  </si>
  <si>
    <t>Fluid 500 (Viscosity Standard, 500 cP)</t>
  </si>
  <si>
    <t>Eye irritant.</t>
  </si>
  <si>
    <t>Flamm Liquid</t>
  </si>
  <si>
    <t>Fire Code</t>
  </si>
  <si>
    <t>Flamm liquid</t>
  </si>
  <si>
    <t>Unstable Reactive Class 1
Flamm liquid</t>
  </si>
  <si>
    <t>Inert Gas</t>
  </si>
  <si>
    <t>Toxic
Corrosive</t>
  </si>
  <si>
    <t xml:space="preserve">Class 2 water-reactive material, Flamm Liquid, Corrosive
</t>
  </si>
  <si>
    <t>Varies F1B, C2, C3A, C3B</t>
  </si>
  <si>
    <t>Class 1B</t>
  </si>
  <si>
    <t>Class IIIB</t>
  </si>
  <si>
    <t>GALLONS</t>
  </si>
  <si>
    <t>0.1 ft^3</t>
  </si>
  <si>
    <t>124-38-9</t>
  </si>
  <si>
    <t>40,000 ppm</t>
  </si>
  <si>
    <t>3/0/0</t>
  </si>
  <si>
    <t>Versene 100 Chelating Agent, EDTA</t>
  </si>
  <si>
    <t>Dow Chemical Company</t>
  </si>
  <si>
    <t>64-02-8
7732-18-5
2836-32-0
1310-73-2
5064.31-3</t>
  </si>
  <si>
    <t>37-39%
56%
3%
&lt;1.8%
1%</t>
  </si>
  <si>
    <t>Sodium Methoxide (30%) in Methanol
**Authorization required**</t>
  </si>
  <si>
    <t>AVOID: Oxidizers (bleach), Metal salts, Reducers, Metal carbide, Metals, Bases.</t>
  </si>
  <si>
    <t>AVOID: Strong oxidizers.</t>
  </si>
  <si>
    <t>Silicone oil. AVOID: Oxidizers (bleach), Heating above 150C.</t>
  </si>
  <si>
    <t>Highly hygroscopic. Haz decomp product. AVOID: Metals.</t>
  </si>
  <si>
    <t>AVOID: Ignition sources, Strong oxidizers, Strong acids, Halogens.</t>
  </si>
  <si>
    <t>XX</t>
  </si>
  <si>
    <t>AVOID: Acids, Excess heat, Flammable liquids, Organic halogens. Contact with water may release heat. Haz decomp products.</t>
  </si>
  <si>
    <t>Hygroscopic. AVOID: Strong oxidizers. Haz decomp products.</t>
  </si>
  <si>
    <t xml:space="preserve">Hygroscopic. AVOID: Strong oxidizers, Strong acids. </t>
  </si>
  <si>
    <t>Hygroscopic. AVIOD: Strong oxidizers, Strong acids, Fluorine, Excess heat, Excess moisture.</t>
  </si>
  <si>
    <t>Hygroscopic. AVOID: Strong oxidizers, Metals, Strong acids. Hazardous decomp products.</t>
  </si>
  <si>
    <t xml:space="preserve">AVOID: Oxidizers (bleach). Melting point 53 C. </t>
  </si>
  <si>
    <t xml:space="preserve">AVOID: Dust formation. </t>
  </si>
  <si>
    <t>Hygroscopic. AVOID: Strong oxidizers, Excess heat, Dust formation, Moisture. Hazardous decomp products.</t>
  </si>
  <si>
    <t xml:space="preserve">Corrosive; Causes burns by all routes. Aspiration hazard. </t>
  </si>
  <si>
    <t>Drierite</t>
  </si>
  <si>
    <t>Acros Organics</t>
  </si>
  <si>
    <t>10378-23-1</t>
  </si>
  <si>
    <t>&gt;95%</t>
  </si>
  <si>
    <t>112-40-3</t>
  </si>
  <si>
    <t>Combustible Liquid</t>
  </si>
  <si>
    <t>n-Hexadecane</t>
  </si>
  <si>
    <t xml:space="preserve">Use NITRILE gloves. 
AVOID: Strong oxidizers. Haz decomp products. </t>
  </si>
  <si>
    <t xml:space="preserve">Use NITRILE gloves.
 AVOID: Strong oxidizers, Excess heat. </t>
  </si>
  <si>
    <t>USE NITRILE GLOVES.
AVOID: Strong acids, Metals, Oxidizers, Strong bases. Hazardous decomposition products.</t>
  </si>
  <si>
    <t>USE NITRILE GLOVES.
Hygroscopic. AVIOD: Strong oxidizers, Dust formation. Hazardous decomp products.</t>
  </si>
  <si>
    <t>USE NITRILE GLOVES.
AVOID: Metals especially zinc and aluminum. Hazardous decomposition products.</t>
  </si>
  <si>
    <t>544-76-3</t>
  </si>
  <si>
    <t>No. Not CA prop 65.</t>
  </si>
  <si>
    <t>Pentane 
(n-Pentane)</t>
  </si>
  <si>
    <t>109-66-0</t>
  </si>
  <si>
    <t>1500 ppm</t>
  </si>
  <si>
    <t>DHS: 7500 lb STQ</t>
  </si>
  <si>
    <t>Class 1A</t>
  </si>
  <si>
    <t>Class 1A flammable liq and vapor</t>
  </si>
  <si>
    <t>Octane
(n-Octane)</t>
  </si>
  <si>
    <t>111-65-9</t>
  </si>
  <si>
    <t>1/3/1</t>
  </si>
  <si>
    <t>TWA: 500 ppm
STEL: 385 ppm</t>
  </si>
  <si>
    <t>Acute health hazard.
Fire hazard.
Chronic health hazard.</t>
  </si>
  <si>
    <t>Class 1B flammable liquid</t>
  </si>
  <si>
    <t>Calcium Chloride Anhydrous</t>
  </si>
  <si>
    <t>10043-52-4</t>
  </si>
  <si>
    <t>540-72-7</t>
  </si>
  <si>
    <t>92-93%</t>
  </si>
  <si>
    <t>3300 ppm</t>
  </si>
  <si>
    <t>Acute health hazard.
Chronic health hazard.
Fire hazard.</t>
  </si>
  <si>
    <t>No. CA prop 65 dev hazard.</t>
  </si>
  <si>
    <t>Calcium Sulfate Dihydrate</t>
  </si>
  <si>
    <t>10101-41-4</t>
  </si>
  <si>
    <t>5-10 mg/m3</t>
  </si>
  <si>
    <t>AVOID: Strong oxidizers, excess heat, dust formation.</t>
  </si>
  <si>
    <t>1317-37-9</t>
  </si>
  <si>
    <t>Hazardous decomposition products.</t>
  </si>
  <si>
    <t>AVOID: Inhalation, moisture, strong oxidizers, strong acids.</t>
  </si>
  <si>
    <t>7757-83-7</t>
  </si>
  <si>
    <t>1.4 mg/m3</t>
  </si>
  <si>
    <t>SDS</t>
  </si>
  <si>
    <t>62-56-6</t>
  </si>
  <si>
    <t>Acute and chronic health hazards.</t>
  </si>
  <si>
    <t>194491-31-1</t>
  </si>
  <si>
    <t>Potassium Bicarbonate
(Potassium Hydrogen Carbonate)</t>
  </si>
  <si>
    <t>298-14-6</t>
  </si>
  <si>
    <t>6132-04-3
68-04-2</t>
  </si>
  <si>
    <t>AVIOD: Strong oxidizers, excess heat, dust formation. Do NOT empty into drains.</t>
  </si>
  <si>
    <t xml:space="preserve">None </t>
  </si>
  <si>
    <t>Sodium Citrate Dihydrate</t>
  </si>
  <si>
    <t>Polyethylene Gylcol 300</t>
  </si>
  <si>
    <t>25322-68-3</t>
  </si>
  <si>
    <t>Sulfosuccinic Acid</t>
  </si>
  <si>
    <t>5138-18-1</t>
  </si>
  <si>
    <t>No. Not Prop 65.</t>
  </si>
  <si>
    <t>127-09-3</t>
  </si>
  <si>
    <t>Sodium Acetate Anhydrous</t>
  </si>
  <si>
    <t>LabChem</t>
  </si>
  <si>
    <t>Lithium Nitrate</t>
  </si>
  <si>
    <t>7790-69-4</t>
  </si>
  <si>
    <t>Acute health hazard. Reactive hazard.</t>
  </si>
  <si>
    <t>2/0/2 OX</t>
  </si>
  <si>
    <t>Sulfuric Acid</t>
  </si>
  <si>
    <t>7664-93-9</t>
  </si>
  <si>
    <t>1000 lbs</t>
  </si>
  <si>
    <t>15 mg/m3
TWA: 1 mg/m3</t>
  </si>
  <si>
    <t>Yes. Yes Prop 65 carcinogen.</t>
  </si>
  <si>
    <t>Acute health,
Chronic health, Reactive hazards</t>
  </si>
  <si>
    <t>Haz. Substance RQs 1000 lbs. CERCLA EHS RQs 1000 lb.</t>
  </si>
  <si>
    <t>CWA- Haz. Substance
DOT</t>
  </si>
  <si>
    <t>108-46-3</t>
  </si>
  <si>
    <t>TWA: 10 ppm
STEL: 20 ppm</t>
  </si>
  <si>
    <t>3/1/1</t>
  </si>
  <si>
    <t>Acute health, fire hazard</t>
  </si>
  <si>
    <t>CWA</t>
  </si>
  <si>
    <t>5000 lb</t>
  </si>
  <si>
    <t>Yes, toxic. Not CA Prop 65.</t>
  </si>
  <si>
    <t>Hygroscopic, air sensitive, light sensitive. AVOID: Air, Light, Excess heat, Ignition sources, Strong oxidizers.  Hazardous decomposition product, hydrogen iodide. Haz. waste only.</t>
  </si>
  <si>
    <t>Sodium Chloroacetate</t>
  </si>
  <si>
    <t>2400 ft^3</t>
  </si>
  <si>
    <t>1785 ft^3</t>
  </si>
  <si>
    <t>Cylinder 1A; AVOID: Metals, Oxidizers.</t>
  </si>
  <si>
    <t>PB lab glove box</t>
  </si>
  <si>
    <t>Remove empties next drop-off</t>
  </si>
  <si>
    <t>765 ft^3</t>
  </si>
  <si>
    <t>1020 ft^3</t>
  </si>
  <si>
    <t xml:space="preserve">Cylinder 1A; </t>
  </si>
  <si>
    <t>Non-flammable gas; pressurized cylinder; asphyxiant</t>
  </si>
  <si>
    <t>Oxygen (gas cylinder)</t>
  </si>
  <si>
    <t>300 ft^3</t>
  </si>
  <si>
    <t>Carbon Dioxide (gas cylinder)</t>
  </si>
  <si>
    <t>7778-18-9</t>
  </si>
  <si>
    <t>CaSO4</t>
  </si>
  <si>
    <t>TWA 5-15 mg/m3</t>
  </si>
  <si>
    <t>TWA 5-10 mg/m3</t>
  </si>
  <si>
    <t>Hygroscopic. Avoid dust formation and strong oxidizing agents.</t>
  </si>
  <si>
    <t>Nitrogen/Hydrogen 95/5 Mix (gas cylinder)</t>
  </si>
  <si>
    <t>7727-37-9
1333-74-0</t>
  </si>
  <si>
    <t>N2 99-94.5%
H2 0.1-5%</t>
  </si>
  <si>
    <t>Pot phosphate monobasic &lt;1%, KCl 11%, 
Na2HPO4 &lt;1%, DI &gt;88%</t>
  </si>
  <si>
    <t>Acute, chronic health hazard.</t>
  </si>
  <si>
    <t>Fire hazard</t>
  </si>
  <si>
    <t>Total
Liters</t>
  </si>
  <si>
    <t>All. Not used chronically.</t>
  </si>
  <si>
    <t>Class 1A 
(L)</t>
  </si>
  <si>
    <t>Class 1B
(L)</t>
  </si>
  <si>
    <t>Class 1C
(L)</t>
  </si>
  <si>
    <t>Class II
(L)</t>
  </si>
  <si>
    <t>Class IIIA
(L)</t>
  </si>
  <si>
    <t>Class IIIB
(L)</t>
  </si>
  <si>
    <t>Class I
(L)</t>
  </si>
  <si>
    <t>Haz.
Quantity
(L)</t>
  </si>
  <si>
    <t>All, in small amounts. Not chronic use. Toxic via ingestion.</t>
  </si>
  <si>
    <t>Phenol and DIPA are toxic</t>
  </si>
  <si>
    <t>Some Flamm Liquid</t>
  </si>
  <si>
    <t>Internatnl Fire Code Class.</t>
  </si>
  <si>
    <t>Combustible liquid</t>
  </si>
  <si>
    <t>All. Used in small amounts.</t>
  </si>
  <si>
    <t>Liquid petroleum gas</t>
  </si>
  <si>
    <t>1/4/0
phys-1</t>
  </si>
  <si>
    <t>All, in small amounts only. Use in hood.</t>
  </si>
  <si>
    <t>Richard.</t>
  </si>
  <si>
    <t>Stephanie and Nina.</t>
  </si>
  <si>
    <t>corrosive solid</t>
  </si>
  <si>
    <t>Flash pt unknown</t>
  </si>
  <si>
    <t>Toxin</t>
  </si>
  <si>
    <t>40 ft^3</t>
  </si>
  <si>
    <t>8 ft^3</t>
  </si>
  <si>
    <t>Hoods only.</t>
  </si>
  <si>
    <t>0.5-1</t>
  </si>
  <si>
    <t>Snowtex Colloidal Silica ST-UP, ST-ZL</t>
  </si>
  <si>
    <t xml:space="preserve">Nissan </t>
  </si>
  <si>
    <t>7631-86-9</t>
  </si>
  <si>
    <t>Snowtex Colloidal Silica ST-OUP</t>
  </si>
  <si>
    <t>Snowtex Colloidal Silica ST-OZL</t>
  </si>
  <si>
    <t>Hexion</t>
  </si>
  <si>
    <t>Citric Acid Monohydrate</t>
  </si>
  <si>
    <t>Nano Lab</t>
  </si>
  <si>
    <t>919-30-2</t>
  </si>
  <si>
    <t>5949-29-1</t>
  </si>
  <si>
    <t xml:space="preserve">    4/3/17</t>
  </si>
  <si>
    <t>75-59-2</t>
  </si>
  <si>
    <t>78-10-4</t>
  </si>
  <si>
    <t>13478-10-9</t>
  </si>
  <si>
    <t>Poly(acrylic acid) solution</t>
  </si>
  <si>
    <t>9003-01-4</t>
  </si>
  <si>
    <t xml:space="preserve">NITRILE GLOVES Required, </t>
  </si>
  <si>
    <t>MP                      Alfa Aesar</t>
  </si>
  <si>
    <t>EMG 605</t>
  </si>
  <si>
    <t>Fisher             Acros</t>
  </si>
  <si>
    <t xml:space="preserve">    4/19/17</t>
  </si>
  <si>
    <t xml:space="preserve"> 5/2/17</t>
  </si>
  <si>
    <t>Nano</t>
  </si>
  <si>
    <t>Ferrotec</t>
  </si>
  <si>
    <t>xx
9/1/18</t>
  </si>
  <si>
    <t>Barium Chloride Dihydrate</t>
  </si>
  <si>
    <t>Flammable gas</t>
  </si>
  <si>
    <t>Toxic Not listed.</t>
  </si>
  <si>
    <t xml:space="preserve">Toluene
</t>
  </si>
  <si>
    <t>Possible mild skin irritation</t>
  </si>
  <si>
    <t>SDS 5%, Methylparaben &lt;0.1%, DI &gt;94%</t>
  </si>
  <si>
    <t>99-76-3
3844-45-9
7732-18-5</t>
  </si>
  <si>
    <t>Methyl paraben &lt;0.1%, Blue &lt;0.01%, DI 99%</t>
  </si>
  <si>
    <t>KH2phosphate &lt;1%, Na2Hphosphate &lt;1%, 5-bromo-5-nitro-1,3-dioxane &lt;1%, Yellow#5 &lt;0.01%, .DI 99%</t>
  </si>
  <si>
    <t>KHPhthalate 1%, Red &lt;0.1%, DI 99%</t>
  </si>
  <si>
    <t>Hydrochloric Acid (Glacial)
(Muriatic acid)</t>
  </si>
  <si>
    <t>Avoid chronic use. Not CA Prop 65.</t>
  </si>
  <si>
    <t>7681-57-4</t>
  </si>
  <si>
    <t>PAC-1 15 mg/m3 
REL/TLV 5 mg/m3 (long term)</t>
  </si>
  <si>
    <t>92-31-9</t>
  </si>
  <si>
    <t>Electron Microscopy</t>
  </si>
  <si>
    <t>1119-94-4</t>
  </si>
  <si>
    <t>&gt;98%</t>
  </si>
  <si>
    <t>6004-24-6</t>
  </si>
  <si>
    <t>Irritant.</t>
  </si>
  <si>
    <t>4/0/0</t>
  </si>
  <si>
    <t>50 mg/m^3 0.05 ppm</t>
  </si>
  <si>
    <t>Pearson, Richard, Dan, Winoto</t>
  </si>
  <si>
    <t>Stephanie and Nina</t>
  </si>
  <si>
    <t>All. Not chronically, fume extractor used.</t>
  </si>
  <si>
    <t>Chris. Very rarely used.</t>
  </si>
  <si>
    <t>Richard. Used in hood with PPE. PS/SA cleaned spill.</t>
  </si>
  <si>
    <t>All. Has not been inhalation hazard during use.</t>
  </si>
  <si>
    <t>Eric.</t>
  </si>
  <si>
    <t>Pearson, Richard, Dan, Winoto.</t>
  </si>
  <si>
    <t>Yes</t>
  </si>
  <si>
    <t xml:space="preserve">All. Use up to 1-2 L at a time. Hood/fume extractor used. Appropriate gloves used. </t>
  </si>
  <si>
    <t>Reactive?</t>
  </si>
  <si>
    <t>(Reactive if concentrated)</t>
  </si>
  <si>
    <t>Report-able Quantity RQ</t>
  </si>
  <si>
    <t>NFPA 
H/F/I</t>
  </si>
  <si>
    <t>SARA 311 /312</t>
  </si>
  <si>
    <t>see HCl glacial</t>
  </si>
  <si>
    <t>105-55-5</t>
  </si>
  <si>
    <t>Magnesium Sulfate</t>
  </si>
  <si>
    <t>7487-88-9</t>
  </si>
  <si>
    <t>0.1% w/v</t>
  </si>
  <si>
    <t>No Excess Heat</t>
  </si>
  <si>
    <t>Heptane</t>
  </si>
  <si>
    <t>142-82-5</t>
  </si>
  <si>
    <t>0.04%BG +H2O</t>
  </si>
  <si>
    <t>Flamm 1</t>
  </si>
  <si>
    <t>Flamm 2</t>
  </si>
  <si>
    <t>Flamm 4</t>
  </si>
  <si>
    <t>Flamm 3</t>
  </si>
  <si>
    <t>Flamm 1-4</t>
  </si>
  <si>
    <t xml:space="preserve">Compnts </t>
  </si>
  <si>
    <t>Analytical Lab</t>
  </si>
  <si>
    <t>Storage (Lab or cabinet)</t>
  </si>
  <si>
    <t>S/P Lab</t>
  </si>
  <si>
    <t>S/P Lab desicator</t>
  </si>
  <si>
    <t>S/P Lab Acids</t>
  </si>
  <si>
    <t>S/P Lab salts</t>
  </si>
  <si>
    <t>HP Lab Base</t>
  </si>
  <si>
    <t>HP Lab</t>
  </si>
  <si>
    <t>S/P Lab reactions</t>
  </si>
  <si>
    <t>Core Prep</t>
  </si>
  <si>
    <t>HP</t>
  </si>
  <si>
    <t>S/P Lab acids</t>
  </si>
  <si>
    <t>S/P Lab Salts</t>
  </si>
  <si>
    <t>S/P Lab Desiccator</t>
  </si>
  <si>
    <t>S/P Lab Oxidizer Dessiccator</t>
  </si>
  <si>
    <t xml:space="preserve">Methyl Orange Solution </t>
  </si>
  <si>
    <t xml:space="preserve">S/P Lab </t>
  </si>
  <si>
    <t>S/P lab</t>
  </si>
  <si>
    <t>S/P Lab PHS</t>
  </si>
  <si>
    <t>HP and Core Prep</t>
  </si>
  <si>
    <t>S/P Lab Separate Desiccator</t>
  </si>
  <si>
    <t>KOC Hood</t>
  </si>
  <si>
    <t>S/P Lab Separate Flamm Cabinet</t>
  </si>
  <si>
    <t xml:space="preserve">S/P Lab PHS </t>
  </si>
  <si>
    <t>S/P Lab PHS &amp; KOC Lab PHS</t>
  </si>
  <si>
    <t>S/P Nano</t>
  </si>
  <si>
    <t>IC</t>
  </si>
  <si>
    <t>All, in HOOD</t>
  </si>
  <si>
    <t>Nitrile gloves</t>
  </si>
  <si>
    <t>Hygroscopic. Avoid oxidizers. Haz decomp product.</t>
  </si>
  <si>
    <t>Hygroscopic. AVOID: Strong oxidizers, Acids, Dust formation, Excess heat, Exposure to air, Moisture. Hazardous decomposition products.</t>
  </si>
  <si>
    <t>COLOR KEY:</t>
  </si>
  <si>
    <t>Peroxide Former</t>
  </si>
  <si>
    <t>Max Amt</t>
  </si>
  <si>
    <t>Avg Amt</t>
  </si>
  <si>
    <t>(vactd) Ceiling: 50 ppm
TWA: 100 ppm</t>
  </si>
  <si>
    <t>TWA: 150 ppm.
(vactd) TWA: 100 ppm</t>
  </si>
  <si>
    <t>(vactd) TWA: 10 ppm.
TWA: 10 ppm.</t>
  </si>
  <si>
    <t>(vactd) TWA: 750 ppm.
(vactd) STEL: 1000 ppm.
TWA: 1000 ppm.</t>
  </si>
  <si>
    <t>(vactd) TWA: 40 ppm.
(vactd) STEL: 60 ppm.
TWA: 40 ppm.</t>
  </si>
  <si>
    <t>(vactd) TWA: 15 mg/m3</t>
  </si>
  <si>
    <t>TWA: 5000 ppm, TWA (vactd): 10000 ppm</t>
  </si>
  <si>
    <t>(vactd) TWA: 2 ppm.
Ceiling: 50 ppm.</t>
  </si>
  <si>
    <t>(vactd) TWA: 300 ppm.
TWA: 300 ppm.</t>
  </si>
  <si>
    <t>(vactd) TWA: 1000 ppm; TWA: 1000 ppm</t>
  </si>
  <si>
    <t>(vactd) TWA: 50 ppm.
TWA: 500 ppm.</t>
  </si>
  <si>
    <t>Ceiling: 5 ppm.
(vactd) Ceiling: 5 ppm.</t>
  </si>
  <si>
    <t>(vactd) TWA: 1 mg/m3</t>
  </si>
  <si>
    <t>(vactd) TWA: 50 ppm. 
TWA: 100 ppm.</t>
  </si>
  <si>
    <t>(vactd) TWA: 200 ppm.
(vactd) STEL: 250 ppm.
Skin TWA: 200 ppm.</t>
  </si>
  <si>
    <t>(vactd) TWA: 600 ppm.
(vactd) STEL: 750 ppm.
TWA: 1000 ppm.</t>
  </si>
  <si>
    <t>(vactd) TWA: 10 ppm
STEL: 20 ppm</t>
  </si>
  <si>
    <t>(vactd) TWA: 5 mg/m^3</t>
  </si>
  <si>
    <t>(vactd) TWA: 100 ppm.
Ceiling: 300 ppm.
(vactd) STEL: 150 ppm.
TWA: 200 ppm.</t>
  </si>
  <si>
    <t>2/5/14    4/3/17</t>
  </si>
  <si>
    <t>4/5/17  4/11/17</t>
  </si>
  <si>
    <t xml:space="preserve">Acetic Acid (Glacial)
</t>
  </si>
  <si>
    <t>Gloves, Googles, &amp; Face Shield required. Store under Nitrogen. Authorization required.</t>
  </si>
  <si>
    <t>Corrosive, Flammable, Harmful if swallowed, Causes severe skin burns and eye damage.</t>
  </si>
  <si>
    <t>Yes. Toxic.</t>
  </si>
  <si>
    <t>Mild irritant.</t>
  </si>
  <si>
    <t>USE NITRILE GLOVES.</t>
  </si>
  <si>
    <t xml:space="preserve">Ammonium Hydroxide (20%)
</t>
  </si>
  <si>
    <t xml:space="preserve">Ammonium Hydroxide (30%)
</t>
  </si>
  <si>
    <t>Corrosive; Causes burns by all routes; Very toxic to aquatic organisms; Target organs: skin, respir system, eyes, GI tract.</t>
  </si>
  <si>
    <t>No. Acute toxin (toxic). Not CA Prop 65.</t>
  </si>
  <si>
    <t>water 80%,
NH4OH 20%</t>
  </si>
  <si>
    <t>water 70%,
NH4OH 30%</t>
  </si>
  <si>
    <t>S/P</t>
  </si>
  <si>
    <t xml:space="preserve">Compressed gas; Ashyxiant, Target organ: CNS </t>
  </si>
  <si>
    <t>Nitrile gloves. AVOID: Oxidizer, Alkali, Reducing agents.</t>
  </si>
  <si>
    <t>Some C2 to C3B (some nonflamm)</t>
  </si>
  <si>
    <t>Flamm 1 or S/P Lab</t>
  </si>
  <si>
    <t>1-20</t>
  </si>
  <si>
    <t>At min. wear 6 mil Nitrile gloves (prpl). Limit exposures.</t>
  </si>
  <si>
    <t xml:space="preserve">No. May be carcinogenic or highly toxic. </t>
  </si>
  <si>
    <t>Decahydro-naphthalene (Decalin)</t>
  </si>
  <si>
    <t>1 yr from open. As of 2/15 unopened.</t>
  </si>
  <si>
    <t>Corrosive to aluminum; Irritant; Contains impurity material that may cause kidney damage and cancer.</t>
  </si>
  <si>
    <t>Skin irritant</t>
  </si>
  <si>
    <t>USE NITRILE GLOVES.  AVOID: Strong Oxidizers.</t>
  </si>
  <si>
    <t>HP &amp; Core Prep</t>
  </si>
  <si>
    <t xml:space="preserve">Flammable, Irritant, Toxic to Liver/Kindney/Nerves/Blood. Asphyxiant </t>
  </si>
  <si>
    <t xml:space="preserve">Sensitizer; Irritant; Aspiration hazard; Harmful with contact to skin, inhalation, or ingestion.  </t>
  </si>
  <si>
    <t>No. Possible reproductive toxin and highly hazardous. Not CA Prop 65.</t>
  </si>
  <si>
    <t>All in Hood</t>
  </si>
  <si>
    <t>S/P Nano in Hood</t>
  </si>
  <si>
    <t xml:space="preserve">HP
 KOC </t>
  </si>
  <si>
    <t>Iron (II) Sulfate Heptahydrate (Ferrous Sulfate)</t>
  </si>
  <si>
    <t>Iron (II) Sulfide
(Ferrous Sulfide)</t>
  </si>
  <si>
    <t>Iron (III) Chloride Hexahydrate (Ferric Chloride)</t>
  </si>
  <si>
    <t>Name, (Synonyms)</t>
  </si>
  <si>
    <t>1-Butanol 
(N-Butanol)</t>
  </si>
  <si>
    <t>2-Butanol 
(sec-Butanol)</t>
  </si>
  <si>
    <t>1-Hexanol 
(n-Hexanol)</t>
  </si>
  <si>
    <t xml:space="preserve">USE NITRILE GLOVES. 
(Keep containers tightly closed, store under inert atmosphere). 
AVOID: Excess heat, Dust formation, Strong oxidizers, Strong bases, moisture, air. </t>
  </si>
  <si>
    <t xml:space="preserve">Iron (II) Chloride Tetrahydrate
 (Ferrous Chloride) </t>
  </si>
  <si>
    <t xml:space="preserve">Use Nitrile Gloves. AVOID: Alkali, Acid, Ethylene Oxide, Oxidizer. </t>
  </si>
  <si>
    <t xml:space="preserve">Severe skin burns and eye damage. EXPLODE: Potasium and Sodium. </t>
  </si>
  <si>
    <t xml:space="preserve">USE 5.9 mil NITRILE gloves.
AVOID: Ignition sources, Strong oxidizers, Strong acids, Strong bases.
</t>
  </si>
  <si>
    <t>Oxidizing Agent.</t>
  </si>
  <si>
    <t>Hygroscopic. AVOID: Dust formation, contact.</t>
  </si>
  <si>
    <t>Ground/bond cylinder. AVOID: Heat, Ignition sources, Halogens, Oxidizers (bleach), Combustible materials.</t>
  </si>
  <si>
    <t xml:space="preserve">No, but suspected repro hazard. On CA prop 65, reproductive hazard. </t>
  </si>
  <si>
    <t xml:space="preserve"> Cannot be stored within 20ft of "fuels" or fire barrier. AVOID: Acids, Alkali, Reducers, Oxidizers (bleach), and Combustibles.</t>
  </si>
  <si>
    <t xml:space="preserve">Not if used in hood. Toxic by inhalation. </t>
  </si>
  <si>
    <t>Yes. Select carcinogen, Reproductive toxin. On CA Prop 65 List.</t>
  </si>
  <si>
    <t>AVOID: Steel, Ignition sources, Acids. Haz decomp products.</t>
  </si>
  <si>
    <t>Silicone Oil/ Oil for Bath</t>
  </si>
  <si>
    <t>Gloves and googles. Do Not release to enviroment. AVOID: below freezing condition and prolonged exposure to sunlight</t>
  </si>
  <si>
    <t>Avoid creation of aerosol/mists/dusts; Minor eye and skin irritation; chronic exposire cause skin dryness</t>
  </si>
  <si>
    <t xml:space="preserve">Hygroscopic. AVOID: dust formation, Strong Acids, Fluorine. </t>
  </si>
  <si>
    <t>Hygroscopic. AVOID: Strong oxidizers, Acids. Decomposition @ 50 C.</t>
  </si>
  <si>
    <t xml:space="preserve">Irritant; Target organs and chronic effects: CNS.  </t>
  </si>
  <si>
    <t>PHS area</t>
  </si>
  <si>
    <t>Yes. Acutely toxic and reactive.</t>
  </si>
  <si>
    <t>S/P reaction</t>
  </si>
  <si>
    <t>Yes, Reproductive and Acute Toxin. CA Prop 65 (Methanol).</t>
  </si>
  <si>
    <t>Yes. Toxin.</t>
  </si>
  <si>
    <t>3/3/2 W</t>
  </si>
  <si>
    <t>USE NITRILE GLOVES.
AVOID: Active metals. Hazardous decomp products.</t>
  </si>
  <si>
    <t>S/P Lab reaction</t>
  </si>
  <si>
    <t>Corrosive, severe skin burns and eye damege.</t>
  </si>
  <si>
    <t xml:space="preserve">Corrosive; Burn all routes; Carcinogen via inhalation; Reactions violently with water; Separate waste in a plastic container. </t>
  </si>
  <si>
    <t>See SDS</t>
  </si>
  <si>
    <t xml:space="preserve">REQUIRED: Nitrile gloves, Googles, Face Shield, Apron. 
AVOID: Air (store under Ar), Acids, Water, Oxidizers. </t>
  </si>
  <si>
    <t>Flammable; Harmful by skin contact, ingestion; Danger of serious damage to health by prolonged exposure; Irritant.</t>
  </si>
  <si>
    <t xml:space="preserve">AVOID: Contact, Inhalation, Oxidizers, </t>
  </si>
  <si>
    <t>NITRILE GLOVES REQUIRED.  Googles, Face Shield, Apron. AVOID: Heat, Ignition sources, Acids, Oxidizers, Combustibles. Stored under Nitrogen.</t>
  </si>
  <si>
    <t>Flammable; Irritant; Avoid inhalation; Not fully investigated</t>
  </si>
  <si>
    <t>Use 8 mil NITRILE gloves &lt;20 min or 15 mil NITRILE gloves longer. AVOID: Heat, Moisture. Hygroscopic. Keep under nitrogen blanket. From Elavil.</t>
  </si>
  <si>
    <t>Yes. Toxin, Reprod. Toxin, Carcinogen. On CA Prop 65 list.</t>
  </si>
  <si>
    <t>Carcinogen; Reproductive Toxin; Toxic orally; Sensitizer; Danger of serious damage to health with chronic/extended exposure by any route; Environmental toxin.</t>
  </si>
  <si>
    <t>AVOID: Oxidizers (bleach), Strong acids. Haz decomp products.</t>
  </si>
  <si>
    <t>Irritant; May cause allergic skin reaction; Burns if ingested.</t>
  </si>
  <si>
    <t>16721-80-5</t>
  </si>
  <si>
    <t>11/15/2017   12/18/17</t>
  </si>
  <si>
    <t>3/3/3</t>
  </si>
  <si>
    <t>NP</t>
  </si>
  <si>
    <t>S/P  Nano</t>
  </si>
  <si>
    <t>9/27/2017 01/09/18</t>
  </si>
  <si>
    <t>Sigma Aldrich</t>
  </si>
  <si>
    <t xml:space="preserve">USE NiTRILE GLOVES and GOOGLES. Storage under inert gas.  AVOID: Strong ACIDS, Strong Bases,  and Strong OXIDYZER. WASTE: Hazardous Materials. </t>
  </si>
  <si>
    <t>Immediately Dangerous to Life or Health</t>
  </si>
  <si>
    <t>MP Lab</t>
  </si>
  <si>
    <t>Yes. Reactivity hazard and toxin.</t>
  </si>
  <si>
    <t xml:space="preserve">Flamable solid. Self-heating solid. Corrosive--Severe skin burns and eye damage. Toxic--do not swallow, danger thru skin adsorption. Contact with acid liberates TOXIC gas (H2S)! Unneutralized material/container is HAZARDOUS waste. </t>
  </si>
  <si>
    <t>Fisher Thermo Scientific 
Alfa Aesar</t>
  </si>
  <si>
    <t>Oxidizer cabinet Nano Lab</t>
  </si>
  <si>
    <t>3/0/2 ox</t>
  </si>
  <si>
    <t>3/0/2 Ox.</t>
  </si>
  <si>
    <t>Yes.</t>
  </si>
  <si>
    <t>7722-84-1
7732-18-5</t>
  </si>
  <si>
    <t>H2O2 and H2O</t>
  </si>
  <si>
    <t>1.4 mg/m3, 1 ppm</t>
  </si>
  <si>
    <t xml:space="preserve">Yes. Not CA Prop 65. </t>
  </si>
  <si>
    <t>Other (DHS, CWA, CAA)</t>
  </si>
  <si>
    <t>Updated: 5/3/18</t>
  </si>
  <si>
    <t>10210075/Z06D054</t>
  </si>
  <si>
    <t>Flamm 5</t>
  </si>
  <si>
    <t>50 mg</t>
  </si>
  <si>
    <t>64742-48-9</t>
  </si>
  <si>
    <t>Weatherford Labs</t>
  </si>
  <si>
    <t>KOC</t>
  </si>
  <si>
    <t xml:space="preserve">Acros    </t>
  </si>
  <si>
    <t>Devcon</t>
  </si>
  <si>
    <t>12-15-15                2-12-16</t>
  </si>
  <si>
    <t>Cannon</t>
  </si>
  <si>
    <t xml:space="preserve">Fisher              
</t>
  </si>
  <si>
    <t>Argon (gas cylinder)</t>
  </si>
  <si>
    <t>Airgas</t>
  </si>
  <si>
    <t>Butane</t>
  </si>
  <si>
    <t>Ethane</t>
  </si>
  <si>
    <t>80 ft^3</t>
  </si>
  <si>
    <t>106-97-8</t>
  </si>
  <si>
    <t>74-84-0</t>
  </si>
  <si>
    <t>ACGIH TWA: 800 ppm</t>
  </si>
  <si>
    <t>2100 ppm</t>
  </si>
  <si>
    <t>all</t>
  </si>
  <si>
    <t>see Sodium Chloroacetate</t>
  </si>
  <si>
    <t>Chloroacetic Acid</t>
  </si>
  <si>
    <t>Combustible dust.</t>
  </si>
  <si>
    <t>Isopar (Isoparaffin fluid, ~C10-12 HC)</t>
  </si>
  <si>
    <t>Yes, possible Reproductive effects. Not CA Prop 65.</t>
  </si>
  <si>
    <t>Yes, Acute toxin. Not CA Prop 65.</t>
  </si>
  <si>
    <r>
      <t xml:space="preserve">Carcinogen; </t>
    </r>
    <r>
      <rPr>
        <sz val="10"/>
        <color theme="1"/>
        <rFont val="Arial Narrow"/>
        <family val="2"/>
      </rPr>
      <t>Irritant; Danger of serious damage to health by prolonged exposure; Harmful if inhaled, ingested, contacted; Aspiration hazard; Target organs: skin, eyes, CNS, liver, kidney, blood; Chronic effects: carcinogen, tumorigenic effects in animals, liver, kidney.</t>
    </r>
  </si>
  <si>
    <r>
      <t>Container 
Size 
(</t>
    </r>
    <r>
      <rPr>
        <sz val="10"/>
        <color theme="1"/>
        <rFont val="Arial Narrow"/>
        <family val="2"/>
      </rPr>
      <t>L/kg if no units</t>
    </r>
    <r>
      <rPr>
        <b/>
        <sz val="10"/>
        <color theme="1"/>
        <rFont val="Arial Narrow"/>
        <family val="2"/>
      </rPr>
      <t>)</t>
    </r>
  </si>
  <si>
    <r>
      <rPr>
        <b/>
        <sz val="9"/>
        <color theme="1"/>
        <rFont val="Arial Narrow"/>
        <family val="2"/>
      </rPr>
      <t>Number</t>
    </r>
    <r>
      <rPr>
        <sz val="9"/>
        <color theme="1"/>
        <rFont val="Arial Narrow"/>
        <family val="2"/>
      </rPr>
      <t xml:space="preserve"> of containers</t>
    </r>
  </si>
  <si>
    <r>
      <t xml:space="preserve">Current Quantity
</t>
    </r>
    <r>
      <rPr>
        <sz val="10"/>
        <color theme="1"/>
        <rFont val="Arial Narrow"/>
        <family val="2"/>
      </rPr>
      <t>(kg/L if no units)</t>
    </r>
  </si>
  <si>
    <r>
      <t xml:space="preserve">USE 8 mil NITRILE GLOVES. </t>
    </r>
    <r>
      <rPr>
        <sz val="10"/>
        <color theme="1"/>
        <rFont val="Arial Narrow"/>
        <family val="2"/>
      </rPr>
      <t xml:space="preserve">
AVOID: Strong oxidizers, Strong acids, Ignition sources, Excess heat.</t>
    </r>
  </si>
  <si>
    <r>
      <t xml:space="preserve">USE 8 mil NITRILE GLOVES if &lt;30 min contact. </t>
    </r>
    <r>
      <rPr>
        <sz val="10"/>
        <color theme="1"/>
        <rFont val="Arial Narrow"/>
        <family val="2"/>
      </rPr>
      <t xml:space="preserve"> Hygroscopic. 
AVOID: Heat, Ignition sources, Strong oxiders, Acids.</t>
    </r>
  </si>
  <si>
    <r>
      <t xml:space="preserve">Flammable; </t>
    </r>
    <r>
      <rPr>
        <sz val="10"/>
        <color theme="1"/>
        <rFont val="Arial Narrow"/>
        <family val="2"/>
      </rPr>
      <t xml:space="preserve">Irritant; Avoid inhalation; Target organs: skin, respir. system, eyes, CNS, liver, kidney; Chronic effects: </t>
    </r>
    <r>
      <rPr>
        <b/>
        <sz val="10"/>
        <color theme="1"/>
        <rFont val="Arial Narrow"/>
        <family val="2"/>
      </rPr>
      <t xml:space="preserve">reproductive toxicity on animals </t>
    </r>
    <r>
      <rPr>
        <sz val="10"/>
        <color theme="1"/>
        <rFont val="Arial Narrow"/>
        <family val="2"/>
      </rPr>
      <t>(mutagenic/ developmental/ teratogenic/ other); Flash fire may occur.</t>
    </r>
  </si>
  <si>
    <r>
      <t>Flammable</t>
    </r>
    <r>
      <rPr>
        <sz val="10"/>
        <color theme="1"/>
        <rFont val="Arial Narrow"/>
        <family val="2"/>
      </rPr>
      <t xml:space="preserve">; Irritant; May form peroxides; Avoid inhalation-causes drowsiness and dizziness; Target organs: skin, respir. system, eyes, CNS, liver, kidney; Chronic effects: </t>
    </r>
    <r>
      <rPr>
        <b/>
        <sz val="10"/>
        <color theme="1"/>
        <rFont val="Arial Narrow"/>
        <family val="2"/>
      </rPr>
      <t>reproductive toxicity on animals</t>
    </r>
    <r>
      <rPr>
        <sz val="10"/>
        <color theme="1"/>
        <rFont val="Arial Narrow"/>
        <family val="2"/>
      </rPr>
      <t>, liver and kidneys; Flash fire may occur (flash point 12C).</t>
    </r>
  </si>
  <si>
    <r>
      <rPr>
        <b/>
        <u/>
        <sz val="10"/>
        <color theme="1"/>
        <rFont val="Arial Narrow"/>
        <family val="2"/>
      </rPr>
      <t xml:space="preserve">USE NITRILE gloves + face shield until diluted. </t>
    </r>
    <r>
      <rPr>
        <u/>
        <sz val="10"/>
        <color theme="1"/>
        <rFont val="Arial Narrow"/>
        <family val="2"/>
      </rPr>
      <t xml:space="preserve">
</t>
    </r>
    <r>
      <rPr>
        <sz val="10"/>
        <color theme="1"/>
        <rFont val="Arial Narrow"/>
        <family val="2"/>
      </rPr>
      <t>Hygroscopic. 
AVOID: Strong oxidizers, Strong bases, Metals.</t>
    </r>
  </si>
  <si>
    <r>
      <t xml:space="preserve">11 mil BUTYL GLOVES. </t>
    </r>
    <r>
      <rPr>
        <sz val="10"/>
        <color theme="1"/>
        <rFont val="Arial Narrow"/>
        <family val="2"/>
      </rPr>
      <t xml:space="preserve">
AVOID: Exposures, Strong oxidizers, Strong acids, Reducers. Hazerdous decomp products. </t>
    </r>
    <r>
      <rPr>
        <sz val="10"/>
        <color rgb="FFFF0000"/>
        <rFont val="Arial Narrow"/>
        <family val="2"/>
      </rPr>
      <t>Special waste code, I, T.</t>
    </r>
  </si>
  <si>
    <r>
      <t xml:space="preserve">Flammable; </t>
    </r>
    <r>
      <rPr>
        <sz val="10"/>
        <color theme="1"/>
        <rFont val="Arial Narrow"/>
        <family val="2"/>
      </rPr>
      <t xml:space="preserve">Irritant; Avoid inhalation (CNS), skin contact, and ingestion; Target organs: CNS, respir. System, Kidney, Liver, eyes, skin; </t>
    </r>
    <r>
      <rPr>
        <b/>
        <sz val="10"/>
        <color theme="1"/>
        <rFont val="Arial Narrow"/>
        <family val="2"/>
      </rPr>
      <t xml:space="preserve">Metabolized to cyanide; </t>
    </r>
    <r>
      <rPr>
        <sz val="10"/>
        <color theme="1"/>
        <rFont val="Arial Narrow"/>
        <family val="2"/>
      </rPr>
      <t xml:space="preserve">Chronic effects: </t>
    </r>
    <r>
      <rPr>
        <b/>
        <sz val="10"/>
        <color theme="1"/>
        <rFont val="Arial Narrow"/>
        <family val="2"/>
      </rPr>
      <t xml:space="preserve">Tumorigenic and toxic Reproductive effects in animals </t>
    </r>
    <r>
      <rPr>
        <sz val="10"/>
        <color theme="1"/>
        <rFont val="Arial Narrow"/>
        <family val="2"/>
      </rPr>
      <t xml:space="preserve">(mutagenic/ developmental/ teratogenic/other), headache, weakness, nausea, dizziness; May cause flash fire (flash point 2C). </t>
    </r>
  </si>
  <si>
    <r>
      <t xml:space="preserve">USE IN HOOD with 8 mil (grn) NITRILE GLOVES </t>
    </r>
    <r>
      <rPr>
        <sz val="10"/>
        <color theme="1"/>
        <rFont val="Arial Narrow"/>
        <family val="2"/>
      </rPr>
      <t xml:space="preserve">(&lt;30 min from contact). Hygroscopic. Air sensitive. Keep under nitrogen. AVOID: Strong oxidizers. </t>
    </r>
  </si>
  <si>
    <r>
      <rPr>
        <b/>
        <sz val="10"/>
        <color theme="1"/>
        <rFont val="Arial Narrow"/>
        <family val="2"/>
      </rPr>
      <t xml:space="preserve">USE 8-15 mil NITRILE gloves (grn). </t>
    </r>
    <r>
      <rPr>
        <sz val="10"/>
        <color theme="1"/>
        <rFont val="Arial Narrow"/>
        <family val="2"/>
      </rPr>
      <t xml:space="preserve">
AVOID: Strong oxidizers, excess heat, ignition sources. Hazardous decomposition products. </t>
    </r>
  </si>
  <si>
    <r>
      <t>Use</t>
    </r>
    <r>
      <rPr>
        <b/>
        <sz val="10"/>
        <color theme="1"/>
        <rFont val="Arial Narrow"/>
        <family val="2"/>
      </rPr>
      <t xml:space="preserve"> 8 mil NITRILE gloves (grn)</t>
    </r>
    <r>
      <rPr>
        <sz val="10"/>
        <color theme="1"/>
        <rFont val="Arial Narrow"/>
        <family val="2"/>
      </rPr>
      <t>. AVOID: strong oxidizers.</t>
    </r>
  </si>
  <si>
    <r>
      <t xml:space="preserve">Ethylene-diamine-tetraacetic acid, </t>
    </r>
    <r>
      <rPr>
        <sz val="11"/>
        <color theme="1"/>
        <rFont val="Arial Narrow"/>
        <family val="2"/>
      </rPr>
      <t>tetrasodium salt dihydrate (tetrasodium EDTA dihydrate)</t>
    </r>
  </si>
  <si>
    <r>
      <t xml:space="preserve">Ethylene-diamine-tetraacetic acid, </t>
    </r>
    <r>
      <rPr>
        <sz val="11"/>
        <color theme="1"/>
        <rFont val="Arial Narrow"/>
        <family val="2"/>
      </rPr>
      <t>tetrasodium salt hydrate (tetrasodium EDTA hydrate)</t>
    </r>
  </si>
  <si>
    <r>
      <t xml:space="preserve">USE 5.9 mil NITRILE GLOVES, prpl.
</t>
    </r>
    <r>
      <rPr>
        <sz val="10"/>
        <color theme="1"/>
        <rFont val="Arial Narrow"/>
        <family val="2"/>
      </rPr>
      <t>AVOID: Strong oxidizers, excess heat. Haz decomp products. Not fully investigated.</t>
    </r>
  </si>
  <si>
    <r>
      <t xml:space="preserve">AVOID: </t>
    </r>
    <r>
      <rPr>
        <sz val="10"/>
        <color theme="1"/>
        <rFont val="Arial Narrow"/>
        <family val="2"/>
      </rPr>
      <t xml:space="preserve">Flammables, Reducing agents, Organic material, Metal powders, Combustibles (wood, paper, fats), Heat. </t>
    </r>
    <r>
      <rPr>
        <b/>
        <sz val="10"/>
        <color theme="1"/>
        <rFont val="Arial Narrow"/>
        <family val="2"/>
      </rPr>
      <t xml:space="preserve">Nitrile gloves &gt;4 mil. </t>
    </r>
    <r>
      <rPr>
        <sz val="10"/>
        <color theme="1"/>
        <rFont val="Arial Narrow"/>
        <family val="2"/>
      </rPr>
      <t>Hazardous waste, must be separated from flammables and combustibles.</t>
    </r>
  </si>
  <si>
    <r>
      <t>Strong Oxidizer; Corrosive; Toxic;</t>
    </r>
    <r>
      <rPr>
        <sz val="10"/>
        <color theme="1"/>
        <rFont val="Arial Narrow"/>
        <family val="2"/>
      </rPr>
      <t xml:space="preserve"> Aquatic toxicity; Harmful if swallowed. Reaction with reducing agents or combustibles may cause ignition. May intensify fire. My have chronic effects. </t>
    </r>
  </si>
  <si>
    <r>
      <t xml:space="preserve">AVOID: Oxidizers, Strong acids, Strong bases, </t>
    </r>
    <r>
      <rPr>
        <sz val="10"/>
        <color theme="1"/>
        <rFont val="Arial Narrow"/>
        <family val="2"/>
      </rPr>
      <t>Heat, Ignition sources, Combustible materials, Flammables, reducing agents, organic material, metal powders, Forming aerosols. Dispose as hazardous material away from combustible materials.</t>
    </r>
  </si>
  <si>
    <r>
      <t>Strong Oxidizer; Corrosive;</t>
    </r>
    <r>
      <rPr>
        <sz val="10"/>
        <color theme="1"/>
        <rFont val="Arial Narrow"/>
        <family val="2"/>
      </rPr>
      <t xml:space="preserve"> Irritant; Sensitizer; Aquatic toxicity; Harmful if swallowed; May cause fire or explosion; Hazardous decomposition products.</t>
    </r>
  </si>
  <si>
    <r>
      <rPr>
        <sz val="8"/>
        <color theme="1"/>
        <rFont val="Arial Narrow"/>
        <family val="2"/>
      </rPr>
      <t>S/P Lab</t>
    </r>
    <r>
      <rPr>
        <sz val="7"/>
        <color theme="1"/>
        <rFont val="Arial Narrow"/>
        <family val="2"/>
      </rPr>
      <t xml:space="preserve"> Desiccator</t>
    </r>
  </si>
  <si>
    <r>
      <rPr>
        <sz val="9"/>
        <color theme="1"/>
        <rFont val="Arial Narrow"/>
        <family val="2"/>
      </rPr>
      <t>S/P &amp; Nano</t>
    </r>
    <r>
      <rPr>
        <sz val="7"/>
        <color theme="1"/>
        <rFont val="Arial Narrow"/>
        <family val="2"/>
      </rPr>
      <t xml:space="preserve"> Desiccator</t>
    </r>
  </si>
  <si>
    <r>
      <t xml:space="preserve">Nano Lab </t>
    </r>
    <r>
      <rPr>
        <sz val="7"/>
        <color theme="1"/>
        <rFont val="Arial Narrow"/>
        <family val="2"/>
      </rPr>
      <t>Desiccator</t>
    </r>
  </si>
  <si>
    <r>
      <t xml:space="preserve">Nitrile gloves required. </t>
    </r>
    <r>
      <rPr>
        <sz val="10"/>
        <color theme="1"/>
        <rFont val="Arial Narrow"/>
        <family val="2"/>
      </rPr>
      <t xml:space="preserve">AVOID: Heat and ignition sources, </t>
    </r>
    <r>
      <rPr>
        <b/>
        <sz val="10"/>
        <color theme="1"/>
        <rFont val="Arial Narrow"/>
        <family val="2"/>
      </rPr>
      <t>Combustibles, Moisture, Strong oxidizers, Strong reducers, Acids.</t>
    </r>
    <r>
      <rPr>
        <sz val="10"/>
        <color theme="1"/>
        <rFont val="Arial Narrow"/>
        <family val="2"/>
      </rPr>
      <t xml:space="preserve">Use ventiliation. Hygroscopic. </t>
    </r>
  </si>
  <si>
    <r>
      <t xml:space="preserve">8 mil NITRILE GLOVES REQUIRED for &lt;10 min. &gt;10 min 11 mil BUTYL gloves. USE HOOD.
</t>
    </r>
    <r>
      <rPr>
        <sz val="10"/>
        <color theme="1"/>
        <rFont val="Arial Narrow"/>
        <family val="2"/>
      </rPr>
      <t>AVOID: Ignition sources, Strong oxidizers, Strong acids, Acid anhydrides, Acid chlorides, Strong bases, Metals, Peroxides. Haz decomp products. Special waste code, I.</t>
    </r>
  </si>
  <si>
    <r>
      <t xml:space="preserve">Flammable; Poison if ingested; Toxic &amp; irreversible effects by all routes; </t>
    </r>
    <r>
      <rPr>
        <sz val="10"/>
        <color theme="1"/>
        <rFont val="Arial Narrow"/>
        <family val="2"/>
      </rPr>
      <t xml:space="preserve">Irritant; Target organs: GI tract, CNS, eyes, respir system, skin, optic nerve, liver, kidney, spleen, blood; </t>
    </r>
    <r>
      <rPr>
        <b/>
        <sz val="10"/>
        <color theme="1"/>
        <rFont val="Arial Narrow"/>
        <family val="2"/>
      </rPr>
      <t>Chronic effects: toxic, reproductive toxicity (mutagenic/developmental/teratogenic/other) on animals,</t>
    </r>
    <r>
      <rPr>
        <sz val="10"/>
        <color theme="1"/>
        <rFont val="Arial Narrow"/>
        <family val="2"/>
      </rPr>
      <t xml:space="preserve"> liver, kidneys; May cause flash fire (flash point 12 C).</t>
    </r>
  </si>
  <si>
    <r>
      <t xml:space="preserve">USE in HOOD with NITRILE gloves. </t>
    </r>
    <r>
      <rPr>
        <sz val="10"/>
        <color theme="1"/>
        <rFont val="Arial Narrow"/>
        <family val="2"/>
      </rPr>
      <t>AVOID: ignition sources, heat, environmental release, oxidizers. 
Haz decomp products.</t>
    </r>
  </si>
  <si>
    <r>
      <t xml:space="preserve">Highly flammable liquid and vapor; </t>
    </r>
    <r>
      <rPr>
        <sz val="10"/>
        <color theme="1"/>
        <rFont val="Arial Narrow"/>
        <family val="2"/>
      </rPr>
      <t xml:space="preserve">May cause drowsiness/dizziness/narcotic effect; Aspiration hazard; Irritant; Very toxic to aquatics with long-lasting effects; May cause flash fire (flash point 15C); Not fully investigated. </t>
    </r>
  </si>
  <si>
    <r>
      <t xml:space="preserve">USE 5.9 mil NITRILE gloves (&lt;30 min). USE ONLY in HOOD.
</t>
    </r>
    <r>
      <rPr>
        <sz val="10"/>
        <color theme="1"/>
        <rFont val="Arial Narrow"/>
        <family val="2"/>
      </rPr>
      <t>AVOID: Strong oxidizers, Halogens, Ignition sources, ALL HEAT, All environmental releases. Haz decomp products.</t>
    </r>
  </si>
  <si>
    <r>
      <t xml:space="preserve">Extremely flammable liquid and vapor; </t>
    </r>
    <r>
      <rPr>
        <sz val="10"/>
        <color theme="1"/>
        <rFont val="Arial Narrow"/>
        <family val="2"/>
      </rPr>
      <t xml:space="preserve">Inhalation affects CNS; Irritant; Aspiration hazard; </t>
    </r>
    <r>
      <rPr>
        <b/>
        <sz val="10"/>
        <color theme="1"/>
        <rFont val="Arial Narrow"/>
        <family val="2"/>
      </rPr>
      <t xml:space="preserve">Chronic skin and kidney effects; </t>
    </r>
    <r>
      <rPr>
        <sz val="10"/>
        <color theme="1"/>
        <rFont val="Arial Narrow"/>
        <family val="2"/>
      </rPr>
      <t>Long-term toxicity to aquatics; Target organs: CNS, skin, kidneys. May cause flash fire (flash point is -49C and boiling point is 36C).</t>
    </r>
  </si>
  <si>
    <r>
      <t xml:space="preserve">NITRILE GLOVES REQUIRED. 
</t>
    </r>
    <r>
      <rPr>
        <sz val="10"/>
        <color theme="1"/>
        <rFont val="Arial Narrow"/>
        <family val="2"/>
      </rPr>
      <t xml:space="preserve">Insoluble in water. AVOID: Excess heat, Strong oxidizers, Dust formation. </t>
    </r>
    <r>
      <rPr>
        <b/>
        <sz val="10"/>
        <color theme="1"/>
        <rFont val="Arial Narrow"/>
        <family val="2"/>
      </rPr>
      <t>USE only in HOOD, follow PHS SOPs.</t>
    </r>
  </si>
  <si>
    <r>
      <rPr>
        <b/>
        <sz val="10"/>
        <rFont val="Arial Narrow"/>
        <family val="2"/>
      </rPr>
      <t xml:space="preserve">USE purple GLOVES. </t>
    </r>
    <r>
      <rPr>
        <sz val="10"/>
        <rFont val="Arial Narrow"/>
        <family val="2"/>
      </rPr>
      <t xml:space="preserve">AVOID: Inhalation, dust formation, ignition, excess heat, air/light exposure, bases, strong oxidizers, acid anhydrides, acid chlorides, metals. </t>
    </r>
    <r>
      <rPr>
        <b/>
        <sz val="10"/>
        <rFont val="Arial Narrow"/>
        <family val="2"/>
      </rPr>
      <t>USE SEPARATE WASTE CONTAINER (waste code U201).</t>
    </r>
  </si>
  <si>
    <r>
      <rPr>
        <b/>
        <sz val="10"/>
        <rFont val="Arial Narrow"/>
        <family val="2"/>
      </rPr>
      <t>Flammable; Acute oral toxicity; Corrosive;</t>
    </r>
    <r>
      <rPr>
        <sz val="10"/>
        <rFont val="Arial Narrow"/>
        <family val="2"/>
      </rPr>
      <t xml:space="preserve"> Very toxic to aquatics;  Hygroscopic; Air and Light sensitive; Endocrine disruptor. Use in hood.</t>
    </r>
  </si>
  <si>
    <r>
      <rPr>
        <sz val="10"/>
        <color theme="1"/>
        <rFont val="Arial Narrow"/>
        <family val="2"/>
      </rPr>
      <t>Irritant; Target organs: eyes, skin, CNS, kidney, blood, heart, liver; Chronic effects:</t>
    </r>
    <r>
      <rPr>
        <b/>
        <sz val="10"/>
        <color theme="1"/>
        <rFont val="Arial Narrow"/>
        <family val="2"/>
      </rPr>
      <t xml:space="preserve"> Reproductive toxicity on animals </t>
    </r>
    <r>
      <rPr>
        <sz val="10"/>
        <color theme="1"/>
        <rFont val="Arial Narrow"/>
        <family val="2"/>
      </rPr>
      <t>(mutagenic/ developmental/ other), liver.</t>
    </r>
  </si>
  <si>
    <r>
      <rPr>
        <sz val="10"/>
        <color theme="1"/>
        <rFont val="Arial Narrow"/>
        <family val="2"/>
      </rPr>
      <t>Irritant; Target organs: skin, eyes, CNS; Corrosive to metal when in aqueous solution; Chronic effects:</t>
    </r>
    <r>
      <rPr>
        <b/>
        <sz val="10"/>
        <color theme="1"/>
        <rFont val="Arial Narrow"/>
        <family val="2"/>
      </rPr>
      <t xml:space="preserve"> reproductive toxicity on animals.</t>
    </r>
  </si>
  <si>
    <r>
      <rPr>
        <b/>
        <sz val="10"/>
        <rFont val="Arial Narrow"/>
        <family val="2"/>
      </rPr>
      <t xml:space="preserve">NITRILE GLOVES REQUIRED. </t>
    </r>
    <r>
      <rPr>
        <sz val="10"/>
        <rFont val="Arial Narrow"/>
        <family val="2"/>
      </rPr>
      <t xml:space="preserve">
Hygroscopic. AVOID: Oxidizers (bleach). Hazardous decomp products.</t>
    </r>
  </si>
  <si>
    <r>
      <t xml:space="preserve">NITRILE GLOVES REQUIRED.
</t>
    </r>
    <r>
      <rPr>
        <sz val="10"/>
        <color theme="1"/>
        <rFont val="Arial Narrow"/>
        <family val="2"/>
      </rPr>
      <t>AVOID: Oxidizers, Acids, Excess heat, Air, Moisture, Ignition sources, Dust formation. Hazardous decomp products. Dissolves in large amts of water but quickly oxidizes when exposed to air.</t>
    </r>
  </si>
  <si>
    <r>
      <t xml:space="preserve">Use 5.9 mil NITRILE gloves if dilute and 11 mil BUTYL gloves for </t>
    </r>
    <r>
      <rPr>
        <b/>
        <u/>
        <sz val="10"/>
        <color theme="1"/>
        <rFont val="Arial Narrow"/>
        <family val="2"/>
      </rPr>
      <t>&gt;</t>
    </r>
    <r>
      <rPr>
        <b/>
        <sz val="10"/>
        <color theme="1"/>
        <rFont val="Arial Narrow"/>
        <family val="2"/>
      </rPr>
      <t xml:space="preserve">20%.
</t>
    </r>
    <r>
      <rPr>
        <sz val="10"/>
        <color theme="1"/>
        <rFont val="Arial Narrow"/>
        <family val="2"/>
      </rPr>
      <t xml:space="preserve">AVOID: Acids, Flammable liquids, Organic halogens, Metals, Nitro compounds, Moisture over prolonged periods. Hazardous decomp products. </t>
    </r>
  </si>
  <si>
    <r>
      <t xml:space="preserve">Corrosive; </t>
    </r>
    <r>
      <rPr>
        <sz val="10"/>
        <color theme="1"/>
        <rFont val="Arial Narrow"/>
        <family val="2"/>
      </rPr>
      <t xml:space="preserve"> Causes burns by all routes; Chronic effects: nausea/vomiting, or unconsciousness; Target organs: eyes, respir system, skin.</t>
    </r>
  </si>
  <si>
    <r>
      <t>Nitrile gloves required.</t>
    </r>
    <r>
      <rPr>
        <sz val="10"/>
        <color theme="1"/>
        <rFont val="Arial Narrow"/>
        <family val="2"/>
      </rPr>
      <t xml:space="preserve"> </t>
    </r>
    <r>
      <rPr>
        <b/>
        <sz val="10"/>
        <color theme="1"/>
        <rFont val="Arial Narrow"/>
        <family val="2"/>
      </rPr>
      <t>AVOID: Acids, Moisture, Air, Oxidizers. Handle and store under dry inert gas.</t>
    </r>
  </si>
  <si>
    <r>
      <t xml:space="preserve">Toxic by ingestion; Corrosive; Liberates toxic gas on contact with acids; Reacts violently with oxidizers; </t>
    </r>
    <r>
      <rPr>
        <sz val="10"/>
        <color theme="1"/>
        <rFont val="Arial Narrow"/>
        <family val="2"/>
      </rPr>
      <t>Moisture and air sensitive; Environmentally toxic: Separate waste without oxidizers or acids; Hazardous decomposition products.</t>
    </r>
  </si>
  <si>
    <r>
      <t xml:space="preserve">REQUIRED: face shield+goggles, BUTYL gloves (&gt;11 mil) or Nitrile gloves (&gt;15 mil), and Tychem apron +sleeves.
</t>
    </r>
    <r>
      <rPr>
        <sz val="10"/>
        <color theme="1"/>
        <rFont val="Arial Narrow"/>
        <family val="2"/>
      </rPr>
      <t>AVOID: Water/humidity/moisture, Ignition sources, Strong oxidizers, Acids, Exposure by any routes, Excess heat. Do NOT use WATER in case of fire or spill.</t>
    </r>
  </si>
  <si>
    <r>
      <t xml:space="preserve">Flammable; Reacts violently with water; Toxic all routes; Corrosive; Reproductive Toxin; </t>
    </r>
    <r>
      <rPr>
        <sz val="10"/>
        <color theme="1"/>
        <rFont val="Arial Narrow"/>
        <family val="2"/>
      </rPr>
      <t>Aspiration hazard; Target organs: respiratory system, eyes, skin, GI tract, CNS, liver, kidney, optic nerve; Danger of serious irreversible effects with single or prolonged exposure; Seek immediate medical attention for ANY exposure.(flash point 33°C)</t>
    </r>
  </si>
  <si>
    <r>
      <t xml:space="preserve">Corrosive; Delayed effects; </t>
    </r>
    <r>
      <rPr>
        <sz val="10"/>
        <color theme="1"/>
        <rFont val="Arial Narrow"/>
        <family val="2"/>
      </rPr>
      <t>Irritant; Chronic effects: nausea, unconsciousness, headache/dizziness, tiredness, red/raised skin; Long-term aquatic toxin.</t>
    </r>
  </si>
  <si>
    <r>
      <rPr>
        <b/>
        <sz val="10"/>
        <color theme="1"/>
        <rFont val="Arial Narrow"/>
        <family val="2"/>
      </rPr>
      <t>USE 6 mil NITRILE GLOVES (prpl), GOOGLES.</t>
    </r>
    <r>
      <rPr>
        <sz val="10"/>
        <color theme="1"/>
        <rFont val="Arial Narrow"/>
        <family val="2"/>
      </rPr>
      <t xml:space="preserve"> Add FACE SHIELD if splashing/spraying. AVOID: Inhalation of vapors.</t>
    </r>
  </si>
  <si>
    <r>
      <t xml:space="preserve"> Use 8 mil (grn) NITRILE gloves &lt;30 min + GOOGLES or FACE SHIELD until diluted. </t>
    </r>
    <r>
      <rPr>
        <sz val="10"/>
        <color theme="1"/>
        <rFont val="Arial Narrow"/>
        <family val="2"/>
      </rPr>
      <t>AVOID: Inhalation, moisture, organics, strong acids, strong bases, metals, alcohols, cyanides, sulfides. Hazardous decomposition products.</t>
    </r>
  </si>
  <si>
    <r>
      <t xml:space="preserve">NITRILE GLOVES REQUIRED. 
</t>
    </r>
    <r>
      <rPr>
        <sz val="10"/>
        <color theme="1"/>
        <rFont val="Arial Narrow"/>
        <family val="2"/>
      </rPr>
      <t xml:space="preserve">AVOID: Ignition sources, Oxidizers (bleach), Strong acids, Bases, Aliphatic amines, Isocyanates, Alkali metals, Exposure to air/moisture over prolonged periods. </t>
    </r>
  </si>
  <si>
    <r>
      <t xml:space="preserve">Flammable; Harmful by inhalation, skin contact, ingestion; Skin permeator; Forms explosive mixture with air; </t>
    </r>
    <r>
      <rPr>
        <sz val="10"/>
        <color theme="1"/>
        <rFont val="Arial Narrow"/>
        <family val="2"/>
      </rPr>
      <t>Chronic effects: nausea, unconsciousness, headache/dizziness/tiredness, red/raised skin; Long-term adverse aquatic effects.</t>
    </r>
  </si>
  <si>
    <r>
      <t xml:space="preserve">Toxic to humans by contact and ingestion; Danger of serious damage to health (liver and thymus) by prolonged exposure; Corrosive; </t>
    </r>
    <r>
      <rPr>
        <sz val="10"/>
        <color theme="1"/>
        <rFont val="Arial Narrow"/>
        <family val="2"/>
      </rPr>
      <t>Chronic effects: respiratory effects, headache, nausia; Aspiration hazard; Aquatic Toxin.</t>
    </r>
  </si>
  <si>
    <r>
      <t xml:space="preserve">Flammable; Sensitizer; Reproductive Toxin (Female: tertagen/developmental); </t>
    </r>
    <r>
      <rPr>
        <sz val="10"/>
        <color theme="1"/>
        <rFont val="Arial Narrow"/>
        <family val="2"/>
      </rPr>
      <t>Inhalation and contact hazards; Irritant; Target organs: eyes, skin, respiratory system, liver, kidney, CNS, blood, spleen; Chronic effects: Reproductive toxin, liver, kidneys, allergen; Flash fire may occur (flash point 4 C).</t>
    </r>
  </si>
  <si>
    <r>
      <t xml:space="preserve">USE 8 mil NITRILE gloves (grn) for &lt;30 min. </t>
    </r>
    <r>
      <rPr>
        <sz val="10"/>
        <color theme="1"/>
        <rFont val="Arial Narrow"/>
        <family val="2"/>
      </rPr>
      <t xml:space="preserve">AVOID: Strong bases, Strong oxidizers, Acids, Air exposure. </t>
    </r>
  </si>
  <si>
    <r>
      <t xml:space="preserve">NITRILE GLOVES REQUIRED. 
</t>
    </r>
    <r>
      <rPr>
        <sz val="10"/>
        <color theme="1"/>
        <rFont val="Arial Narrow"/>
        <family val="2"/>
      </rPr>
      <t>AVOID: Strong oxidizers, Nitrates, Bleach, Permanganates, Dichromates, Liquid chlorine, Calcium hypochlorite, Dust formation. Haz decomp products.</t>
    </r>
  </si>
  <si>
    <t>Flammable, Irritant, May contain H2S or toxic gases, May contain known carcinogens including BENZENE and polycyclic aromatic hydrocarbons, May cause genetic defects, Avoid breathing vapors/fumes, Avoid skin exposure as skin adsorption is possible,  Possible target organ damage with prolonged or repeated exposure including liver, kidneys, blood, nervous system, and skin.</t>
  </si>
  <si>
    <t>(stabilized)</t>
  </si>
  <si>
    <t>PHS 
(Y/N)</t>
  </si>
  <si>
    <t>Expires on</t>
  </si>
  <si>
    <t>Ricca            Acros</t>
  </si>
  <si>
    <t>MP Bio</t>
  </si>
  <si>
    <t xml:space="preserve">Fisher </t>
  </si>
  <si>
    <t>MP Bio              Alfa Aesar</t>
  </si>
  <si>
    <t xml:space="preserve">Acros </t>
  </si>
  <si>
    <t xml:space="preserve">Yes, reactivity. Not CA Prop 65. </t>
  </si>
  <si>
    <t>Yes Acute toxin by ingestion. Not CA Prop 65.</t>
  </si>
  <si>
    <t>Maybe, if conc. &gt; 20% (wt.). Not CA Prop 65.</t>
  </si>
  <si>
    <t>USE 6 mil Nitrile gloves (prpl) &amp; face protection at all times! Produces combustible gas. Hazardous decomposition products. Store under inert gas.</t>
  </si>
  <si>
    <r>
      <t xml:space="preserve">Extremely Flammable; </t>
    </r>
    <r>
      <rPr>
        <sz val="10"/>
        <color theme="1"/>
        <rFont val="Arial Narrow"/>
        <family val="2"/>
      </rPr>
      <t xml:space="preserve">Irritant; CNS effects; Aspiration hazard; </t>
    </r>
    <r>
      <rPr>
        <b/>
        <sz val="10"/>
        <color theme="1"/>
        <rFont val="Arial Narrow"/>
        <family val="2"/>
      </rPr>
      <t>Prolonged exposure may cause serious health damage</t>
    </r>
    <r>
      <rPr>
        <sz val="10"/>
        <color theme="1"/>
        <rFont val="Arial Narrow"/>
        <family val="2"/>
      </rPr>
      <t xml:space="preserve">; Toxic to aquatic life/long-term; </t>
    </r>
    <r>
      <rPr>
        <b/>
        <sz val="10"/>
        <color theme="1"/>
        <rFont val="Arial Narrow"/>
        <family val="2"/>
      </rPr>
      <t>Skin permeator</t>
    </r>
    <r>
      <rPr>
        <sz val="10"/>
        <color theme="1"/>
        <rFont val="Arial Narrow"/>
        <family val="2"/>
      </rPr>
      <t xml:space="preserve">; Target organs: skin, respir system, eyes, CNS, heart, blood, liver, kidney, reproductive system; Chronic effects: </t>
    </r>
    <r>
      <rPr>
        <b/>
        <sz val="10"/>
        <color theme="1"/>
        <rFont val="Arial Narrow"/>
        <family val="2"/>
      </rPr>
      <t>tumorgenic effects in animals, reproductive toxicity on animals</t>
    </r>
    <r>
      <rPr>
        <sz val="10"/>
        <color theme="1"/>
        <rFont val="Arial Narrow"/>
        <family val="2"/>
      </rPr>
      <t>, liver effects, kidney effects; May cause flash fire (flash point -6.7 C).</t>
    </r>
  </si>
  <si>
    <r>
      <t>Use NITRILE gloves.
AVOID: Metals, Oxidizers (</t>
    </r>
    <r>
      <rPr>
        <u/>
        <sz val="10"/>
        <color theme="1"/>
        <rFont val="Arial Narrow"/>
        <family val="2"/>
      </rPr>
      <t>bleach</t>
    </r>
    <r>
      <rPr>
        <sz val="10"/>
        <color theme="1"/>
        <rFont val="Arial Narrow"/>
        <family val="2"/>
      </rPr>
      <t>), Reducers, Aldehydes. Haz decomp products.</t>
    </r>
  </si>
  <si>
    <t>Corrosive; Harmful by inhalation, contact, and ingestion; Target organs: kidney, eyes, respiratory system, skin; Chronic effects: reproductive toxicity in animals, kidney, irreversible health effects possible.</t>
  </si>
  <si>
    <r>
      <rPr>
        <b/>
        <sz val="10"/>
        <color theme="1"/>
        <rFont val="Arial Narrow"/>
        <family val="2"/>
      </rPr>
      <t>Corrosive; Causes burns by all routes;</t>
    </r>
    <r>
      <rPr>
        <sz val="10"/>
        <color theme="1"/>
        <rFont val="Arial Narrow"/>
        <family val="2"/>
      </rPr>
      <t xml:space="preserve"> Irritant; Target organs: skin, respir system, eyes, GI tract, liver, kidney, teeth; Chronic effects: reproductive toxicity (mutagen/ developmental/ teratogenic/ other) in animals, liver, kidney, teeth erosion, respir irritation, GI disturbances. Hazardous decomposition products.</t>
    </r>
  </si>
  <si>
    <r>
      <t xml:space="preserve">Flammable; </t>
    </r>
    <r>
      <rPr>
        <sz val="10"/>
        <color theme="1"/>
        <rFont val="Arial Narrow"/>
        <family val="2"/>
      </rPr>
      <t xml:space="preserve">Irritant; Avoid inhalation; </t>
    </r>
    <r>
      <rPr>
        <b/>
        <sz val="10"/>
        <color theme="1"/>
        <rFont val="Arial Narrow"/>
        <family val="2"/>
      </rPr>
      <t xml:space="preserve">Target organs: skin, respir system, eyes, CNS; Chronic effects: </t>
    </r>
    <r>
      <rPr>
        <sz val="10"/>
        <color theme="1"/>
        <rFont val="Arial Narrow"/>
        <family val="2"/>
      </rPr>
      <t xml:space="preserve">liver effects, </t>
    </r>
    <r>
      <rPr>
        <u/>
        <sz val="10"/>
        <color theme="1"/>
        <rFont val="Arial Narrow"/>
        <family val="2"/>
      </rPr>
      <t>reproductive toxicity in animals</t>
    </r>
    <r>
      <rPr>
        <sz val="10"/>
        <color theme="1"/>
        <rFont val="Arial Narrow"/>
        <family val="2"/>
      </rPr>
      <t xml:space="preserve"> (mutagenic/ teratogenic/ other);</t>
    </r>
    <r>
      <rPr>
        <b/>
        <sz val="10"/>
        <color theme="1"/>
        <rFont val="Arial Narrow"/>
        <family val="2"/>
      </rPr>
      <t xml:space="preserve"> </t>
    </r>
    <r>
      <rPr>
        <b/>
        <u/>
        <sz val="10"/>
        <color theme="1"/>
        <rFont val="Arial Narrow"/>
        <family val="2"/>
      </rPr>
      <t>May be absorbed through skin</t>
    </r>
    <r>
      <rPr>
        <b/>
        <sz val="10"/>
        <color theme="1"/>
        <rFont val="Arial Narrow"/>
        <family val="2"/>
      </rPr>
      <t>; May cause hearing loss/auditory nerve damage or CNS depression.</t>
    </r>
  </si>
  <si>
    <r>
      <rPr>
        <b/>
        <sz val="10"/>
        <color theme="1"/>
        <rFont val="Arial Narrow"/>
        <family val="2"/>
      </rPr>
      <t xml:space="preserve">ALWAYS USE NITRILE GLOVES. </t>
    </r>
    <r>
      <rPr>
        <sz val="10"/>
        <color theme="1"/>
        <rFont val="Arial Narrow"/>
        <family val="2"/>
      </rPr>
      <t xml:space="preserve">
AVOID: Ignition sources, Strong acids, Caustics, Amines, Strong oxidizers, </t>
    </r>
    <r>
      <rPr>
        <u/>
        <sz val="10"/>
        <color theme="1"/>
        <rFont val="Arial Narrow"/>
        <family val="2"/>
      </rPr>
      <t>Exposure to air/moisture</t>
    </r>
    <r>
      <rPr>
        <sz val="10"/>
        <color theme="1"/>
        <rFont val="Arial Narrow"/>
        <family val="2"/>
      </rPr>
      <t xml:space="preserve">. </t>
    </r>
  </si>
  <si>
    <r>
      <t xml:space="preserve">Flammable; Harmful by inhalation, skin contact, ingestion; </t>
    </r>
    <r>
      <rPr>
        <b/>
        <u/>
        <sz val="10"/>
        <color theme="1"/>
        <rFont val="Arial Narrow"/>
        <family val="2"/>
      </rPr>
      <t>Skin permeator</t>
    </r>
    <r>
      <rPr>
        <sz val="10"/>
        <color theme="1"/>
        <rFont val="Arial Narrow"/>
        <family val="2"/>
      </rPr>
      <t>; May cause flash fire (flash point 61 C); Long-term aquatic toxin.</t>
    </r>
  </si>
  <si>
    <r>
      <t xml:space="preserve">Combustible; </t>
    </r>
    <r>
      <rPr>
        <sz val="10"/>
        <color theme="1"/>
        <rFont val="Arial Narrow"/>
        <family val="2"/>
      </rPr>
      <t>Irritant; Target organs: CNS, eyes, skin; Chronic effects: defatting and dermatitis of the skin; Flash fire possible (flash point 81 C).</t>
    </r>
  </si>
  <si>
    <r>
      <t xml:space="preserve">• : None </t>
    </r>
    <r>
      <rPr>
        <b/>
        <sz val="10"/>
        <color rgb="FFFF0000"/>
        <rFont val="Arial Narrow"/>
        <family val="2"/>
      </rPr>
      <t>√ : GHS</t>
    </r>
  </si>
  <si>
    <r>
      <t xml:space="preserve">Flammable; </t>
    </r>
    <r>
      <rPr>
        <sz val="10"/>
        <color theme="1"/>
        <rFont val="Arial Narrow"/>
        <family val="2"/>
      </rPr>
      <t xml:space="preserve">Irritant; Target organs: eyes, CNS, blood, liver; Chronic effects: liver, </t>
    </r>
    <r>
      <rPr>
        <b/>
        <sz val="10"/>
        <color theme="1"/>
        <rFont val="Arial Narrow"/>
        <family val="2"/>
      </rPr>
      <t>tumorigenic in animals, reproductive toxicity</t>
    </r>
    <r>
      <rPr>
        <sz val="10"/>
        <color theme="1"/>
        <rFont val="Arial Narrow"/>
        <family val="2"/>
      </rPr>
      <t xml:space="preserve"> (mutagenic, developmental, teratogenic, other effects) in animals; May cause flash fire (flash point 15°C).</t>
    </r>
  </si>
  <si>
    <r>
      <t xml:space="preserve">11 mil BUTYL GLOVES. 
</t>
    </r>
    <r>
      <rPr>
        <sz val="10"/>
        <color theme="1"/>
        <rFont val="Arial Narrow"/>
        <family val="2"/>
      </rPr>
      <t xml:space="preserve">AVOID: Strong oxidizers, Strong reducers, Strong bases, Peroxides. Haz decomp products. </t>
    </r>
    <r>
      <rPr>
        <sz val="10"/>
        <color rgb="FFFF0000"/>
        <rFont val="Arial Narrow"/>
        <family val="2"/>
      </rPr>
      <t xml:space="preserve">Special waste code, I. </t>
    </r>
    <r>
      <rPr>
        <sz val="10"/>
        <rFont val="Arial Narrow"/>
        <family val="2"/>
      </rPr>
      <t>Do not use viton gloves!</t>
    </r>
  </si>
  <si>
    <t>Hygroscopic. AVOID: Strong oxidizers, Strong acids, Strong bases, Sodium hypochlorite/bleach. Haz decomp products.</t>
  </si>
  <si>
    <t>Hygroscopic. AVOID: Strong acids, Strong bases, Strong oxidizers, Sodium Hypochlorite/Bleach.</t>
  </si>
  <si>
    <r>
      <t xml:space="preserve">Irritant; Aquatic toxin with long term effects; </t>
    </r>
    <r>
      <rPr>
        <u/>
        <sz val="10"/>
        <color theme="1"/>
        <rFont val="Arial Narrow"/>
        <family val="2"/>
      </rPr>
      <t>Avoid skin contact</t>
    </r>
    <r>
      <rPr>
        <sz val="10"/>
        <color theme="1"/>
        <rFont val="Arial Narrow"/>
        <family val="2"/>
      </rPr>
      <t xml:space="preserve"> and formation of dust.</t>
    </r>
  </si>
  <si>
    <r>
      <t>REQUIRED:</t>
    </r>
    <r>
      <rPr>
        <b/>
        <u/>
        <sz val="10"/>
        <color theme="1"/>
        <rFont val="Arial Narrow"/>
        <family val="2"/>
      </rPr>
      <t xml:space="preserve"> NITRILE GLOVES 8 mil (grn</t>
    </r>
    <r>
      <rPr>
        <b/>
        <sz val="10"/>
        <color theme="1"/>
        <rFont val="Arial Narrow"/>
        <family val="2"/>
      </rPr>
      <t xml:space="preserve">), FACE SHIELD, HOOD. </t>
    </r>
    <r>
      <rPr>
        <sz val="10"/>
        <color theme="1"/>
        <rFont val="Arial Narrow"/>
        <family val="2"/>
      </rPr>
      <t xml:space="preserve">
Boiling point: 38C. AVOID: Excess heat, Strong oxidizers, Metals, Acids, Flourine, Halogens, </t>
    </r>
    <r>
      <rPr>
        <sz val="10"/>
        <rFont val="Arial Narrow"/>
        <family val="2"/>
      </rPr>
      <t>Sodium Hypochlorite/Bleach.</t>
    </r>
    <r>
      <rPr>
        <sz val="10"/>
        <color theme="1"/>
        <rFont val="Arial Narrow"/>
        <family val="2"/>
      </rPr>
      <t xml:space="preserve"> Hazardous decomp products.</t>
    </r>
  </si>
  <si>
    <r>
      <t xml:space="preserve">Asphxiant; </t>
    </r>
    <r>
      <rPr>
        <b/>
        <u/>
        <sz val="10"/>
        <color theme="1"/>
        <rFont val="Arial Narrow"/>
        <family val="2"/>
      </rPr>
      <t>Flammable gas</t>
    </r>
    <r>
      <rPr>
        <sz val="10"/>
        <color theme="1"/>
        <rFont val="Arial Narrow"/>
        <family val="2"/>
      </rPr>
      <t>; May cause flash fire; Pressurized cylinder; Electrostatic charge may occur due to flow or agitation.Vapor may travel a considerable distance to ignition source and flashback.</t>
    </r>
  </si>
  <si>
    <r>
      <rPr>
        <sz val="10"/>
        <color rgb="FFFF0000"/>
        <rFont val="Arial Narrow"/>
        <family val="2"/>
      </rPr>
      <t>CERCLA RQ: 10 lb. 
CERCLA EHS RQ: 10 lb.</t>
    </r>
    <r>
      <rPr>
        <sz val="10"/>
        <color theme="1"/>
        <rFont val="Arial Narrow"/>
        <family val="2"/>
      </rPr>
      <t xml:space="preserve">
DOT RQ: Yes.</t>
    </r>
  </si>
  <si>
    <r>
      <t xml:space="preserve">ALWAYS WEAR NITRILE GLOVES, </t>
    </r>
    <r>
      <rPr>
        <sz val="10"/>
        <color theme="1"/>
        <rFont val="Arial Narrow"/>
        <family val="2"/>
      </rPr>
      <t xml:space="preserve">change in &lt;30 min of contact. 
AVOID: Strong oxidizers. Haz decomp products. </t>
    </r>
    <r>
      <rPr>
        <sz val="10"/>
        <color rgb="FFFF0000"/>
        <rFont val="Arial Narrow"/>
        <family val="2"/>
      </rPr>
      <t>Special waste code, I.</t>
    </r>
  </si>
  <si>
    <r>
      <t>Flammable; May form peroxides</t>
    </r>
    <r>
      <rPr>
        <sz val="10"/>
        <color theme="1"/>
        <rFont val="Arial Narrow"/>
        <family val="2"/>
      </rPr>
      <t xml:space="preserve">; Irritant; </t>
    </r>
    <r>
      <rPr>
        <u/>
        <sz val="10"/>
        <color theme="1"/>
        <rFont val="Arial Narrow"/>
        <family val="2"/>
      </rPr>
      <t>Avoid inhalation (TOXIC)</t>
    </r>
    <r>
      <rPr>
        <sz val="10"/>
        <color theme="1"/>
        <rFont val="Arial Narrow"/>
        <family val="2"/>
      </rPr>
      <t>; Aspiration hazard; Target organs: eyes, respir system, skin, liver, kidney, thyroid; Chronic effects:</t>
    </r>
    <r>
      <rPr>
        <b/>
        <sz val="10"/>
        <color theme="1"/>
        <rFont val="Arial Narrow"/>
        <family val="2"/>
      </rPr>
      <t xml:space="preserve"> tumorigenic effects</t>
    </r>
    <r>
      <rPr>
        <sz val="10"/>
        <color theme="1"/>
        <rFont val="Arial Narrow"/>
        <family val="2"/>
      </rPr>
      <t xml:space="preserve"> in exp animals.</t>
    </r>
  </si>
  <si>
    <r>
      <t xml:space="preserve">EDTA 39%,
sodium hydroxide 0.5-1.9%, 
</t>
    </r>
    <r>
      <rPr>
        <i/>
        <u/>
        <sz val="10"/>
        <color theme="1"/>
        <rFont val="Arial Narrow"/>
        <family val="2"/>
      </rPr>
      <t>trisodium NTA 0.5-2%</t>
    </r>
    <r>
      <rPr>
        <sz val="10"/>
        <color theme="1"/>
        <rFont val="Arial Narrow"/>
        <family val="2"/>
      </rPr>
      <t>, water 53-59%</t>
    </r>
  </si>
  <si>
    <r>
      <t>CWA Haz sub RQ: 5000 lb HCl.
CAA: HAPS data.
DHS: 0 lb STQ anhydrous; 11250 lb STQ (</t>
    </r>
    <r>
      <rPr>
        <u/>
        <sz val="10"/>
        <color theme="1"/>
        <rFont val="Arial Narrow"/>
        <family val="2"/>
      </rPr>
      <t>&gt;</t>
    </r>
    <r>
      <rPr>
        <sz val="10"/>
        <color theme="1"/>
        <rFont val="Arial Narrow"/>
        <family val="2"/>
      </rPr>
      <t xml:space="preserve"> 37% HCl).
OSHA: highly haz chem TQ 5000 lb HCl.</t>
    </r>
  </si>
  <si>
    <r>
      <t>Toxic; Possible reproductive/mutagenic effects with chronic use</t>
    </r>
    <r>
      <rPr>
        <sz val="10"/>
        <color theme="1"/>
        <rFont val="Arial Narrow"/>
        <family val="2"/>
      </rPr>
      <t>;  Irritant;  Target Organs: eyes, skin, respiratory system, GI tract, CNS, liver, kidney, blood; Not fully investigated.</t>
    </r>
  </si>
  <si>
    <r>
      <rPr>
        <u/>
        <sz val="10"/>
        <color theme="1"/>
        <rFont val="Arial Narrow"/>
        <family val="2"/>
      </rPr>
      <t>Corrosive</t>
    </r>
    <r>
      <rPr>
        <sz val="10"/>
        <color theme="1"/>
        <rFont val="Arial Narrow"/>
        <family val="2"/>
      </rPr>
      <t xml:space="preserve">; Causes burns by all routes; </t>
    </r>
    <r>
      <rPr>
        <b/>
        <sz val="10"/>
        <color theme="1"/>
        <rFont val="Arial Narrow"/>
        <family val="2"/>
      </rPr>
      <t xml:space="preserve">Mutagenic in humans; </t>
    </r>
    <r>
      <rPr>
        <sz val="10"/>
        <color theme="1"/>
        <rFont val="Arial Narrow"/>
        <family val="2"/>
      </rPr>
      <t>Chronic effects:</t>
    </r>
    <r>
      <rPr>
        <u/>
        <sz val="10"/>
        <color theme="1"/>
        <rFont val="Arial Narrow"/>
        <family val="2"/>
      </rPr>
      <t xml:space="preserve"> </t>
    </r>
    <r>
      <rPr>
        <b/>
        <u/>
        <sz val="10"/>
        <color theme="1"/>
        <rFont val="Arial Narrow"/>
        <family val="2"/>
      </rPr>
      <t>reproductive toxicity</t>
    </r>
    <r>
      <rPr>
        <sz val="10"/>
        <color theme="1"/>
        <rFont val="Arial Narrow"/>
        <family val="2"/>
      </rPr>
      <t xml:space="preserve"> on animals, liver, kidneys; Target organs: skin, eyes, respiratory system, GI tract, liver, kidney, blood.</t>
    </r>
  </si>
  <si>
    <r>
      <t xml:space="preserve">Use NITRILE gloves. 
</t>
    </r>
    <r>
      <rPr>
        <sz val="10"/>
        <color theme="1"/>
        <rFont val="Arial Narrow"/>
        <family val="2"/>
      </rPr>
      <t xml:space="preserve">AVOID: Strong oxidizers, Acid anhydrides, Acid chlorides, Ignition sources, Excess heat. </t>
    </r>
    <r>
      <rPr>
        <sz val="10"/>
        <color rgb="FFFF0000"/>
        <rFont val="Arial Narrow"/>
        <family val="2"/>
      </rPr>
      <t>Special waste code, I, T.</t>
    </r>
  </si>
  <si>
    <r>
      <t xml:space="preserve">Flammable; </t>
    </r>
    <r>
      <rPr>
        <sz val="10"/>
        <color theme="1"/>
        <rFont val="Arial Narrow"/>
        <family val="2"/>
      </rPr>
      <t xml:space="preserve">Irritant; Burns eyes; Vapors cause drowsiness and dizziness; Target organs: skin, respir system, eyes, CNS, liver; May cause flash fire (flash point 28 C); </t>
    </r>
    <r>
      <rPr>
        <b/>
        <sz val="10"/>
        <color theme="1"/>
        <rFont val="Arial Narrow"/>
        <family val="2"/>
      </rPr>
      <t>Tumorigenic effects reported in exp animals.</t>
    </r>
  </si>
  <si>
    <r>
      <t xml:space="preserve">Flammable; </t>
    </r>
    <r>
      <rPr>
        <sz val="10"/>
        <color theme="1"/>
        <rFont val="Arial Narrow"/>
        <family val="2"/>
      </rPr>
      <t>Irritant; Very aquatically toxic with long-term effects; Avoid inhalation; Aspiration hazard; Target organs: kidney, CNS, eyes, skin, respir system;</t>
    </r>
    <r>
      <rPr>
        <b/>
        <sz val="10"/>
        <color theme="1"/>
        <rFont val="Arial Narrow"/>
        <family val="2"/>
      </rPr>
      <t xml:space="preserve"> Chronic effects: mutagenic effects in animals, kidney; </t>
    </r>
    <r>
      <rPr>
        <sz val="10"/>
        <color theme="1"/>
        <rFont val="Arial Narrow"/>
        <family val="2"/>
      </rPr>
      <t>May cause flash fire (flash point -12 C).</t>
    </r>
  </si>
  <si>
    <r>
      <rPr>
        <sz val="10"/>
        <color theme="1"/>
        <rFont val="Arial Narrow"/>
        <family val="2"/>
      </rPr>
      <t>Irritant; Target organs: CNS, eyes, skin</t>
    </r>
    <r>
      <rPr>
        <b/>
        <sz val="10"/>
        <color theme="1"/>
        <rFont val="Arial Narrow"/>
        <family val="2"/>
      </rPr>
      <t xml:space="preserve">; </t>
    </r>
    <r>
      <rPr>
        <u/>
        <sz val="10"/>
        <color theme="1"/>
        <rFont val="Arial Narrow"/>
        <family val="2"/>
      </rPr>
      <t>Absorbed by skin</t>
    </r>
    <r>
      <rPr>
        <sz val="10"/>
        <color theme="1"/>
        <rFont val="Arial Narrow"/>
        <family val="2"/>
      </rPr>
      <t xml:space="preserve">; Chronic effects: kidneys, dizziness, muscle tremors, ringing of ears, </t>
    </r>
    <r>
      <rPr>
        <b/>
        <sz val="10"/>
        <color theme="1"/>
        <rFont val="Arial Narrow"/>
        <family val="2"/>
      </rPr>
      <t>mutagenic effects, tertagenic effects, or may impair fertility.</t>
    </r>
  </si>
  <si>
    <r>
      <t>Oxidizer, Reactivity Hazard</t>
    </r>
    <r>
      <rPr>
        <sz val="10"/>
        <color theme="1"/>
        <rFont val="Arial Narrow"/>
        <family val="2"/>
      </rPr>
      <t xml:space="preserve">; Orally Toxic; May intensify fire or cause explosion; </t>
    </r>
    <r>
      <rPr>
        <u/>
        <sz val="10"/>
        <color theme="1"/>
        <rFont val="Arial Narrow"/>
        <family val="2"/>
      </rPr>
      <t>Delayed</t>
    </r>
    <r>
      <rPr>
        <sz val="10"/>
        <color theme="1"/>
        <rFont val="Arial Narrow"/>
        <family val="2"/>
      </rPr>
      <t xml:space="preserve">/immediate/chronic effects from short/long-term exposure. </t>
    </r>
  </si>
  <si>
    <r>
      <rPr>
        <u/>
        <sz val="10"/>
        <color theme="1"/>
        <rFont val="Arial Narrow"/>
        <family val="2"/>
      </rPr>
      <t>Oxidizer</t>
    </r>
    <r>
      <rPr>
        <sz val="10"/>
        <color theme="1"/>
        <rFont val="Arial Narrow"/>
        <family val="2"/>
      </rPr>
      <t>; Pressurized cylinder; Contact with flammable material may cause fire; Irritant;</t>
    </r>
  </si>
  <si>
    <r>
      <t xml:space="preserve">Irritant; </t>
    </r>
    <r>
      <rPr>
        <u/>
        <sz val="10"/>
        <color theme="1"/>
        <rFont val="Arial Narrow"/>
        <family val="2"/>
      </rPr>
      <t>May cause pulmonary edema</t>
    </r>
    <r>
      <rPr>
        <sz val="10"/>
        <color theme="1"/>
        <rFont val="Arial Narrow"/>
        <family val="2"/>
      </rPr>
      <t>; Not fully investigated; Target organs: thyroid, CNS; Chronic effects: reproductive toxicity on lab animals (teratogenic effects).</t>
    </r>
  </si>
  <si>
    <r>
      <t xml:space="preserve">Irritant; </t>
    </r>
    <r>
      <rPr>
        <u/>
        <sz val="10"/>
        <color theme="1"/>
        <rFont val="Arial Narrow"/>
        <family val="2"/>
      </rPr>
      <t>May cause pulmonary edema</t>
    </r>
    <r>
      <rPr>
        <sz val="10"/>
        <color theme="1"/>
        <rFont val="Arial Narrow"/>
        <family val="2"/>
      </rPr>
      <t>; Not fully investigated; Target organs: thyroid, CNS; Chronic effects: reproductive toxicity on lab animals (mutagenic/ teratogenic effects), tumorigenic effects in lab animals.</t>
    </r>
  </si>
  <si>
    <r>
      <t>Irritant;</t>
    </r>
    <r>
      <rPr>
        <u/>
        <sz val="10"/>
        <color rgb="FFFF0000"/>
        <rFont val="Arial Narrow"/>
        <family val="2"/>
      </rPr>
      <t xml:space="preserve"> Do not use water for fire-fighting</t>
    </r>
    <r>
      <rPr>
        <sz val="10"/>
        <color theme="1"/>
        <rFont val="Arial Narrow"/>
        <family val="2"/>
      </rPr>
      <t xml:space="preserve">; Chronic toxicity: GI effects, liver, kidneys, pulmonary fibrosis. </t>
    </r>
  </si>
  <si>
    <r>
      <t xml:space="preserve">See </t>
    </r>
    <r>
      <rPr>
        <i/>
        <sz val="10"/>
        <color theme="1"/>
        <rFont val="Arial Narrow"/>
        <family val="2"/>
      </rPr>
      <t>Core Inventory</t>
    </r>
    <r>
      <rPr>
        <sz val="10"/>
        <color theme="1"/>
        <rFont val="Arial Narrow"/>
        <family val="2"/>
      </rPr>
      <t xml:space="preserve"> for more details</t>
    </r>
  </si>
  <si>
    <r>
      <t xml:space="preserve">Irritant; </t>
    </r>
    <r>
      <rPr>
        <b/>
        <u/>
        <sz val="10"/>
        <color theme="1"/>
        <rFont val="Arial Narrow"/>
        <family val="2"/>
      </rPr>
      <t>Acute Toxin: Toxic if ingested</t>
    </r>
    <r>
      <rPr>
        <u/>
        <sz val="10"/>
        <color theme="1"/>
        <rFont val="Arial Narrow"/>
        <family val="2"/>
      </rPr>
      <t xml:space="preserve">; </t>
    </r>
    <r>
      <rPr>
        <sz val="10"/>
        <color theme="1"/>
        <rFont val="Arial Narrow"/>
        <family val="2"/>
      </rPr>
      <t>Very toxic to aquatic organisms</t>
    </r>
  </si>
  <si>
    <r>
      <rPr>
        <b/>
        <sz val="10"/>
        <color theme="1"/>
        <rFont val="Arial Narrow"/>
        <family val="2"/>
      </rPr>
      <t xml:space="preserve"> </t>
    </r>
    <r>
      <rPr>
        <b/>
        <u/>
        <sz val="10"/>
        <color theme="1"/>
        <rFont val="Arial Narrow"/>
        <family val="2"/>
      </rPr>
      <t>Heat sensitive; Self-heating (with exposure to air); Strong reducing agent</t>
    </r>
    <r>
      <rPr>
        <b/>
        <sz val="10"/>
        <color theme="1"/>
        <rFont val="Arial Narrow"/>
        <family val="2"/>
      </rPr>
      <t xml:space="preserve">; </t>
    </r>
    <r>
      <rPr>
        <sz val="10"/>
        <color theme="1"/>
        <rFont val="Arial Narrow"/>
        <family val="2"/>
      </rPr>
      <t xml:space="preserve">Irritant; Target organs: CNS, eyes; </t>
    </r>
    <r>
      <rPr>
        <b/>
        <sz val="10"/>
        <color theme="1"/>
        <rFont val="Arial Narrow"/>
        <family val="2"/>
      </rPr>
      <t xml:space="preserve">Fire/explosion risk in contact with oxidizer; Spontaneously combustible; </t>
    </r>
    <r>
      <rPr>
        <sz val="10"/>
        <color theme="1"/>
        <rFont val="Arial Narrow"/>
        <family val="2"/>
      </rPr>
      <t>Melting temp 55 C, Autoignition temp &gt; 80 C.</t>
    </r>
  </si>
  <si>
    <r>
      <t xml:space="preserve">NITRILE GLOVES REQUIRED. Tightly sealed google/full face protection (face shield or splash guard) should be used. USE IN HOOD, handle under dry protective gas. AVOID: </t>
    </r>
    <r>
      <rPr>
        <sz val="10"/>
        <color theme="1"/>
        <rFont val="Arial Narrow"/>
        <family val="2"/>
      </rPr>
      <t xml:space="preserve">Skin/eye contact, inhalation, ingestion,  ignition sources, acids, bases, moisture. Store under dry inert gas in desiccator away from moisture, acids, and strong bases. Hygroscopic and moisture sensitive. </t>
    </r>
  </si>
  <si>
    <r>
      <t xml:space="preserve">Irritant. </t>
    </r>
    <r>
      <rPr>
        <b/>
        <u/>
        <sz val="10"/>
        <rFont val="Arial Narrow"/>
        <family val="2"/>
      </rPr>
      <t>Acids liberate toxic gas</t>
    </r>
    <r>
      <rPr>
        <b/>
        <sz val="10"/>
        <rFont val="Arial Narrow"/>
        <family val="2"/>
      </rPr>
      <t xml:space="preserve">. Mutagenic effects in animals. </t>
    </r>
  </si>
  <si>
    <r>
      <rPr>
        <b/>
        <sz val="10"/>
        <rFont val="Arial Narrow"/>
        <family val="2"/>
      </rPr>
      <t xml:space="preserve">Toxic by inhalation, skin contact, ingestion; </t>
    </r>
    <r>
      <rPr>
        <b/>
        <u/>
        <sz val="10"/>
        <rFont val="Arial Narrow"/>
        <family val="2"/>
      </rPr>
      <t>Skin permeator</t>
    </r>
    <r>
      <rPr>
        <b/>
        <sz val="10"/>
        <rFont val="Arial Narrow"/>
        <family val="2"/>
      </rPr>
      <t>;</t>
    </r>
    <r>
      <rPr>
        <sz val="10"/>
        <rFont val="Arial Narrow"/>
        <family val="2"/>
      </rPr>
      <t xml:space="preserve"> Target organs: central nervous system, cardiovascular, thyroid.</t>
    </r>
  </si>
  <si>
    <r>
      <t xml:space="preserve">USE NITRILE GLOVES.
</t>
    </r>
    <r>
      <rPr>
        <sz val="10"/>
        <color theme="1"/>
        <rFont val="Arial Narrow"/>
        <family val="2"/>
      </rPr>
      <t>AVOID: Nitric acid, Alkali, Ammonia, Amines, Oxidizers, Water/moisture,  Isocyanate, Alkylene oxides, Epichlorohydrin. Hazardous decomp products. Store under argon.</t>
    </r>
  </si>
  <si>
    <r>
      <rPr>
        <b/>
        <u/>
        <sz val="10"/>
        <color theme="1"/>
        <rFont val="Arial Narrow"/>
        <family val="2"/>
      </rPr>
      <t>GLOVES required at all times!</t>
    </r>
    <r>
      <rPr>
        <sz val="10"/>
        <color theme="1"/>
        <rFont val="Arial Narrow"/>
        <family val="2"/>
      </rPr>
      <t xml:space="preserve">
AVOID: Oxidizers, Metals, Nitric acid, Hydrogen peroxide, Acrolein,  Acids, Moisture, spontaneously flammable products, </t>
    </r>
  </si>
  <si>
    <r>
      <t xml:space="preserve">Required: white Barrier 2 mil gloves; hood or fume extractor.
</t>
    </r>
    <r>
      <rPr>
        <sz val="10"/>
        <color theme="1"/>
        <rFont val="Arial Narrow"/>
        <family val="2"/>
      </rPr>
      <t xml:space="preserve">AVOID: Strong oxidizers, Strong acids, Excess heat, Iginition sources.
 </t>
    </r>
    <r>
      <rPr>
        <sz val="10"/>
        <color rgb="FFFF0000"/>
        <rFont val="Arial Narrow"/>
        <family val="2"/>
      </rPr>
      <t>Special waste code, T.</t>
    </r>
  </si>
  <si>
    <r>
      <t xml:space="preserve">Irritant; </t>
    </r>
    <r>
      <rPr>
        <b/>
        <u/>
        <sz val="10"/>
        <color theme="1"/>
        <rFont val="Arial Narrow"/>
        <family val="2"/>
      </rPr>
      <t>Absorption through skin</t>
    </r>
    <r>
      <rPr>
        <sz val="10"/>
        <color theme="1"/>
        <rFont val="Arial Narrow"/>
        <family val="2"/>
      </rPr>
      <t>; Target organs: none known; Prolonged or repeated exposure may cause reproductive effects.</t>
    </r>
  </si>
  <si>
    <t>USE 8 mil NITRILE gloves if &lt;30 min contact time. 
AVOID: Strong oxidizers, Strong acids, Organic peroxides, Al, Amines, Ignition, Evaporation.</t>
  </si>
  <si>
    <t>EPA-HPV Chlng Prog Chem List: indicator 4, fully ICCA sponsored.</t>
  </si>
  <si>
    <t xml:space="preserve">(vac/non) TWA: 400 ppm. (vactd) STEL: 500 ppm. 
</t>
  </si>
  <si>
    <t xml:space="preserve">(vac/non) TWA: 400 ppm. (vac) STEL: 500 ppm. </t>
  </si>
  <si>
    <t>(vac/non) TWA: 200 ppm.
(vac) STEL: 250 ppm.</t>
  </si>
  <si>
    <r>
      <rPr>
        <u/>
        <sz val="10"/>
        <color theme="1"/>
        <rFont val="Arial Narrow"/>
        <family val="2"/>
      </rPr>
      <t>Corrosive by</t>
    </r>
    <r>
      <rPr>
        <sz val="10"/>
        <color theme="1"/>
        <rFont val="Arial Narrow"/>
        <family val="2"/>
      </rPr>
      <t xml:space="preserve"> all exposure routes; Flammable; Contact with metal may evolve hydrogen gas; May cause flash fire (flash point 40C); </t>
    </r>
    <r>
      <rPr>
        <b/>
        <sz val="10"/>
        <color theme="1"/>
        <rFont val="Arial Narrow"/>
        <family val="2"/>
      </rPr>
      <t>Reproductive effects</t>
    </r>
    <r>
      <rPr>
        <sz val="10"/>
        <color theme="1"/>
        <rFont val="Arial Narrow"/>
        <family val="2"/>
      </rPr>
      <t xml:space="preserve"> on animals.</t>
    </r>
  </si>
  <si>
    <r>
      <t>REQUIRED:</t>
    </r>
    <r>
      <rPr>
        <b/>
        <u/>
        <sz val="10"/>
        <color theme="1"/>
        <rFont val="Arial Narrow"/>
        <family val="2"/>
      </rPr>
      <t xml:space="preserve"> NITRILE GLOVES 8 mil (grn</t>
    </r>
    <r>
      <rPr>
        <b/>
        <sz val="10"/>
        <color theme="1"/>
        <rFont val="Arial Narrow"/>
        <family val="2"/>
      </rPr>
      <t xml:space="preserve">), FACE SHIELD, HOOD. </t>
    </r>
    <r>
      <rPr>
        <sz val="10"/>
        <color theme="1"/>
        <rFont val="Arial Narrow"/>
        <family val="2"/>
      </rPr>
      <t xml:space="preserve">
Boiling point: 38C. AVOID: Excess heat, Strong oxidizers, Metals, Acids, Halogens, </t>
    </r>
    <r>
      <rPr>
        <sz val="10"/>
        <rFont val="Arial Narrow"/>
        <family val="2"/>
      </rPr>
      <t>Sodium Hypochlorite/Bleach.</t>
    </r>
    <r>
      <rPr>
        <sz val="10"/>
        <color theme="1"/>
        <rFont val="Arial Narrow"/>
        <family val="2"/>
      </rPr>
      <t xml:space="preserve"> Hazardous decomp products.</t>
    </r>
  </si>
  <si>
    <r>
      <t xml:space="preserve">Highly toxic by ingestion; Avoid </t>
    </r>
    <r>
      <rPr>
        <b/>
        <sz val="10"/>
        <color theme="1"/>
        <rFont val="Arial Narrow"/>
        <family val="2"/>
      </rPr>
      <t>inhalation</t>
    </r>
    <r>
      <rPr>
        <sz val="10"/>
        <color theme="1"/>
        <rFont val="Arial Narrow"/>
        <family val="2"/>
      </rPr>
      <t>; Target organs: CNS, heart, blood, liver, kidney; Chronic effects:</t>
    </r>
    <r>
      <rPr>
        <b/>
        <sz val="10"/>
        <color theme="1"/>
        <rFont val="Arial Narrow"/>
        <family val="2"/>
      </rPr>
      <t xml:space="preserve"> reproductive toxicity in lab animals </t>
    </r>
    <r>
      <rPr>
        <sz val="10"/>
        <color theme="1"/>
        <rFont val="Arial Narrow"/>
        <family val="2"/>
      </rPr>
      <t>(mutagenic/other).</t>
    </r>
  </si>
  <si>
    <r>
      <t xml:space="preserve">Asphxiant; </t>
    </r>
    <r>
      <rPr>
        <b/>
        <u/>
        <sz val="10"/>
        <color theme="1"/>
        <rFont val="Arial Narrow"/>
        <family val="2"/>
      </rPr>
      <t>Flammable gas</t>
    </r>
    <r>
      <rPr>
        <sz val="10"/>
        <color theme="1"/>
        <rFont val="Arial Narrow"/>
        <family val="2"/>
      </rPr>
      <t>; May cause flash fire; Pressurized cylinder; Electrostatic charge may occur due to flow or agitation.</t>
    </r>
  </si>
  <si>
    <t xml:space="preserve">Chronic health hazard, fire, pressure hazard. </t>
  </si>
  <si>
    <r>
      <t xml:space="preserve">Chloroform
</t>
    </r>
    <r>
      <rPr>
        <sz val="10"/>
        <rFont val="Arial Narrow"/>
        <family val="2"/>
      </rPr>
      <t>*Authorization required</t>
    </r>
  </si>
  <si>
    <r>
      <t xml:space="preserve">Required: 8 mil Viton+Butyl gloves, use in HOOD. Transport SOPs </t>
    </r>
    <r>
      <rPr>
        <sz val="10"/>
        <color theme="1"/>
        <rFont val="Arial Narrow"/>
        <family val="2"/>
      </rPr>
      <t xml:space="preserve">if breakable container. Light sensitive. AVOID: Light, Excess heat, Strong oxidizers, Strong bases, Powdered metals. Special waste code, T. Hazardous decomp products (phosgene, chlorine). </t>
    </r>
  </si>
  <si>
    <t>Yes, Select Carcinogen, group 2B.</t>
  </si>
  <si>
    <t xml:space="preserve">Irritant; Target organs: respiratory system, eyes, skin; </t>
  </si>
  <si>
    <r>
      <t xml:space="preserve">Extremely Flammable; </t>
    </r>
    <r>
      <rPr>
        <sz val="10"/>
        <color theme="1"/>
        <rFont val="Arial Narrow"/>
        <family val="2"/>
      </rPr>
      <t xml:space="preserve">Irritant; </t>
    </r>
    <r>
      <rPr>
        <b/>
        <u/>
        <sz val="10"/>
        <color theme="1"/>
        <rFont val="Arial Narrow"/>
        <family val="2"/>
      </rPr>
      <t>Skin permeator</t>
    </r>
    <r>
      <rPr>
        <b/>
        <sz val="10"/>
        <color theme="1"/>
        <rFont val="Arial Narrow"/>
        <family val="2"/>
      </rPr>
      <t xml:space="preserve">; </t>
    </r>
    <r>
      <rPr>
        <sz val="10"/>
        <color theme="1"/>
        <rFont val="Arial Narrow"/>
        <family val="2"/>
      </rPr>
      <t>Aspiration hazard; Avoid inhalation; Target organs: CNS (inhal.), eyes, skin, respir system, kidney, liver, cardiovascular system; Chronic kidney effects; Very toxic to aquatic life long-term; May cause flash fire (flash point -18 C).</t>
    </r>
  </si>
  <si>
    <t xml:space="preserve"> USE NITRILE GLOVES.
AVOID: Strong oxidizers, Contact with most metals (evolves H2). Haz decomp products. </t>
  </si>
  <si>
    <t>Combustible liquid; Harmful by inhalation, skin contact, and if swallowed; Aspiration hazard.</t>
  </si>
  <si>
    <t>Flammable; Toxic; Irritant; Target organs GI tract, CNS, eyes, respiratory system, skin, optic nerve, liver, kidney, spleen, blood; Chronic effects: liver, kidney reproductive toxicity. Flash point 13C.</t>
  </si>
  <si>
    <r>
      <t xml:space="preserve">(EDTA) Ethylene-diamine-tetraacetic acid, </t>
    </r>
    <r>
      <rPr>
        <sz val="11"/>
        <color theme="1"/>
        <rFont val="Arial Narrow"/>
        <family val="2"/>
      </rPr>
      <t xml:space="preserve">disodium salt dihydrate 
</t>
    </r>
  </si>
  <si>
    <t>USE NITRILE GLOVES. AVOID: Excess heat, Dust formation, Strong oxidizers, and Metals. Hygroscopic. Haz decomp products.</t>
  </si>
  <si>
    <t>Oleic Acid (100%)</t>
  </si>
  <si>
    <t>Oxidizer;</t>
  </si>
  <si>
    <t>Not hazard under GHS</t>
  </si>
  <si>
    <t>Fisher Ed.    Fisher</t>
  </si>
  <si>
    <t xml:space="preserve">Fisher  Ed.         Fisher      </t>
  </si>
  <si>
    <t>Manufacturing lab</t>
  </si>
  <si>
    <t>Watermark</t>
  </si>
  <si>
    <t>Sodium Naphthenate</t>
  </si>
  <si>
    <t>61790-13-4</t>
  </si>
  <si>
    <t>Merichem Co.</t>
  </si>
  <si>
    <t>Not hazardous</t>
  </si>
  <si>
    <t>Sodium Tartrate, Dihydrate</t>
  </si>
  <si>
    <t>no</t>
  </si>
  <si>
    <t>6106-24-7</t>
  </si>
  <si>
    <t>KCl 3 mol/L AgCl saturated</t>
  </si>
  <si>
    <t>Non-hazardous</t>
  </si>
  <si>
    <t>Mettler Toledo</t>
  </si>
  <si>
    <t>0.1 M Potassium Hydroxide</t>
  </si>
  <si>
    <t>Not hazardous.</t>
  </si>
  <si>
    <r>
      <t xml:space="preserve">Corrosive. </t>
    </r>
    <r>
      <rPr>
        <sz val="10"/>
        <color theme="1"/>
        <rFont val="Arial Narrow"/>
        <family val="2"/>
      </rPr>
      <t>Causes severe skin burns and eye damage.  Harmful to aquatic life.  Do not inhale vapors.</t>
    </r>
  </si>
  <si>
    <r>
      <rPr>
        <b/>
        <sz val="10"/>
        <color theme="1"/>
        <rFont val="Arial Narrow"/>
        <family val="2"/>
      </rPr>
      <t>REQUIRED: safety googles/face shield+safety glasses and gloves until diluted.</t>
    </r>
    <r>
      <rPr>
        <sz val="10"/>
        <color theme="1"/>
        <rFont val="Arial Narrow"/>
        <family val="2"/>
      </rPr>
      <t xml:space="preserve">
AVOID: long term storage above 32C, strong acids. Hazardous decomposition products. </t>
    </r>
  </si>
  <si>
    <t xml:space="preserve">Yes. </t>
  </si>
  <si>
    <t>S/P Lab and KOC lab</t>
  </si>
  <si>
    <t>KOC lab</t>
  </si>
  <si>
    <t>600 ft^3</t>
  </si>
  <si>
    <t>60 ft^3</t>
  </si>
  <si>
    <t>156 ft^3</t>
  </si>
  <si>
    <r>
      <rPr>
        <sz val="10"/>
        <color rgb="FFFF0000"/>
        <rFont val="Arial Narrow"/>
        <family val="2"/>
      </rPr>
      <t>FOR TFT</t>
    </r>
    <r>
      <rPr>
        <sz val="10"/>
        <color theme="1"/>
        <rFont val="Arial Narrow"/>
        <family val="2"/>
      </rPr>
      <t>,     Ground/bond cylinder. AVOID: Heat, Ignition sources, Halogens, Oxidizers (bleach), Combustible materials.</t>
    </r>
  </si>
  <si>
    <r>
      <rPr>
        <sz val="10"/>
        <color rgb="FFFF0000"/>
        <rFont val="Arial Narrow"/>
        <family val="2"/>
      </rPr>
      <t>FOR DFMR,</t>
    </r>
    <r>
      <rPr>
        <sz val="10"/>
        <color theme="1"/>
        <rFont val="Arial Narrow"/>
        <family val="2"/>
      </rPr>
      <t xml:space="preserve">  Ground/bond cylinder. AVOID: Heat, Ignition sources, Halogens, Oxidizers (bleach), Combustible materials.</t>
    </r>
  </si>
  <si>
    <t>1530 ft^3</t>
  </si>
  <si>
    <t>KOC and Manfa Lab</t>
  </si>
  <si>
    <t>500 ft^3</t>
  </si>
  <si>
    <t>Propane, Camping Gas</t>
  </si>
  <si>
    <t xml:space="preserve"> 6/10/16  3/16/17      5/3/19</t>
  </si>
  <si>
    <r>
      <t xml:space="preserve">USE NITRILE GLOVES.
</t>
    </r>
    <r>
      <rPr>
        <sz val="10"/>
        <color theme="1"/>
        <rFont val="Arial Narrow"/>
        <family val="2"/>
      </rPr>
      <t>AVOID: Strong acids, Strong bases, Oxidizers, Water/moisture over long times. Contains Sulfamic Acid. Hazardous decomp products. Store under argon.</t>
    </r>
  </si>
  <si>
    <r>
      <t xml:space="preserve">Corrosive; Acute oral toxicity; Delayed effects; </t>
    </r>
    <r>
      <rPr>
        <sz val="10"/>
        <color theme="1"/>
        <rFont val="Arial Narrow"/>
        <family val="2"/>
      </rPr>
      <t xml:space="preserve">Irritant; Chronic effects: nausea, unconsciousness, headache/dizziness, tiredness, red/raised skin; Long-term aquatic toxin. Thermal decomposition can lead to toxic/irritating gas release. </t>
    </r>
  </si>
  <si>
    <t>Hach Silica Kit</t>
  </si>
  <si>
    <t>Fisher
Hach Silica Kit</t>
  </si>
  <si>
    <t>Molybdate Reagent, Hach Silica Kit</t>
  </si>
  <si>
    <t>Avoid ingestion and contact; strong oxidizers, strong acids, strong bases</t>
  </si>
  <si>
    <t>pH 2.00 Buffer</t>
  </si>
  <si>
    <t>7447-40-7 7647-01-0 50-00-0 7732-18-5</t>
  </si>
  <si>
    <t>KCl, HCl, Formaldehyde, methyl alcohol, water</t>
  </si>
  <si>
    <t>Sodium Hydroxide 3.0N</t>
  </si>
  <si>
    <t>Silica Standard Solution</t>
  </si>
  <si>
    <t>Non hazardous, nitrile gloves</t>
  </si>
  <si>
    <t>Non hazardous</t>
  </si>
  <si>
    <t>S/P Lab PHS           Kemira Desi-vac</t>
  </si>
  <si>
    <t>Ricca</t>
  </si>
  <si>
    <t>67-56-1, 7553-56-2</t>
  </si>
  <si>
    <t>Deuterium Oxide</t>
  </si>
  <si>
    <t>No Hazard</t>
  </si>
  <si>
    <t>Deutreium oxide (heavy water)</t>
  </si>
  <si>
    <t>2-n-Butoxyethanol
EGBE</t>
  </si>
  <si>
    <t>111-76-2</t>
  </si>
  <si>
    <t>TWA: 25 ppm (vactd)
SKIN TWA 50 ppm</t>
  </si>
  <si>
    <t>700
TWA 5 ppm</t>
  </si>
  <si>
    <t xml:space="preserve">Acute health hazard. Fire hazard. </t>
  </si>
  <si>
    <t>Yes. Toxin and skin permeator. Forms peroxides</t>
  </si>
  <si>
    <t>Nitric Acid</t>
  </si>
  <si>
    <t>Fisher Chemical</t>
  </si>
  <si>
    <t>67-70%</t>
  </si>
  <si>
    <t>7697-37-2</t>
  </si>
  <si>
    <t>MGL Lab</t>
  </si>
  <si>
    <t>Causes severe skin burns and eye damage. Fatal if inhaled. Causes damage to organs through prolonged or repeated exposure.</t>
  </si>
  <si>
    <t>7697-37-2, 471-34-1, 7732-18-5</t>
  </si>
  <si>
    <t>Water, Nitric acid, Caclium carbonate</t>
  </si>
  <si>
    <t>TWA: 2ppm</t>
  </si>
  <si>
    <t>Corrosive and reactive. Strong oxidizer, poisonous gases are produced in fire, does not burn. May be corrosive to metals. Causes severe eye and skin burns. Causes damage to organs through prolonged or repeated exposure.</t>
  </si>
  <si>
    <t>Use in fume hood with Viton-Butyl gloves.</t>
  </si>
  <si>
    <t>Dionex Anion Std</t>
  </si>
  <si>
    <t>Dionex Eluent Concentrate</t>
  </si>
  <si>
    <t>Use Nitrile Gloves.</t>
  </si>
  <si>
    <t xml:space="preserve">Causes severe eye damage and skin burns. Harmful by ingestion/ Causes respiratory irration. </t>
  </si>
  <si>
    <t xml:space="preserve">Use Nitrile Gloves. Store in corrosive resistant container. </t>
  </si>
  <si>
    <t xml:space="preserve">Causes eye irritation. </t>
  </si>
  <si>
    <t>Water, Flouride, Chloride, Nitrite, Nitrate, Bromide, Phosphate, Sulfate</t>
  </si>
  <si>
    <t>Thermo</t>
  </si>
  <si>
    <t>Hydrochloric acid, lithium chloride, sodium chloride, ammonium chloride, potassium chloride, magnesium chloride, calicum chloride</t>
  </si>
  <si>
    <t xml:space="preserve">May be corrosive to metals, causes severe skins burns and eye damage. </t>
  </si>
  <si>
    <t>7732-18-5, 7681-49-4, 7647-14-5, 7632-00-0, 7647-15-6, 7631-99-4, 7778-77-0, 7757-82-6</t>
  </si>
  <si>
    <t>75-75-2</t>
  </si>
  <si>
    <t>Eye protection</t>
  </si>
  <si>
    <t>Epikure 3125 Curing Agent</t>
  </si>
  <si>
    <t>9/26/2017 12/17/2019</t>
  </si>
  <si>
    <t>10/18/2017 1/22/20</t>
  </si>
  <si>
    <t xml:space="preserve">S/P Lab                           </t>
  </si>
  <si>
    <t xml:space="preserve">KOC Lab Cabinet </t>
  </si>
  <si>
    <t xml:space="preserve">     12/10/2019 2/26/2020</t>
  </si>
  <si>
    <t>honeywell fluka</t>
  </si>
  <si>
    <t xml:space="preserve">Manufacturing lab flammables cabinet </t>
  </si>
  <si>
    <t>95-47-6
67-66-3
67-56-1
288-32-4
7446-09-5</t>
  </si>
  <si>
    <t>Fire hazard. Acute health hazard. Chronic health hazard.</t>
  </si>
  <si>
    <t>CERCLA RQ: 10 lb. 
CERCLA EHS RQ: 10 lb (chloroform), other haz mat higher RQ.
DOT RQ: Yes.</t>
  </si>
  <si>
    <t>Xylene, chloroform, methanol require reporting levels est. SARA 313.</t>
  </si>
  <si>
    <t>RQ: 20 lbs</t>
  </si>
  <si>
    <t>MANY!! Min exposure limits OSHA
sulfur dioxide STEL 5 ppm, PEL 5 ppm, TWA 2 ppm, chloroform ceiling limit 50 ppm, TWA 2 ppm,  STEL 2 ppm</t>
  </si>
  <si>
    <t>class 2</t>
  </si>
  <si>
    <t>Stephanie</t>
  </si>
  <si>
    <t>Hydranal Humidity absorber</t>
  </si>
  <si>
    <t>Irritant to eyes, skin, and respiratory system</t>
  </si>
  <si>
    <t>Silicon dioxide</t>
  </si>
  <si>
    <t>Honeywell Fluka</t>
  </si>
  <si>
    <t>REL 6 mg/m3, TWA 0.8-6 mg/m3, TWA 20 million particles per cubic foot of air</t>
  </si>
  <si>
    <t>3/3/0</t>
  </si>
  <si>
    <t>No more than 1 year from opening.</t>
  </si>
  <si>
    <t>67-56-1
112-30-1
7446-09-5
288-32-4</t>
  </si>
  <si>
    <t>Methanol
n-decanol
sulfur dioxide
imidazole</t>
  </si>
  <si>
    <t>CH3OH: TWA 200 ppm/250 ppm TLV-STEL
SO2: TWA 5 ppm, 0.25 ppm TLV-STEL</t>
  </si>
  <si>
    <t>SARA 302 SO2 500 lb RQ/TPQ</t>
  </si>
  <si>
    <t>Methanol 5000 lb</t>
  </si>
  <si>
    <t>1% methanol TRI</t>
  </si>
  <si>
    <t>Yes. Reproductive toxin, Acute toxin. Yes CA Prop 65: dev toxin</t>
  </si>
  <si>
    <t>Flamm Liquid (based on methanol)</t>
  </si>
  <si>
    <t xml:space="preserve">
AVOID:  Inhalation, Heat, Ignition sources, Strong oxiders, Acids.</t>
  </si>
  <si>
    <r>
      <t>Flammable;</t>
    </r>
    <r>
      <rPr>
        <sz val="10"/>
        <color theme="1"/>
        <rFont val="Arial Narrow"/>
        <family val="2"/>
      </rPr>
      <t xml:space="preserve"> Irritant; Target organs: skin, respir. system, eyes, CNS, liver, kidney; Chronic effects: reproductive toxicity on animals (mutagenic/ developmental/ teratogenic/ other); Flash fire may occur.</t>
    </r>
  </si>
  <si>
    <t>Calcium ICP Std in 3% nitric acid</t>
  </si>
  <si>
    <t>Strong Oxidizer. 1000 ppm std.</t>
  </si>
  <si>
    <t>Butane Canisters</t>
  </si>
  <si>
    <t>Manufacturing Lab</t>
  </si>
  <si>
    <t>8.1 oz</t>
  </si>
  <si>
    <t>16.2 oz</t>
  </si>
  <si>
    <r>
      <t xml:space="preserve">Toxic orally, </t>
    </r>
    <r>
      <rPr>
        <sz val="10"/>
        <color theme="1"/>
        <rFont val="Arial Narrow"/>
        <family val="2"/>
      </rPr>
      <t>Target organs, Toxic to aquatic life. May produce: Nitrogen Oxides, Hydrogen Bromide Gas, and CO2.</t>
    </r>
  </si>
  <si>
    <r>
      <rPr>
        <b/>
        <sz val="10"/>
        <color theme="1"/>
        <rFont val="Arial Narrow"/>
        <family val="2"/>
      </rPr>
      <t>Dodecyltrimethyl ammonium bromide</t>
    </r>
    <r>
      <rPr>
        <sz val="10"/>
        <color theme="1"/>
        <rFont val="Arial Narrow"/>
        <family val="2"/>
      </rPr>
      <t xml:space="preserve">
</t>
    </r>
    <r>
      <rPr>
        <sz val="8"/>
        <color theme="1"/>
        <rFont val="Arial Narrow"/>
        <family val="2"/>
      </rPr>
      <t>*Authorization required</t>
    </r>
  </si>
  <si>
    <r>
      <t xml:space="preserve">3-Aminopropyl Triethoxysilane
</t>
    </r>
    <r>
      <rPr>
        <sz val="8"/>
        <color theme="1"/>
        <rFont val="Arial Narrow"/>
        <family val="2"/>
      </rPr>
      <t>*Authorization required</t>
    </r>
  </si>
  <si>
    <t>NO WATER</t>
  </si>
  <si>
    <r>
      <rPr>
        <b/>
        <sz val="10"/>
        <color theme="1"/>
        <rFont val="Arial Narrow"/>
        <family val="2"/>
      </rPr>
      <t xml:space="preserve">ALWAYS USE NITRILE GLOVES. Air sensitive and light sensitive. </t>
    </r>
    <r>
      <rPr>
        <sz val="10"/>
        <color theme="1"/>
        <rFont val="Arial Narrow"/>
        <family val="2"/>
      </rPr>
      <t>AVOID: Ignition, direct sunlight, extreme temperatures, exposure to air or moisture over prolong periods, vaporization, Strong oxidizers, Bases, Metals, Aluminium.</t>
    </r>
  </si>
  <si>
    <r>
      <t>Flammable; Toxic: oral, dermal, inhalation; Irritant.  Reacts with air to form peroxides. May cause flash fire (f</t>
    </r>
    <r>
      <rPr>
        <sz val="10"/>
        <color theme="1"/>
        <rFont val="Arial Narrow"/>
        <family val="2"/>
      </rPr>
      <t xml:space="preserve">lash point 62C). </t>
    </r>
  </si>
  <si>
    <r>
      <t xml:space="preserve">Flammable; </t>
    </r>
    <r>
      <rPr>
        <u/>
        <sz val="10"/>
        <color theme="1"/>
        <rFont val="Arial Narrow"/>
        <family val="2"/>
      </rPr>
      <t>May form peroxides</t>
    </r>
    <r>
      <rPr>
        <sz val="10"/>
        <color theme="1"/>
        <rFont val="Arial Narrow"/>
        <family val="2"/>
      </rPr>
      <t>; Irritant; Target organs: CNS, respir system, eyes; Chronic effects: skin, liver, kidney, lungs, animal evidence of fetotoxicity and teratogenicity at dangerously high concentrations; May cause flash fire (flash point 24C)</t>
    </r>
  </si>
  <si>
    <r>
      <rPr>
        <b/>
        <u/>
        <sz val="10"/>
        <color theme="1"/>
        <rFont val="Arial Narrow"/>
        <family val="2"/>
      </rPr>
      <t>ALWAYS USE &gt;8 mil NITRILE GLOVES.</t>
    </r>
    <r>
      <rPr>
        <b/>
        <sz val="10"/>
        <color theme="1"/>
        <rFont val="Arial Narrow"/>
        <family val="2"/>
      </rPr>
      <t xml:space="preserve"> </t>
    </r>
    <r>
      <rPr>
        <sz val="10"/>
        <color theme="1"/>
        <rFont val="Arial Narrow"/>
        <family val="2"/>
      </rPr>
      <t xml:space="preserve">Use HOOD.  AVOID: Strong oxidizers, Reducing agents, Acid chlorides, Coppers, Acid anhydrides. </t>
    </r>
  </si>
  <si>
    <r>
      <t xml:space="preserve">USE 6 mil NITRILE GLOVES </t>
    </r>
    <r>
      <rPr>
        <sz val="10"/>
        <color theme="1"/>
        <rFont val="Arial Narrow"/>
        <family val="2"/>
      </rPr>
      <t xml:space="preserve">if &lt;30 min contact time. AVOID: Strong oxidizers, Heat, Iginition. Haz decomp products. </t>
    </r>
  </si>
  <si>
    <r>
      <t>Flammable; Skin permeator;</t>
    </r>
    <r>
      <rPr>
        <sz val="10"/>
        <color theme="1"/>
        <rFont val="Arial Narrow"/>
        <family val="2"/>
      </rPr>
      <t xml:space="preserve"> Irritant; Avoid inhalation: may cause drowsiness and dizziness; Target organs: CNS, eyes, respir. System, skin, kidney, liver, spleen; Chronic effects: </t>
    </r>
    <r>
      <rPr>
        <b/>
        <sz val="10"/>
        <color theme="1"/>
        <rFont val="Arial Narrow"/>
        <family val="2"/>
      </rPr>
      <t xml:space="preserve">reproductive toxicity on animals </t>
    </r>
    <r>
      <rPr>
        <sz val="10"/>
        <color theme="1"/>
        <rFont val="Arial Narrow"/>
        <family val="2"/>
      </rPr>
      <t>(mutagenic/ developmental/ teratogenic/ other), kidney and liver disorders. May cause flash fire (flash point -20C).</t>
    </r>
  </si>
  <si>
    <r>
      <t xml:space="preserve">AVOID: Strong oxidizers. Haz decomp products. </t>
    </r>
    <r>
      <rPr>
        <b/>
        <u/>
        <sz val="10"/>
        <rFont val="Arial Narrow"/>
        <family val="2"/>
      </rPr>
      <t>Ingestion of very small amount can be fatal.</t>
    </r>
  </si>
  <si>
    <t>Stephanie and Nina. About 0.2-1 L at a time, then diluted into samples. Sample testing about 50 ml total. Used in hood.</t>
  </si>
  <si>
    <t xml:space="preserve">Irritant. May cause allergic reaction. </t>
  </si>
  <si>
    <t>Irritant; Corrosive; Avoid inhalation and ingestion; Not fully investigated.</t>
  </si>
  <si>
    <t xml:space="preserve">Toxic by ingestion and inhalation, aquatic toxin, chronic toxicity; Corrosive; Respiratory and skin sensitizer. </t>
  </si>
  <si>
    <t xml:space="preserve">Yes. Toxin. </t>
  </si>
  <si>
    <t>Toxic by inhalation and orally; Irritant;  Acute and chronic toxicity to aquatic life.</t>
  </si>
  <si>
    <t xml:space="preserve">USE NITRILE GLOVES and HOOD. AVOID: ignition sources, heat. </t>
  </si>
  <si>
    <r>
      <t>USE 6 mil Nitrile Gloves and HOOD. AVOID:</t>
    </r>
    <r>
      <rPr>
        <sz val="10"/>
        <color theme="1"/>
        <rFont val="Arial Narrow"/>
        <family val="2"/>
      </rPr>
      <t xml:space="preserve"> inhalation. Combustible gas formation may occur. </t>
    </r>
  </si>
  <si>
    <r>
      <t xml:space="preserve">Hexadecyl-pyridinium Chloride Monohydrate
</t>
    </r>
    <r>
      <rPr>
        <sz val="8"/>
        <color theme="1"/>
        <rFont val="Arial Narrow"/>
        <family val="2"/>
      </rPr>
      <t>*Authorization required</t>
    </r>
  </si>
  <si>
    <r>
      <t xml:space="preserve">Glutaraldehyde Solutions
</t>
    </r>
    <r>
      <rPr>
        <sz val="8"/>
        <color theme="1"/>
        <rFont val="Arial Narrow"/>
        <family val="2"/>
      </rPr>
      <t>*Authorization required</t>
    </r>
  </si>
  <si>
    <t>Protect from moisture. Dry at 140C to remove water until color is orange, then reuse.</t>
  </si>
  <si>
    <t>Use NITRILE gloves.
AVOID: Strong oxidizers, Reducers, Bases, Metals, Bleach. Haz decomp products.</t>
  </si>
  <si>
    <r>
      <rPr>
        <b/>
        <sz val="10"/>
        <color theme="1"/>
        <rFont val="Arial Narrow"/>
        <family val="2"/>
      </rPr>
      <t>Corrosive</t>
    </r>
    <r>
      <rPr>
        <sz val="10"/>
        <color theme="1"/>
        <rFont val="Arial Narrow"/>
        <family val="2"/>
      </rPr>
      <t xml:space="preserve">; Harmful by inhalation, contact, and ingestion; </t>
    </r>
    <r>
      <rPr>
        <b/>
        <sz val="10"/>
        <color theme="1"/>
        <rFont val="Arial Narrow"/>
        <family val="2"/>
      </rPr>
      <t>Target organs:</t>
    </r>
    <r>
      <rPr>
        <sz val="10"/>
        <color theme="1"/>
        <rFont val="Arial Narrow"/>
        <family val="2"/>
      </rPr>
      <t xml:space="preserve"> kidney, eyes, respir system, skin; Chronic effects: Bleeding, chronic bronchitis and gastritis.</t>
    </r>
  </si>
  <si>
    <r>
      <t xml:space="preserve">REQUIRED: 5.9 mil NITRILE gloves, face shield+glasses, HOOD (until diluted).
</t>
    </r>
    <r>
      <rPr>
        <sz val="10"/>
        <color theme="1"/>
        <rFont val="Arial Narrow"/>
        <family val="2"/>
      </rPr>
      <t>AVOID: Strong oxidizers, Reducers, Bases, Metals and Metal oxides, Bleach, Amines, Sulfuric and Perchloric acid, Carbonates, etc.</t>
    </r>
  </si>
  <si>
    <t>o-Xylene
1-Butanol</t>
  </si>
  <si>
    <t>95-47-6
71-36-3</t>
  </si>
  <si>
    <t>288-32-4</t>
  </si>
  <si>
    <t>Yes, reproductive toxin. Use only in hood. Not CA Prop 65.</t>
  </si>
  <si>
    <t>Corrosive/oxidizer; Toxic; Reproductive toxin; Combustible dusts may form.</t>
  </si>
  <si>
    <r>
      <t xml:space="preserve">Imidazole (crystalline)
</t>
    </r>
    <r>
      <rPr>
        <sz val="9"/>
        <color theme="1"/>
        <rFont val="Arial Narrow"/>
        <family val="2"/>
      </rPr>
      <t>*Authorization required</t>
    </r>
  </si>
  <si>
    <r>
      <t xml:space="preserve">Flammable; Toxic </t>
    </r>
    <r>
      <rPr>
        <sz val="10"/>
        <color theme="1"/>
        <rFont val="Arial Narrow"/>
        <family val="2"/>
      </rPr>
      <t>oral/dermal/inhalation</t>
    </r>
    <r>
      <rPr>
        <b/>
        <sz val="10"/>
        <color theme="1"/>
        <rFont val="Arial Narrow"/>
        <family val="2"/>
      </rPr>
      <t xml:space="preserve">; Sensitizer; </t>
    </r>
    <r>
      <rPr>
        <sz val="10"/>
        <color theme="1"/>
        <rFont val="Arial Narrow"/>
        <family val="2"/>
      </rPr>
      <t xml:space="preserve">Aspiration hazard; Irritant; Suspected mutagen and teratogen; </t>
    </r>
    <r>
      <rPr>
        <b/>
        <sz val="10"/>
        <color theme="1"/>
        <rFont val="Arial Narrow"/>
        <family val="2"/>
      </rPr>
      <t xml:space="preserve">Reproductive toxin; </t>
    </r>
    <r>
      <rPr>
        <sz val="10"/>
        <color theme="1"/>
        <rFont val="Arial Narrow"/>
        <family val="2"/>
      </rPr>
      <t>Specific organ toxin single exposure (acute); Specific organ toxin with prolonged or repeated exposure (chronic effects); Very toxic to aquatic life (acute and chronic)</t>
    </r>
  </si>
  <si>
    <r>
      <t xml:space="preserve">Hydrogen Peroxide (30%)
</t>
    </r>
    <r>
      <rPr>
        <sz val="11"/>
        <color theme="1"/>
        <rFont val="Arial Narrow"/>
        <family val="2"/>
      </rPr>
      <t>*Training required</t>
    </r>
  </si>
  <si>
    <r>
      <t xml:space="preserve">Hydrogen Peroxide (50%)
</t>
    </r>
    <r>
      <rPr>
        <sz val="11"/>
        <color theme="1"/>
        <rFont val="Arial Narrow"/>
        <family val="2"/>
      </rPr>
      <t>*Training required</t>
    </r>
  </si>
  <si>
    <t>o-xylene PEL100 ppm, STEL 150 ppm, TWA 100 ppm. 1-butanol PEL 100 ppm, Ceiling 50 ppm</t>
  </si>
  <si>
    <t xml:space="preserve">Fire hazard. Acute health hazard. Chronic health hazard. </t>
  </si>
  <si>
    <t>RQ: 1408 lbs
o-xylene RQ 1k lbs. 1-butanol RQ 5k lbs</t>
  </si>
  <si>
    <t>3/3/0 (chronic)</t>
  </si>
  <si>
    <r>
      <t xml:space="preserve">Flammable; Toxic </t>
    </r>
    <r>
      <rPr>
        <sz val="10"/>
        <color theme="1"/>
        <rFont val="Arial Narrow"/>
        <family val="2"/>
      </rPr>
      <t xml:space="preserve">ingestion/inhalation/dermal; </t>
    </r>
    <r>
      <rPr>
        <b/>
        <u/>
        <sz val="10"/>
        <color theme="1"/>
        <rFont val="Arial Narrow"/>
        <family val="2"/>
      </rPr>
      <t>Skin permeator</t>
    </r>
    <r>
      <rPr>
        <sz val="10"/>
        <color theme="1"/>
        <rFont val="Arial Narrow"/>
        <family val="2"/>
      </rPr>
      <t xml:space="preserve">; </t>
    </r>
    <r>
      <rPr>
        <b/>
        <sz val="10"/>
        <color theme="1"/>
        <rFont val="Arial Narrow"/>
        <family val="2"/>
      </rPr>
      <t xml:space="preserve">Target organs (single exposure): </t>
    </r>
    <r>
      <rPr>
        <sz val="10"/>
        <color theme="1"/>
        <rFont val="Arial Narrow"/>
        <family val="2"/>
      </rPr>
      <t>Respiratory and Nervous system; Aspiration hazard; Irritant. May cause flash fire (flash point 27C).</t>
    </r>
  </si>
  <si>
    <t>xylene and 1-butanol require reporting levels</t>
  </si>
  <si>
    <t>RQ 1408 lbs</t>
  </si>
  <si>
    <t>o-xylene, chloroform, methanol, imidazole, sulfur dioxide</t>
  </si>
  <si>
    <r>
      <t xml:space="preserve">Highly flammable; Toxic </t>
    </r>
    <r>
      <rPr>
        <sz val="10"/>
        <color theme="1"/>
        <rFont val="Arial Narrow"/>
        <family val="2"/>
      </rPr>
      <t xml:space="preserve">ingestion/dermal/inhalation; </t>
    </r>
    <r>
      <rPr>
        <b/>
        <sz val="10"/>
        <color theme="1"/>
        <rFont val="Arial Narrow"/>
        <family val="2"/>
      </rPr>
      <t>Carcinogen; Reproductive toxin; Skin permeator;</t>
    </r>
    <r>
      <rPr>
        <sz val="10"/>
        <color theme="1"/>
        <rFont val="Arial Narrow"/>
        <family val="2"/>
      </rPr>
      <t xml:space="preserve"> Toxic in single exposure (Target organs: Eyes, Respiratory system, Nervous system, Systemic); Target organ toxicity repeat exposure: liver, kidney; Irritant; Aspiration hazard. May cause flash fire (Flash point 6C).</t>
    </r>
  </si>
  <si>
    <t>Yes. Not CA Prop 65.</t>
  </si>
  <si>
    <t>Acute health hazard. Chronic health hazard. Fire hazard.</t>
  </si>
  <si>
    <t>Class 1C</t>
  </si>
  <si>
    <t>Ethyleneglycolmonomethylether, diethanolamine, surfur dioxide, imidazole, iodine</t>
  </si>
  <si>
    <t>109-86-4
111-42-2
7446-09-5
288-32-4
7553-56-2</t>
  </si>
  <si>
    <t>Manufacturing lab PHS cabinet</t>
  </si>
  <si>
    <r>
      <t xml:space="preserve">Use Nitrile gloves and HOOD. AVOID: </t>
    </r>
    <r>
      <rPr>
        <sz val="10"/>
        <color theme="1"/>
        <rFont val="Arial Narrow"/>
        <family val="2"/>
      </rPr>
      <t>Dust formation, Ignition sources, Acids, Acid anhydrides, Strong oxidizers, Moisture. Hazardous decomposition products (hydrocyanic acid, carbon and nitrogen oxides). Special waste container.</t>
    </r>
  </si>
  <si>
    <r>
      <t xml:space="preserve">USE BUTYL gloves and HOOD. AVOID: </t>
    </r>
    <r>
      <rPr>
        <sz val="10"/>
        <color theme="1"/>
        <rFont val="Arial Narrow"/>
        <family val="2"/>
      </rPr>
      <t>Ignition sources, Moisture, inhalation of fumes/vapors, Oxidizers, Alkali metals, Acid chlorides, Acid anhydrides, Reducers, Acids. May form hazardous decomposition products (hydrogen cyanide, nitrogen/sulfur oxides, hydrogen iodide). Special hazardous waste containter.</t>
    </r>
  </si>
  <si>
    <r>
      <t xml:space="preserve">Use BUTYL-VITON gloves and HOOD. AVOID: </t>
    </r>
    <r>
      <rPr>
        <sz val="10"/>
        <color theme="1"/>
        <rFont val="Arial Narrow"/>
        <family val="2"/>
      </rPr>
      <t xml:space="preserve">Ignition sources, Inhalation, Moisture, Strong bases, Acids, Oxidizers, Alkali metals, Acid chlorides, Acid anhydrides, Reducers. Hazardous decomposition products (phosegene, sulfur oxides, HCl gas, nitrogen oxides). Special hazardous waste container. </t>
    </r>
  </si>
  <si>
    <r>
      <t xml:space="preserve">Use BUTYL-VITON gloves and hood.
AVOID: </t>
    </r>
    <r>
      <rPr>
        <sz val="10"/>
        <color theme="1"/>
        <rFont val="Arial Narrow"/>
        <family val="2"/>
      </rPr>
      <t>Moisture, Ignition sources, Inhalation of vapors, Skin contact, Bases, Alkali metals, Oxidizers, Strong acids, Halogens. Hazardous decomposition products. Special hazardous waste container.</t>
    </r>
  </si>
  <si>
    <t>max. 1-year from opening</t>
  </si>
  <si>
    <r>
      <t xml:space="preserve">Use Viton-Butyl gloves and HOOD. </t>
    </r>
    <r>
      <rPr>
        <sz val="10"/>
        <color theme="1"/>
        <rFont val="Arial Narrow"/>
        <family val="2"/>
      </rPr>
      <t>Hazardous waste (special waste container). AVOID: ignition sources, high temperatures, inhalation or contact, strong acids, strong oxidizing agents, aluminum, ammonia, caustics, moisture.</t>
    </r>
    <r>
      <rPr>
        <b/>
        <sz val="10"/>
        <color theme="1"/>
        <rFont val="Arial Narrow"/>
        <family val="2"/>
      </rPr>
      <t xml:space="preserve">
Protect from direct sunlight. </t>
    </r>
    <r>
      <rPr>
        <sz val="10"/>
        <color theme="1"/>
        <rFont val="Arial Narrow"/>
        <family val="2"/>
      </rPr>
      <t>Hazardous decomposition products.</t>
    </r>
  </si>
  <si>
    <t>EGMME PEL 25 ppm. Iodine ceiling 0.1 ppm. Sulfur dioxide PEL 5 ppm.</t>
  </si>
  <si>
    <t>Class 2</t>
  </si>
  <si>
    <r>
      <t>Flammable;  Acute toxin-</t>
    </r>
    <r>
      <rPr>
        <sz val="10"/>
        <color theme="1"/>
        <rFont val="Arial Narrow"/>
        <family val="2"/>
      </rPr>
      <t>dermal and inhalation</t>
    </r>
    <r>
      <rPr>
        <b/>
        <sz val="10"/>
        <color theme="1"/>
        <rFont val="Arial Narrow"/>
        <family val="2"/>
      </rPr>
      <t xml:space="preserve">; Carcinogen; Sensitizer-dermal; Reproductive Toxin; Skin permeator;  Corrosive; </t>
    </r>
    <r>
      <rPr>
        <sz val="10"/>
        <color theme="1"/>
        <rFont val="Arial Narrow"/>
        <family val="2"/>
      </rPr>
      <t xml:space="preserve">Specific organ toxin with single exposure-respiratory tract; Specific organ toxin with repeated exposure; Toxic to aquatic life (with long lasting effects). May cause flash fire (46C). 
</t>
    </r>
  </si>
  <si>
    <t>yes</t>
  </si>
  <si>
    <t>10-&lt;20% dethanolamine. 60-&lt;70% EGMME.</t>
  </si>
  <si>
    <t xml:space="preserve">SARA 302 extremely haz substance sulfur dioxide RQ 500 lbs. Threshold 500 lbs. CAA diethanolamine, sulfur dioxide. SDWA Iodine. </t>
  </si>
  <si>
    <t>Yes. Carcinogen and reproductive toxin. Yes CA Prop 65.</t>
  </si>
  <si>
    <t>Diethanolamine Listed.</t>
  </si>
  <si>
    <r>
      <t xml:space="preserve"> Karl Fischer Reagent T1 5 mg/g (single solution for One component titration)
</t>
    </r>
    <r>
      <rPr>
        <sz val="9"/>
        <color theme="1"/>
        <rFont val="Arial Narrow"/>
        <family val="2"/>
      </rPr>
      <t>*Authorization required</t>
    </r>
  </si>
  <si>
    <r>
      <t xml:space="preserve"> HydroSpec Titrant T2 (for 2-component Karl Fischer titration, low moisture)
</t>
    </r>
    <r>
      <rPr>
        <sz val="11"/>
        <color theme="1"/>
        <rFont val="Arial Narrow"/>
        <family val="2"/>
      </rPr>
      <t>*Authorization required</t>
    </r>
  </si>
  <si>
    <t>95% Methanol, 5% Iodine</t>
  </si>
  <si>
    <t>Iodine ceiling 0.1 ppm, methanol TWA 200 ppm.</t>
  </si>
  <si>
    <t xml:space="preserve">None. </t>
  </si>
  <si>
    <t>SARA 311/312
methanol RQ 5k lbs. Iodine</t>
  </si>
  <si>
    <t>1% methanol</t>
  </si>
  <si>
    <t>Yes. Carcinogen and reproductive toxin. Methanol and Iodine on CA Prop 65 (developmental toxin).</t>
  </si>
  <si>
    <r>
      <t xml:space="preserve">Use Viton-Butyl gloves. AVOID: </t>
    </r>
    <r>
      <rPr>
        <sz val="10"/>
        <color theme="1"/>
        <rFont val="Arial Narrow"/>
        <family val="2"/>
      </rPr>
      <t>ignition sources, high temperatures, inhalation or contact, strong acids, strong oxidizing agents, alkali metals, acid chlorides and anhydrides, Reducers, aluminum, ammonia, caustics, moisture. Hazardous decomposition products (hydrocyanic acid, various oxides).</t>
    </r>
    <r>
      <rPr>
        <b/>
        <sz val="10"/>
        <color theme="1"/>
        <rFont val="Arial Narrow"/>
        <family val="2"/>
      </rPr>
      <t xml:space="preserve">
Hazardous waste (special waste container).
Protect from direct sunlight and moisture.</t>
    </r>
  </si>
  <si>
    <r>
      <t xml:space="preserve">Flammable;  Toxic </t>
    </r>
    <r>
      <rPr>
        <sz val="10"/>
        <color theme="1"/>
        <rFont val="Arial Narrow"/>
        <family val="2"/>
      </rPr>
      <t>all routes;</t>
    </r>
    <r>
      <rPr>
        <b/>
        <sz val="10"/>
        <color theme="1"/>
        <rFont val="Arial Narrow"/>
        <family val="2"/>
      </rPr>
      <t xml:space="preserve"> Sensitizer-skin; Reproductive Toxin; Corrosive;</t>
    </r>
    <r>
      <rPr>
        <sz val="10"/>
        <color theme="1"/>
        <rFont val="Arial Narrow"/>
        <family val="2"/>
      </rPr>
      <t xml:space="preserve"> Specific organ toxin single-exposure-respiratory tract; Specific organ toxin with repeated exposure; Irritant; Toxic (acute and chronic) to aquatic life (with long lasting effects). May cause flash fire (flash point ~12C).</t>
    </r>
  </si>
  <si>
    <t xml:space="preserve">1.4 oz. </t>
  </si>
  <si>
    <t>Toxic, Reproductive toxin, Irritant.</t>
  </si>
  <si>
    <r>
      <t xml:space="preserve">Sodium Hydrosulfide (Sodium hydrogen sulfide)
</t>
    </r>
    <r>
      <rPr>
        <sz val="9"/>
        <color theme="1"/>
        <rFont val="Arial Narrow"/>
        <family val="2"/>
      </rPr>
      <t>*Authorization required</t>
    </r>
  </si>
  <si>
    <t>Stephanie Adkins</t>
  </si>
  <si>
    <r>
      <t>Sodium Sulfite Anhydrous</t>
    </r>
    <r>
      <rPr>
        <sz val="10"/>
        <color theme="1"/>
        <rFont val="Arial Narrow"/>
        <family val="2"/>
      </rPr>
      <t xml:space="preserve">
*Authorization required</t>
    </r>
  </si>
  <si>
    <r>
      <t xml:space="preserve">Sodium Thiocyanate
</t>
    </r>
    <r>
      <rPr>
        <sz val="9"/>
        <color theme="1"/>
        <rFont val="Arial Narrow"/>
        <family val="2"/>
      </rPr>
      <t>*Authorization required</t>
    </r>
  </si>
  <si>
    <r>
      <t xml:space="preserve">Tetramethylammonium Hydroxide
</t>
    </r>
    <r>
      <rPr>
        <sz val="11"/>
        <color theme="1"/>
        <rFont val="Arial Narrow"/>
        <family val="2"/>
      </rPr>
      <t>*Authorization required</t>
    </r>
  </si>
  <si>
    <r>
      <t xml:space="preserve">Tetraethyl Orthosilicate
</t>
    </r>
    <r>
      <rPr>
        <sz val="9"/>
        <color theme="1"/>
        <rFont val="Arial Narrow"/>
        <family val="2"/>
      </rPr>
      <t>*Authorization required</t>
    </r>
  </si>
  <si>
    <r>
      <t xml:space="preserve">Thiourea
</t>
    </r>
    <r>
      <rPr>
        <sz val="10"/>
        <color theme="1"/>
        <rFont val="Arial Narrow"/>
        <family val="2"/>
      </rPr>
      <t>*Special training required</t>
    </r>
  </si>
  <si>
    <t>CF Lab</t>
  </si>
  <si>
    <r>
      <rPr>
        <b/>
        <sz val="10"/>
        <rFont val="Arial Narrow"/>
        <family val="2"/>
      </rPr>
      <t>Resorcinol
1,3-Benzenediol</t>
    </r>
    <r>
      <rPr>
        <b/>
        <sz val="9"/>
        <rFont val="Arial Narrow"/>
        <family val="2"/>
      </rPr>
      <t xml:space="preserve">
1,3-Dihydroxybenzene
*</t>
    </r>
    <r>
      <rPr>
        <sz val="8"/>
        <rFont val="Arial Narrow"/>
        <family val="2"/>
      </rPr>
      <t>Authorization required</t>
    </r>
  </si>
  <si>
    <r>
      <t xml:space="preserve">Sailicylic Acid
* </t>
    </r>
    <r>
      <rPr>
        <sz val="11"/>
        <color theme="1"/>
        <rFont val="Arial Narrow"/>
        <family val="2"/>
      </rPr>
      <t>Authorization required</t>
    </r>
  </si>
  <si>
    <r>
      <t xml:space="preserve">Phenolphthalein
</t>
    </r>
    <r>
      <rPr>
        <sz val="11"/>
        <color theme="1"/>
        <rFont val="Arial Narrow"/>
        <family val="2"/>
      </rPr>
      <t>*Authorizatin required</t>
    </r>
  </si>
  <si>
    <r>
      <t xml:space="preserve">Reproductive toxin </t>
    </r>
    <r>
      <rPr>
        <sz val="10"/>
        <color theme="1"/>
        <rFont val="Arial Narrow"/>
        <family val="2"/>
      </rPr>
      <t>(mutagen);</t>
    </r>
    <r>
      <rPr>
        <b/>
        <sz val="10"/>
        <color theme="1"/>
        <rFont val="Arial Narrow"/>
        <family val="2"/>
      </rPr>
      <t xml:space="preserve"> Select carcinogen; Irritant; Toxic; Skin absorption possible; </t>
    </r>
    <r>
      <rPr>
        <sz val="10"/>
        <color theme="1"/>
        <rFont val="Arial Narrow"/>
        <family val="2"/>
      </rPr>
      <t>Target organs: kidneys, reproductive system; chronic effects.</t>
    </r>
  </si>
  <si>
    <t>Sodium Metabisulfite
*Authorization required**</t>
  </si>
  <si>
    <t>67-56-1
7446-09-5
288-32-4</t>
  </si>
  <si>
    <t>Methanol,
sulfur dioxide,
imidazole</t>
  </si>
  <si>
    <t>Use BUTYL gloves and HOOD. AVOID: Ignition sources, Moisture/water, Inhalation of fumes/vapors, Skin contact, Heat, Oxidizers, Acids, Acid chlorides, Acid anhydrides, Reducers, Alkali metals
Hazardous decomposition products.</t>
  </si>
  <si>
    <t>Yes. Reproductive toxin. Select Carcinogen. Acute toxin. Yes CA Prop 65.</t>
  </si>
  <si>
    <t>Yes. Reproductive toxin. Yes CA Prop 65.</t>
  </si>
  <si>
    <r>
      <rPr>
        <b/>
        <sz val="10"/>
        <color theme="1"/>
        <rFont val="Arial Narrow"/>
        <family val="2"/>
      </rPr>
      <t xml:space="preserve">Flammable; Corrosive; Toxic; Skin permeator; Reproductive toxin; Target organ-single exposure: </t>
    </r>
    <r>
      <rPr>
        <sz val="10"/>
        <color theme="1"/>
        <rFont val="Arial Narrow"/>
        <family val="2"/>
      </rPr>
      <t>eyes, nervous system, systemic toxicity. Chronic toxicity. May cause flash fire (flash point 11C).</t>
    </r>
  </si>
  <si>
    <t>Use BUTYL gloves and HOOD. AVOID: Ignition sources, Moisture/water, Inhalation of fumes/vapors, Skin contact, Heat, Strong Oxidizers, Zinc, Acids, Acid chlorides, Acid anhydrides, Alkali metals
Hazardous decomposition products.</t>
  </si>
  <si>
    <t>Flamm Gas</t>
  </si>
  <si>
    <t>Acetone               (99.5%+ in Flamm 5)</t>
  </si>
  <si>
    <r>
      <t xml:space="preserve">Hydranal Solvent, </t>
    </r>
    <r>
      <rPr>
        <sz val="12"/>
        <color theme="1"/>
        <rFont val="Arial Narrow"/>
        <family val="2"/>
      </rPr>
      <t xml:space="preserve">working media/solvent for 2-component vol. KF titration
</t>
    </r>
    <r>
      <rPr>
        <i/>
        <sz val="12"/>
        <color theme="1"/>
        <rFont val="Arial Narrow"/>
        <family val="2"/>
      </rPr>
      <t>*Authorization Required</t>
    </r>
  </si>
  <si>
    <r>
      <t xml:space="preserve">Hydranal Solver KF solvent for (crude) oil
</t>
    </r>
    <r>
      <rPr>
        <i/>
        <sz val="8"/>
        <color theme="1"/>
        <rFont val="Arial Narrow"/>
        <family val="2"/>
      </rPr>
      <t>*Authorization Required</t>
    </r>
  </si>
  <si>
    <r>
      <t xml:space="preserve">HydroSpec Solvent D (Karl Fischer Solvent)
</t>
    </r>
    <r>
      <rPr>
        <sz val="9"/>
        <color theme="1"/>
        <rFont val="Arial Narrow"/>
        <family val="2"/>
      </rPr>
      <t>*Authorization required</t>
    </r>
  </si>
  <si>
    <t>1                     1</t>
  </si>
  <si>
    <t>Acetic Acid (30%)</t>
  </si>
  <si>
    <t>Fisher                    Acros</t>
  </si>
  <si>
    <t>TWA: 10 ppm</t>
  </si>
  <si>
    <t>67-63-0</t>
  </si>
  <si>
    <t>Sodium Hypochlorite 5-7%</t>
  </si>
  <si>
    <t>LabChem
HEB brand</t>
  </si>
  <si>
    <t>Molecular Sieves</t>
  </si>
  <si>
    <t>None hazardous. Regenerate at 200C 24hr</t>
  </si>
  <si>
    <t>Sodium fluoride 99+%</t>
  </si>
  <si>
    <t xml:space="preserve">Hygroscopic. Contact with acids liberates very toxic gas. </t>
  </si>
  <si>
    <t>7681-49-4</t>
  </si>
  <si>
    <t xml:space="preserve">Acute oral toxicity. Skin corrosion/irritation. Serious eye damage/irritation. Toxic if swallowed. </t>
  </si>
  <si>
    <t>Yes. Can release toxic gas</t>
  </si>
  <si>
    <r>
      <t>2.5 mg/m</t>
    </r>
    <r>
      <rPr>
        <vertAlign val="superscript"/>
        <sz val="10"/>
        <color theme="1"/>
        <rFont val="Arial Narrow"/>
        <family val="2"/>
      </rPr>
      <t>3</t>
    </r>
  </si>
  <si>
    <r>
      <t>250 mg/m</t>
    </r>
    <r>
      <rPr>
        <vertAlign val="superscript"/>
        <sz val="10"/>
        <color theme="1"/>
        <rFont val="Arial Narrow"/>
        <family val="2"/>
      </rPr>
      <t>3</t>
    </r>
  </si>
  <si>
    <t xml:space="preserve">Skin irritant. Serious eye damage. Skin sensitization. </t>
  </si>
  <si>
    <t xml:space="preserve">Avoid strong oxidizers. </t>
  </si>
  <si>
    <t>68410-23-1 112-24-3</t>
  </si>
  <si>
    <t>70%      20%        5%          5%</t>
  </si>
  <si>
    <t>90-100%    0-10%</t>
  </si>
  <si>
    <t>400 ppm</t>
  </si>
  <si>
    <t>2000ppm</t>
  </si>
  <si>
    <t>Acute health hazard. Fire Hazard.</t>
  </si>
  <si>
    <t xml:space="preserve">DOT- No. </t>
  </si>
  <si>
    <t xml:space="preserve">Not Listed </t>
  </si>
  <si>
    <t xml:space="preserve">None Listed </t>
  </si>
  <si>
    <t xml:space="preserve">99.9% water </t>
  </si>
  <si>
    <t>Acetic Acid ~30%    Water 70%</t>
  </si>
  <si>
    <t>7440-37-1</t>
  </si>
  <si>
    <t>&gt; 95%</t>
  </si>
  <si>
    <t>7789-20-0</t>
  </si>
  <si>
    <t>0/0/1</t>
  </si>
  <si>
    <t xml:space="preserve">None listed </t>
  </si>
  <si>
    <t xml:space="preserve">NA </t>
  </si>
  <si>
    <t xml:space="preserve">All </t>
  </si>
  <si>
    <t>112-73-2</t>
  </si>
  <si>
    <t>&gt; 98%</t>
  </si>
  <si>
    <t>ThermoFisher</t>
  </si>
  <si>
    <t>Sulfuric acid 2.6%, water 97.4%</t>
  </si>
  <si>
    <t xml:space="preserve">Acute health hazard. </t>
  </si>
  <si>
    <t xml:space="preserve">Acute health hazard </t>
  </si>
  <si>
    <t>Glutaral 20-30%, Methanol 0.1-1%</t>
  </si>
  <si>
    <t>111-30-8, 67-56-1</t>
  </si>
  <si>
    <t>Acute health hazard, Chronice health hazard</t>
  </si>
  <si>
    <t xml:space="preserve">750 ppm </t>
  </si>
  <si>
    <t>(vactd) TWA: 400 ppm, TWA: 500 ppm</t>
  </si>
  <si>
    <t>1-Imidizole &gt;95%</t>
  </si>
  <si>
    <t>Naptha</t>
  </si>
  <si>
    <t>TWA: 171 ppm</t>
  </si>
  <si>
    <t xml:space="preserve">Relevant identified use - laboratory chemicals. Not classified as hazardous. </t>
  </si>
  <si>
    <t>DI 75-90%, Potassium Chloride 10-20%, silver nitrate 0.01-1%</t>
  </si>
  <si>
    <t>250 L</t>
  </si>
  <si>
    <t xml:space="preserve">Not classified as hazardous. </t>
  </si>
  <si>
    <t>7664-93-9, 7681-38-1, 7782-91-4</t>
  </si>
  <si>
    <t>Sulfuric acid 7-13%, Sodium bisulfate 7-13%, Molybdate dihydrogen 5-10%</t>
  </si>
  <si>
    <t>Sulfuric acid TWA 1mg/m3, Molybdate dihydrogen TWA 5mg/m3</t>
  </si>
  <si>
    <t>Sulfuric acid 15mg/m3, Molybdate dihydrogen 1000mg/m3</t>
  </si>
  <si>
    <t>Sulfuric acid 1%</t>
  </si>
  <si>
    <t>Sulfuric acid CWA 1000lb</t>
  </si>
  <si>
    <t>Sulfuric acid 1000lb</t>
  </si>
  <si>
    <t>TWA: 2ppm, STEL: 4ppm</t>
  </si>
  <si>
    <t xml:space="preserve">25ppm </t>
  </si>
  <si>
    <t>1000lb</t>
  </si>
  <si>
    <t>DHS: Release STQs 15000lbs, Theft STQs 400lbs</t>
  </si>
  <si>
    <t xml:space="preserve">AVOID: Excess heat. Hazardous decomposition product - hydrogen chloride. </t>
  </si>
  <si>
    <t>Not classified</t>
  </si>
  <si>
    <t xml:space="preserve">HCL: 5ppm, Formaldehyde (TWA): 3ppm, Methyl Alcohol(TWA): 200ppm </t>
  </si>
  <si>
    <t xml:space="preserve">HCL: 50ppm, Formaldehyde (TWA): 20ppm, Methyl Alcohol(TWA): 6000ppm </t>
  </si>
  <si>
    <t>HCL: 1%, Formaldehyde: 0.1%, Methyl Alcohol: 1%</t>
  </si>
  <si>
    <t xml:space="preserve">Contains Haz Sub. </t>
  </si>
  <si>
    <t>HCL: 5000lb, Formaldehyde: 100lb, Methyl Alcohol: 500lb</t>
  </si>
  <si>
    <t>CWA: HCL 5000lb, Formaldehyde 100lb/ DHS: HCL &amp; Formaldehyde 15000lb</t>
  </si>
  <si>
    <t>7732-18-5, 151-21-3, 9002-93-1, 7558-79-4, 7778-77-0, 99-76-3</t>
  </si>
  <si>
    <t>AVOID: Strong acids, sources of ignition, direct sunlight</t>
  </si>
  <si>
    <t>1310-58-3</t>
  </si>
  <si>
    <t>Potassium hydroxide0.6%, Water 99.4%</t>
  </si>
  <si>
    <t>Not llisted</t>
  </si>
  <si>
    <t>Acute health hazard</t>
  </si>
  <si>
    <t>79-09-4  7681-49-4 7664-39-3 7631-86-9</t>
  </si>
  <si>
    <t xml:space="preserve">Propanoic acid, sodium fluoride, Hydrofluoric acid, Silica (amorphous) </t>
  </si>
  <si>
    <t xml:space="preserve">Propanoic acid: 10ppm  Sodium fluoride: 2.5mg/m3  Hydrofluoric acid: 3ppm  </t>
  </si>
  <si>
    <t>80mg/m3</t>
  </si>
  <si>
    <t>AVOID: Ammonia, amines, ammonium salts, methanol, cellulose, ethyleneimine</t>
  </si>
  <si>
    <t>Irritant. Use gloves, protective clothing, eye protection, face protection</t>
  </si>
  <si>
    <t>AVOID: Strong acids, metals, sources of ignition, direct sunlight</t>
  </si>
  <si>
    <t>1310-73-2</t>
  </si>
  <si>
    <t xml:space="preserve">Corrosive. Causes severe skin burns and eye damage. </t>
  </si>
  <si>
    <t>5-10%</t>
  </si>
  <si>
    <t xml:space="preserve">3/0/2 </t>
  </si>
  <si>
    <t xml:space="preserve">Ethyl silicate TWA: 10ppm </t>
  </si>
  <si>
    <t>Ethyl silicate 700ppm</t>
  </si>
  <si>
    <t xml:space="preserve">Fire hazard. Acute health hazard. </t>
  </si>
  <si>
    <t>Toluidine Blue O, 1% Aqueous</t>
  </si>
  <si>
    <t xml:space="preserve">Flammable; Acute oral toxicity; Acute inhalation toxicity; Serious eye damage/irritation; Specific target organ toxicity; Target organs - CNS, Optic, Respiratory, kidney, liver, spleen, blood. </t>
  </si>
  <si>
    <t xml:space="preserve">AVOID: Strong oxidizing agents, strong acids, strong bases, metals, Acid anhydrides, Acid chlorides </t>
  </si>
  <si>
    <t>64-17-5     67-56-1       67-63-0</t>
  </si>
  <si>
    <t>90%         5%          5%</t>
  </si>
  <si>
    <t xml:space="preserve">1000ppm           200ppm          400ppm        </t>
  </si>
  <si>
    <t xml:space="preserve">3300ppm       6000ppm       2000ppm      </t>
  </si>
  <si>
    <t>methyl alcohol 1%, IPA 1%</t>
  </si>
  <si>
    <t>methyl alcohol 5000lbs</t>
  </si>
  <si>
    <t xml:space="preserve">Flamm Liquid </t>
  </si>
  <si>
    <t>USE prpl 5.9 mil NITRILE gloves (&lt;15 min.) or 8 mil grn NITRILE gloves (&lt;50 min.).
AVOID: Strong oxidizers, Strong acids, Bases, Amines.</t>
  </si>
  <si>
    <r>
      <t xml:space="preserve">Ethanol </t>
    </r>
    <r>
      <rPr>
        <sz val="11"/>
        <color theme="1"/>
        <rFont val="Arial Narrow"/>
        <family val="2"/>
      </rPr>
      <t>(anhydrous, denatured)</t>
    </r>
  </si>
  <si>
    <t xml:space="preserve">Denatured alcohol 70%                  (Reagent Alcohol) </t>
  </si>
  <si>
    <t xml:space="preserve">2-Propanol 99% (Isopropanol) </t>
  </si>
  <si>
    <t>max. 1-year from opening or date on bottle (if sooner)</t>
  </si>
  <si>
    <r>
      <t>1,3-Diethyl-2-Thiourea
or N,N'-diethylthiourea</t>
    </r>
    <r>
      <rPr>
        <sz val="9"/>
        <color theme="1"/>
        <rFont val="Arial Narrow"/>
        <family val="2"/>
      </rPr>
      <t xml:space="preserve">
*Special training required</t>
    </r>
  </si>
  <si>
    <t xml:space="preserve">Potassium Hydroxide                (pellets) </t>
  </si>
  <si>
    <t xml:space="preserve">S/P Lab Salts </t>
  </si>
  <si>
    <t xml:space="preserve">AVOID: Excess heat. Exposure to air. Exposure to moist air or water. Strong oxidizing agents, Acids, Acid chlorides, Acid anhydrides, Ketones, Peroxides, Water, Metals. </t>
  </si>
  <si>
    <t>85-100%</t>
  </si>
  <si>
    <t>2 mg/m3</t>
  </si>
  <si>
    <t>2 mg/m3 (vacated)</t>
  </si>
  <si>
    <t>1000 lb</t>
  </si>
  <si>
    <t xml:space="preserve">CWA: 1000lb
</t>
  </si>
  <si>
    <t xml:space="preserve">Corrosive. Causes severe skin burns and eye damage. Use only in chemical fume hood. </t>
  </si>
  <si>
    <t>112.8 oz</t>
  </si>
  <si>
    <t xml:space="preserve">Flamm 1 </t>
  </si>
  <si>
    <t>112-34-5</t>
  </si>
  <si>
    <t xml:space="preserve">Causes serious eye irritation. May cause damage to organs through prolonged or repeated exposure. Target organs Kidney, Liver </t>
  </si>
  <si>
    <t>12/8/2020       1/6/2021</t>
  </si>
  <si>
    <t>Monoethanolamine
MEA</t>
  </si>
  <si>
    <t>DI room with Dow surfactants</t>
  </si>
  <si>
    <t>one year</t>
  </si>
  <si>
    <t>141-43-5</t>
  </si>
  <si>
    <t>monoethanolamine &gt;99%, n,n-diethanolamine &lt;0.2%</t>
  </si>
  <si>
    <t>OSHA Z-1 TWA 3 ppm</t>
  </si>
  <si>
    <t>Flammable, Acute toxicity, Skin corrosion, Serious eye damage</t>
  </si>
  <si>
    <t>No. CA prop 65 carcinogen and reproductive toxicity for diethanolamine.</t>
  </si>
  <si>
    <t>N-Methylethanolamine, NMEA</t>
  </si>
  <si>
    <t>PHS. Must gain permission from CHO.</t>
  </si>
  <si>
    <t>109-83-1</t>
  </si>
  <si>
    <t xml:space="preserve">Must wear goggles/face shield and Butyl or Neoprene gloves until diluted. Wipe work area equipment after using.
AVOID: heat/flame/sparks, inhaling vapors, exposure to skin/eyes, ingestion, sodium nitrite or other nitrosating agents (carcinogenic nitrosamines could be formed), zinc, copper, copper alloys, galvanized containers, moisture, nitrites, strong acids, strong oxidizers, aluminum + heat, halogenated organic solvents,  </t>
  </si>
  <si>
    <t>2 years</t>
  </si>
  <si>
    <t xml:space="preserve">Yes. No not California Prop. 65. </t>
  </si>
  <si>
    <t>Flammable,  ecotoxin, Oral and dermal toxicity, corrosive (serious skin burns and eye damage hazards), specific organ toxicity with single exposure: respiratory tract. Specific target organ systemic toxicity with repeated exposure: skin, spleen, liver kidney, ovaries, epididymais. Absorbed through skin. Prolonged or widespread skin contact may result in harmful amounts. Aspiration hazard. Potential to interfere with reproduction. Hygroscopic. Consult doctor promptly on exposure. Hazardous combustion products (orginal material and combustion products may be toxic, ex. nitrogen and/or carbon oxides. Flash point 73C.</t>
  </si>
  <si>
    <t>Acute halth hazard. Fire hazard. Chronic health hazard. Corrosive.</t>
  </si>
  <si>
    <t>NFPA Classes</t>
  </si>
  <si>
    <t>Class IIIB Flamm Liquid NFPA</t>
  </si>
  <si>
    <t>Class IIIA flammable liquid NFPA</t>
  </si>
  <si>
    <t>111-42-2</t>
  </si>
  <si>
    <t>n,n-DEA
&lt;0.3% TEA</t>
  </si>
  <si>
    <t>ACGIH TWA inhalable fraction 1 mg/m3</t>
  </si>
  <si>
    <t>Skin irritant, harmful if swallowed</t>
  </si>
  <si>
    <t>Acute toxicity. Corrosive. Chronic toxicity.</t>
  </si>
  <si>
    <t>Yes. Yes California Prop. 65.</t>
  </si>
  <si>
    <t>Carcinogen (group 2B  IARC), Acute oral toxicity, Corrosive (serious eye damage hazard). Specific target organ toxicity repeated/prolonged exposure if swallowed: kidney, liver, blood. Skin irritant. Hazardous combustion products. Use  Vermiculite or Zorb-all, sand for spill (avoid combustible cellulose or sawdust ). Ecotoxin, do not discard down the drain.</t>
  </si>
  <si>
    <r>
      <t xml:space="preserve">Diethanolamine, DEA
</t>
    </r>
    <r>
      <rPr>
        <b/>
        <i/>
        <sz val="10"/>
        <color theme="1"/>
        <rFont val="Arial Narrow"/>
        <family val="2"/>
      </rPr>
      <t>*Authorization Required</t>
    </r>
  </si>
  <si>
    <t>Flammable, highly corrosive (causes severe skin burns after brief contact and serious permanent eye damage hazards), absorbed through the skin, toxic orally, specific organ toxicity after repeated exposure: kidney and liver. Obtain prompt medical advice after exposure, esp. for eyes or ingestion. May decompose in high temperatures. Dilute small spills with water. Moderate toxicity to aquatic organisms. Flash point 93C.</t>
  </si>
  <si>
    <r>
      <rPr>
        <b/>
        <sz val="10"/>
        <color theme="1"/>
        <rFont val="Arial Narrow"/>
        <family val="2"/>
      </rPr>
      <t>Wear Butyl gloves or Neoprene gloves and goggles/face shield</t>
    </r>
    <r>
      <rPr>
        <sz val="10"/>
        <color theme="1"/>
        <rFont val="Arial Narrow"/>
        <family val="2"/>
      </rPr>
      <t xml:space="preserve"> until solution is diluted. Wipe work area and equipment with solvent/water after using conc. MEA. Dispose of all materials in waste streams (concentrate 
AVOID: contact, inhalation, heat/flame/sparks, Fe (unstable material results), Zn, Al, Cu + alloys, galvanized containers, moisture, strong acids, strong oxidizers, halogenated organic solvents/hydrocarbons.</t>
    </r>
  </si>
  <si>
    <r>
      <rPr>
        <b/>
        <sz val="10"/>
        <color theme="1"/>
        <rFont val="Arial Narrow"/>
        <family val="2"/>
      </rPr>
      <t>PHS, Authorization Required</t>
    </r>
    <r>
      <rPr>
        <sz val="10"/>
        <color theme="1"/>
        <rFont val="Arial Narrow"/>
        <family val="2"/>
      </rPr>
      <t>. Wear Butyl or Neoprene gloves and goggles until diluted.
AVOID: inhalation, contact, ingestion, sodium nitrite/other nitrosating agents, moisture, aluminum, copper, copper alloys, freezing, elevated temperatures, strong acids, strong oxidizers, halogenated organic solvents and hydrocarbons.</t>
    </r>
  </si>
  <si>
    <r>
      <t xml:space="preserve">Hydranal KF Water Standard (0.1, 1.0, 10.0 mg H2O/g)
</t>
    </r>
    <r>
      <rPr>
        <i/>
        <sz val="10"/>
        <color theme="1"/>
        <rFont val="Arial Narrow"/>
        <family val="2"/>
      </rPr>
      <t>*Authorization Required</t>
    </r>
  </si>
  <si>
    <r>
      <t xml:space="preserve">Ethanol </t>
    </r>
    <r>
      <rPr>
        <sz val="11"/>
        <color theme="1"/>
        <rFont val="Arial Narrow"/>
        <family val="2"/>
      </rPr>
      <t>(70% in water, denatured)</t>
    </r>
  </si>
  <si>
    <t xml:space="preserve">Poly(Ethylene Oxide) </t>
  </si>
  <si>
    <t xml:space="preserve">Non Hazardous </t>
  </si>
  <si>
    <t>Sodium Lignosulfonate</t>
  </si>
  <si>
    <t>Spectrum</t>
  </si>
  <si>
    <t>n-Dodecane</t>
  </si>
  <si>
    <t>Acros           Fisher</t>
  </si>
  <si>
    <t xml:space="preserve"> Alfa Aesar</t>
  </si>
  <si>
    <t>2-Propanol (Isopropanol)           70% in water</t>
  </si>
  <si>
    <t>2-Propanol (Isopropanol)           50% in Water</t>
  </si>
  <si>
    <t>2.5                  5</t>
  </si>
  <si>
    <t>2/29/2016          5/15/2020</t>
  </si>
  <si>
    <t>8/1/2013 6/21/2020</t>
  </si>
  <si>
    <t>9/16/2013  05/21/2015</t>
  </si>
  <si>
    <t>1               1</t>
  </si>
  <si>
    <t>2.5                         1</t>
  </si>
  <si>
    <t>3/9/2020 5/10/2020</t>
  </si>
  <si>
    <t>Dionex six Cation II Std</t>
  </si>
  <si>
    <t>xx         9/20/2019</t>
  </si>
  <si>
    <t xml:space="preserve">8/29/13
9/12/13
6/13/14                 </t>
  </si>
  <si>
    <t>from UT</t>
  </si>
  <si>
    <t>2-Ethylhexanoic acid (neutralized)</t>
  </si>
  <si>
    <t>11/8/2020
6/9/2021</t>
  </si>
  <si>
    <t>0.5                1</t>
  </si>
  <si>
    <t xml:space="preserve">             12/17/19</t>
  </si>
  <si>
    <t>2/22/21  4/5/2021   5/20/2021</t>
  </si>
  <si>
    <t>S/P Lab       Manufacturing Lab</t>
  </si>
  <si>
    <t>4/5/2021 5/7/2019</t>
  </si>
  <si>
    <t>EMS</t>
  </si>
  <si>
    <t>Acros              Alfa Aesar</t>
  </si>
  <si>
    <t>6/30/2020  2/17/2020 2/9/2020</t>
  </si>
  <si>
    <t>Ace Glass</t>
  </si>
  <si>
    <t>S/P Lab Salts            KOC</t>
  </si>
  <si>
    <t>1/22/20     1/27/20</t>
  </si>
  <si>
    <t xml:space="preserve">Fisher                </t>
  </si>
  <si>
    <t>Fisher           Acros</t>
  </si>
  <si>
    <t>4/11/2016        3/7/2021</t>
  </si>
  <si>
    <t>8/1/2016 6/26/2019</t>
  </si>
  <si>
    <t>0.1              0.5</t>
  </si>
  <si>
    <t xml:space="preserve"> Acros</t>
  </si>
  <si>
    <t xml:space="preserve">Strontium Chloride Hexahydrate </t>
  </si>
  <si>
    <t>0.05            0.1</t>
  </si>
  <si>
    <t>11/25/15   1/9/2018</t>
  </si>
  <si>
    <t>SP Lab</t>
  </si>
  <si>
    <t>1-(3-Dimethyl aminoproplyl)-3-ethylcarbodimide hydrochloride</t>
  </si>
  <si>
    <t>SP Lab - Refrigerator</t>
  </si>
  <si>
    <t>Sodium Pyrophosphate, tribasuc dodecahydrate</t>
  </si>
  <si>
    <t>Sodium Isoascorbate Monohydrate</t>
  </si>
  <si>
    <t>12/8/2020 6/10/2021</t>
  </si>
  <si>
    <t xml:space="preserve">Acros             Alfa Aesar     Sigma Aldrich </t>
  </si>
  <si>
    <t xml:space="preserve">  11/30/2020         2/3/21</t>
  </si>
  <si>
    <t>(Vacated) TWA: 50 ppm
(Vacated) TWA: 180 mg/m3
TWA: 500 ppm
TWA: 1800 mg/m3</t>
  </si>
  <si>
    <t>IDLH: 1100 ppm
TWA: 50 ppm
TWA: 180 mg/m3</t>
  </si>
  <si>
    <t>Hexane (Spectrophotometric Grade)</t>
  </si>
  <si>
    <t>Aqualine Titrant 5</t>
  </si>
  <si>
    <t>Flammable 1</t>
  </si>
  <si>
    <t>NIOSH TWA: 260 mg/m^3</t>
  </si>
  <si>
    <t>Health hazard, Fire hazard</t>
  </si>
  <si>
    <t>N/A</t>
  </si>
  <si>
    <t>CERCLA: 5000 lb.
DOT RQ: Yes</t>
  </si>
  <si>
    <t xml:space="preserve">Toxic
</t>
  </si>
  <si>
    <t>All, in small amounts.Chronic use. Toxic via ingestion.</t>
  </si>
  <si>
    <t>Diethylene Glycol Dibutyl Ether (DEGDBE)</t>
  </si>
  <si>
    <t>Hexanes ACS grade</t>
  </si>
  <si>
    <t xml:space="preserve">Flamm 5 </t>
  </si>
  <si>
    <r>
      <t xml:space="preserve">Hydrogen Peroxide (27%)
</t>
    </r>
    <r>
      <rPr>
        <sz val="11"/>
        <color theme="1"/>
        <rFont val="Arial Narrow"/>
        <family val="2"/>
      </rPr>
      <t>*Training required</t>
    </r>
  </si>
  <si>
    <t>Butylated Hydroxytoluene</t>
  </si>
  <si>
    <t xml:space="preserve">Eco toxind - authorized </t>
  </si>
  <si>
    <t>128-37-0</t>
  </si>
  <si>
    <t>C15H24O</t>
  </si>
  <si>
    <t>Not Hazard according GHS</t>
  </si>
  <si>
    <t>10/15/2018 9/1/2021</t>
  </si>
  <si>
    <t>1/20/20  9/3/2021</t>
  </si>
  <si>
    <t>1                 0.5</t>
  </si>
  <si>
    <t>1                3</t>
  </si>
  <si>
    <t>4/18/2016    9/3/21</t>
  </si>
  <si>
    <t>7/15/2019      9/3/21</t>
  </si>
  <si>
    <t>7/15/2019    9/3/21</t>
  </si>
  <si>
    <t xml:space="preserve">Hexane (Environmental Grade, 95+%) </t>
  </si>
  <si>
    <t>Fisher Sci Ed</t>
  </si>
  <si>
    <t>8/17/2020   8/11/2020</t>
  </si>
  <si>
    <t xml:space="preserve">Lab Chem       Fisher </t>
  </si>
  <si>
    <t>3/2/2021   8/17/2020    9/1/2021</t>
  </si>
  <si>
    <t>Fisher Sci Ed             Alfa Aesar    Fisher Sci Ed</t>
  </si>
  <si>
    <t>0.1 N Potassium Hydroxide</t>
  </si>
  <si>
    <t>Benzomatic   Coleman</t>
  </si>
  <si>
    <t xml:space="preserve">  3/7/2021</t>
  </si>
  <si>
    <t>Sodium Carbonate (Soda Ash)</t>
  </si>
  <si>
    <t>Signa Hill Comp.</t>
  </si>
  <si>
    <r>
      <rPr>
        <sz val="10"/>
        <color theme="1"/>
        <rFont val="Arial Narrow"/>
        <family val="2"/>
      </rPr>
      <t>Irritant;</t>
    </r>
    <r>
      <rPr>
        <u/>
        <sz val="10"/>
        <color theme="1"/>
        <rFont val="Arial Narrow"/>
        <family val="2"/>
      </rPr>
      <t xml:space="preserve"> </t>
    </r>
    <r>
      <rPr>
        <b/>
        <u/>
        <sz val="10"/>
        <color theme="1"/>
        <rFont val="Arial Narrow"/>
        <family val="2"/>
      </rPr>
      <t>Absorbed through skin</t>
    </r>
    <r>
      <rPr>
        <sz val="10"/>
        <color theme="1"/>
        <rFont val="Arial Narrow"/>
        <family val="2"/>
      </rPr>
      <t>; Avoid inhalation; Not fully investigated; Store under inert gas.</t>
    </r>
  </si>
  <si>
    <t>Sigma-Aldrich          Acros                Hacros</t>
  </si>
  <si>
    <t>0.03                 0.1                  1</t>
  </si>
  <si>
    <t>4/3/2017       10/18/2021</t>
  </si>
  <si>
    <t>Acros                      Alfa Aesar</t>
  </si>
  <si>
    <r>
      <t xml:space="preserve">Hydranal (Karl Fischer Solvent) Buffer for Acids or KF Buffer for Bases
</t>
    </r>
    <r>
      <rPr>
        <i/>
        <sz val="10"/>
        <color theme="1"/>
        <rFont val="Arial Narrow"/>
        <family val="2"/>
      </rPr>
      <t>*Authorization Required</t>
    </r>
  </si>
  <si>
    <t>7/7/2021   9/1/2021</t>
  </si>
  <si>
    <t>18/22/16  11/16/2021</t>
  </si>
  <si>
    <t>1                    2                  3</t>
  </si>
  <si>
    <t xml:space="preserve"> 10/3/16             12/22/2020   10/12/2021    11/29/2021</t>
  </si>
  <si>
    <t xml:space="preserve">
LabChem                  ACROS               Hacros   Honeywell</t>
  </si>
  <si>
    <t>Diethylenetriaminepentaacetic acid                 (DTPA)</t>
  </si>
  <si>
    <t>67-43-6</t>
  </si>
  <si>
    <t xml:space="preserve">Acute inhalation (dust/mist), Eye damage/irritation, reproductive  toxicity, </t>
  </si>
  <si>
    <t xml:space="preserve">    4/12/17         12/10/2021</t>
  </si>
  <si>
    <t xml:space="preserve">     11/15/2021</t>
  </si>
  <si>
    <t>08/03/2020      04/01/2022</t>
  </si>
  <si>
    <t>1
3</t>
  </si>
  <si>
    <t xml:space="preserve"> Lab Chem  RICCA</t>
  </si>
  <si>
    <t>11/1/19   6/6/2019 6/14/2020</t>
  </si>
  <si>
    <t xml:space="preserve"> 5/27/21</t>
  </si>
  <si>
    <t xml:space="preserve"> 2/2/2021  </t>
  </si>
  <si>
    <t xml:space="preserve">Alfa Aesar     </t>
  </si>
  <si>
    <t>11/27/17   1/23/2018</t>
  </si>
  <si>
    <t>Acros            Fisher</t>
  </si>
  <si>
    <t>Alfa Aesar,     TCI,               FIsher</t>
  </si>
  <si>
    <t xml:space="preserve">  10/27/2020     06/02/2021  06/03/2021</t>
  </si>
  <si>
    <t>01/04/2022    11/11/21</t>
  </si>
  <si>
    <t>Fisher Schemical</t>
  </si>
  <si>
    <t>6              1</t>
  </si>
  <si>
    <t>6/22/20021 9/17/2021 1/6/2022</t>
  </si>
  <si>
    <t>10/10/2018             8/4/2021</t>
  </si>
  <si>
    <t xml:space="preserve">                               12/21/20         1/11/2022</t>
  </si>
  <si>
    <t>Alfa Aesar      Acros</t>
  </si>
  <si>
    <t>4/5/2017    1/13/2022</t>
  </si>
  <si>
    <t xml:space="preserve">Fisher Sci Ed    Alfa Aesar    </t>
  </si>
  <si>
    <t>Amino Acid F Reagent, Hach Silica determination</t>
  </si>
  <si>
    <t>8/13/2021     2/7/2022</t>
  </si>
  <si>
    <t>4/30/2021 2/15/2022</t>
  </si>
  <si>
    <t>2.5                1</t>
  </si>
  <si>
    <t>11/29/2020       02/18/2022</t>
  </si>
  <si>
    <t>Acros          Fisher</t>
  </si>
  <si>
    <t>2-(2-Butoxyethoxy) ethanol or Diethylene Glycol Mono Butyl Ether               (DEGBE)</t>
  </si>
  <si>
    <t>Acros            Thermoscinetific</t>
  </si>
  <si>
    <t>10/19/2020    2/24/2022</t>
  </si>
  <si>
    <t>2/25/2022     2/25/2022</t>
  </si>
  <si>
    <t>Fisher     Spectrum</t>
  </si>
  <si>
    <t>25952-53-8</t>
  </si>
  <si>
    <t>7732-18-5</t>
  </si>
  <si>
    <t>7631-99-4</t>
  </si>
  <si>
    <t>7778-77-0</t>
  </si>
  <si>
    <t>7632-00-0</t>
  </si>
  <si>
    <t>1336-21-6</t>
  </si>
  <si>
    <t>62625-32-5</t>
  </si>
  <si>
    <t>471-34-1</t>
  </si>
  <si>
    <t>7647-01-0</t>
  </si>
  <si>
    <t>7447-41-8</t>
  </si>
  <si>
    <t>7447-40-7</t>
  </si>
  <si>
    <t>7786-30-3</t>
  </si>
  <si>
    <t>64-02-8</t>
  </si>
  <si>
    <t>5064-31-3</t>
  </si>
  <si>
    <t>112-24-3</t>
  </si>
  <si>
    <t>111-30-8</t>
  </si>
  <si>
    <t>877-24-7</t>
  </si>
  <si>
    <t>7446-09-5</t>
  </si>
  <si>
    <t>95-47-6</t>
  </si>
  <si>
    <t>7722-84-1</t>
  </si>
  <si>
    <t>112-30-1</t>
  </si>
  <si>
    <t>7553-56-2</t>
  </si>
  <si>
    <t>109-86-4</t>
  </si>
  <si>
    <t>115-07-4</t>
  </si>
  <si>
    <t>7681-38-1</t>
  </si>
  <si>
    <t>7782-91-4</t>
  </si>
  <si>
    <t>139-08-2</t>
  </si>
  <si>
    <t>68439-46-3</t>
  </si>
  <si>
    <t>1333-74-0</t>
  </si>
  <si>
    <t>50-00-0</t>
  </si>
  <si>
    <t>915-67-3</t>
  </si>
  <si>
    <t>7558-79-4</t>
  </si>
  <si>
    <t>30007-47-7</t>
  </si>
  <si>
    <t>1934-21-0</t>
  </si>
  <si>
    <t>99-76-3</t>
  </si>
  <si>
    <t>3844-45-9</t>
  </si>
  <si>
    <t>151-21-3</t>
  </si>
  <si>
    <t>9002-93-1</t>
  </si>
  <si>
    <t>79-09-4</t>
  </si>
  <si>
    <t>7664-39-3</t>
  </si>
  <si>
    <t>68-04-2</t>
  </si>
  <si>
    <t>6132-04-3</t>
  </si>
  <si>
    <t>124-41-4</t>
  </si>
  <si>
    <t>13472-36-1</t>
  </si>
  <si>
    <t>7722-88-5</t>
  </si>
  <si>
    <t>2836-32-0</t>
  </si>
  <si>
    <t>Chemical</t>
  </si>
  <si>
    <t>MW</t>
  </si>
  <si>
    <t>Strontium Chloride, Hexahydrate</t>
  </si>
  <si>
    <t>Iron(III) Chloride, Hexahydrate</t>
  </si>
  <si>
    <t>Calcium Chloride, Dihydrate</t>
  </si>
  <si>
    <t>Calcium Chloride</t>
  </si>
  <si>
    <t>Calcium Sulfate, Dihydrate</t>
  </si>
  <si>
    <t>Barium Chloride, Dihydrate</t>
  </si>
  <si>
    <t>EDTA, Tetrasodium Salt, Dihydrate</t>
  </si>
  <si>
    <t>N,N'-Diethylthiourea</t>
  </si>
  <si>
    <t>Toluene</t>
  </si>
  <si>
    <t>n-Pentane</t>
  </si>
  <si>
    <t>2-(Methylamino)ethanol</t>
  </si>
  <si>
    <t>2-Methoxyethanol</t>
  </si>
  <si>
    <t>n-Hexane</t>
  </si>
  <si>
    <t>1-Hexanol</t>
  </si>
  <si>
    <t>Glutaraldehyde</t>
  </si>
  <si>
    <t>Diethanolamine</t>
  </si>
  <si>
    <t>solid</t>
  </si>
  <si>
    <t>gas</t>
  </si>
  <si>
    <t>liquid</t>
  </si>
  <si>
    <t>n-Octane</t>
  </si>
  <si>
    <t>2-Butoxyethanol</t>
  </si>
  <si>
    <t>n-Dodecyltrimethlyammonium Bromide</t>
  </si>
  <si>
    <t>Triethylenetetramine</t>
  </si>
  <si>
    <t>1-Decanol</t>
  </si>
  <si>
    <t>Diethylene Glycol Butyl Ether</t>
  </si>
  <si>
    <t>Dodecane</t>
  </si>
  <si>
    <t>Diethylene Glycol Dibutyl Ether</t>
  </si>
  <si>
    <t>Propylene</t>
  </si>
  <si>
    <t>Carbon Dioxide</t>
  </si>
  <si>
    <t>Sodium Methoxide</t>
  </si>
  <si>
    <t>Sodium Acetate</t>
  </si>
  <si>
    <t>2,6-Di-tert-butyl-4-methylphenol</t>
  </si>
  <si>
    <t>Iron Pyrite</t>
  </si>
  <si>
    <t>Potassium Hydroxide</t>
  </si>
  <si>
    <t>Sodium Hydroxide</t>
  </si>
  <si>
    <t>Iron(II) Sulfide</t>
  </si>
  <si>
    <t>Hydrogen</t>
  </si>
  <si>
    <t>Ammonia</t>
  </si>
  <si>
    <t>Iron(II) Chloride, Tetrahydrate</t>
  </si>
  <si>
    <t>Benzyldimethyltetradecylammonium Chloride Dihydrate</t>
  </si>
  <si>
    <t>Ethanolamine</t>
  </si>
  <si>
    <t>Triethylene Glycol Monobutyl Ether</t>
  </si>
  <si>
    <t>Sodium Dodecyl Sulfate</t>
  </si>
  <si>
    <t>Sodium Hydrosulfide</t>
  </si>
  <si>
    <t>Tartrazine</t>
  </si>
  <si>
    <t>Ethylenediaminetetraacetic Acid Tetrasodium Salt</t>
  </si>
  <si>
    <t>Polyethylene Glycol</t>
  </si>
  <si>
    <t>N-(3-Dimethylaminopropyl)-N'-ethylcarbodiimide Hydrochloride</t>
  </si>
  <si>
    <t>Sodium Hydroxyacetate</t>
  </si>
  <si>
    <t>Imidazole</t>
  </si>
  <si>
    <t>5-Bromo-5-nitro-1,3-dioxane</t>
  </si>
  <si>
    <t>Erioglaucine Disodium Salt</t>
  </si>
  <si>
    <t>Calcium Carbonate</t>
  </si>
  <si>
    <t>Formaldehyde</t>
  </si>
  <si>
    <t>Nitrilotriacetic Acid Trisodium Salt</t>
  </si>
  <si>
    <t>tert-Butanol-D10</t>
  </si>
  <si>
    <t>Amidosulfuric Acid</t>
  </si>
  <si>
    <t>Sodium Thiocyanate</t>
  </si>
  <si>
    <t>2,2,4-Trimethylpentane</t>
  </si>
  <si>
    <t>Hexadecane</t>
  </si>
  <si>
    <t>Cetylpyridinum Chloride</t>
  </si>
  <si>
    <t>Sodium Tartrate Dihydrate</t>
  </si>
  <si>
    <t>Thiourea</t>
  </si>
  <si>
    <t>Bromoscresol Green Sodium Salt</t>
  </si>
  <si>
    <t>Dimethylpolysiloxane</t>
  </si>
  <si>
    <t>Disodium Edetate</t>
  </si>
  <si>
    <t>Ethanol</t>
  </si>
  <si>
    <t>Acetic Acid</t>
  </si>
  <si>
    <t>Kerosene</t>
  </si>
  <si>
    <t>Diethylenetriaminepentaacetic Acid</t>
  </si>
  <si>
    <t>Isopropyl Alcohol</t>
  </si>
  <si>
    <t>Acetone</t>
  </si>
  <si>
    <t>Chloroform</t>
  </si>
  <si>
    <t>1-Butanol</t>
  </si>
  <si>
    <t>Argon</t>
  </si>
  <si>
    <t>Sulfur Dioxide</t>
  </si>
  <si>
    <t>Acetonitrle</t>
  </si>
  <si>
    <t>Iodine</t>
  </si>
  <si>
    <t>Sodium Phosphate Dibasic</t>
  </si>
  <si>
    <t>Tetramethylammonium Hydroxide Solution</t>
  </si>
  <si>
    <t>State</t>
  </si>
  <si>
    <t>Methanefulfonic Acid</t>
  </si>
  <si>
    <t>2-Methyl-2-butanol</t>
  </si>
  <si>
    <t>Silica</t>
  </si>
  <si>
    <t>Sodium Nitrate</t>
  </si>
  <si>
    <t>Hydrochloric Acid</t>
  </si>
  <si>
    <t>Hydrofluoric Acid</t>
  </si>
  <si>
    <t>Potassium Iodide</t>
  </si>
  <si>
    <t>Sodium Hydrogen Sulfate</t>
  </si>
  <si>
    <t>Sodium Fluoride</t>
  </si>
  <si>
    <t>Sodium Metabisulfite</t>
  </si>
  <si>
    <t>Phenolphthalein</t>
  </si>
  <si>
    <t>Hydrogen Peroxide</t>
  </si>
  <si>
    <t>Nitrogen</t>
  </si>
  <si>
    <t>Water</t>
  </si>
  <si>
    <t>Sodium Sulfate</t>
  </si>
  <si>
    <t>Sodium Sulfite</t>
  </si>
  <si>
    <t>Sodium Triphosphate Pentabasic (sodium salt)</t>
  </si>
  <si>
    <t>Sodium Dithionite</t>
  </si>
  <si>
    <t>Calcium Sulfate</t>
  </si>
  <si>
    <t>Potassium Dihydrogen Phosphate</t>
  </si>
  <si>
    <t>Oxygen</t>
  </si>
  <si>
    <t>Iron(II) Sulfate Heptahydrate</t>
  </si>
  <si>
    <t>Magnesium Chloride</t>
  </si>
  <si>
    <t>Citric Acid</t>
  </si>
  <si>
    <t>Tetraethyl Orthosilicate</t>
  </si>
  <si>
    <t>Isobutyl Alcohol</t>
  </si>
  <si>
    <t>2-Butanol</t>
  </si>
  <si>
    <t>Propionic Acid</t>
  </si>
  <si>
    <t>Potassium Phthalate Monobasic</t>
  </si>
  <si>
    <t>Triton X-100</t>
  </si>
  <si>
    <t>Poly(acrylic acid)</t>
  </si>
  <si>
    <t>Decahydronaphthalene</t>
  </si>
  <si>
    <t>Amaranth</t>
  </si>
  <si>
    <t>(3-Aminopropyl)triethoxysilane</t>
  </si>
  <si>
    <t>Toluidine Blue O</t>
  </si>
  <si>
    <t>o-Xylene</t>
  </si>
  <si>
    <t>Methyl Parahydroxybenzoate</t>
  </si>
  <si>
    <t>Resorcinol</t>
  </si>
  <si>
    <t>547-58-0</t>
  </si>
  <si>
    <t>Methyl Orange</t>
  </si>
  <si>
    <t>Sodium Hypochlorite</t>
  </si>
  <si>
    <t>7681-52-9</t>
  </si>
  <si>
    <t>7647-01-0, 7447-41-8, 7647-14-5, 12125-02-9, 7447-40-7, 7786-30-3, 10043-52-4</t>
  </si>
  <si>
    <t>Silver(I) Chloride</t>
  </si>
  <si>
    <t>7783-90-6</t>
  </si>
  <si>
    <t>7447-40-7, 7783-90-6</t>
  </si>
  <si>
    <t>Sodium Phosphate, Tetrabasic (Sodium Salt)</t>
  </si>
  <si>
    <t>69-72-7</t>
  </si>
  <si>
    <t>Salicylic Acid</t>
  </si>
  <si>
    <t>Triethylamine</t>
  </si>
  <si>
    <t>121-44-8</t>
  </si>
  <si>
    <t>Bisphenol A Diglycidyl Ether Resin</t>
  </si>
  <si>
    <t>Potassium Bicarbonate</t>
  </si>
  <si>
    <t>Sodium Metaborate</t>
  </si>
  <si>
    <t>Naphthenic Acid, Sodium Salt</t>
  </si>
  <si>
    <t>Tetrasodium Edetate</t>
  </si>
  <si>
    <t>Vacuum Pump Oil</t>
  </si>
  <si>
    <t>Sodium Citrate</t>
  </si>
  <si>
    <t>Fatty Acids, C18-unsatd.</t>
  </si>
  <si>
    <t>C9-11 Pareth-3</t>
  </si>
  <si>
    <t>Sodium Nitrite</t>
  </si>
  <si>
    <t>Molybdic Acid</t>
  </si>
  <si>
    <t>Lubricant base</t>
  </si>
  <si>
    <t>64-17-5  7732-18-5  67-63-0     67-56-1</t>
  </si>
  <si>
    <t>7778-77-0
7558-79-4
30007-47-7
1934-21-0
7732-18-5</t>
  </si>
  <si>
    <t>Synonyms</t>
  </si>
  <si>
    <t>1,3-Diethyl-2-Thiourea</t>
  </si>
  <si>
    <t>n-Butanol</t>
  </si>
  <si>
    <t>n-Hexanol</t>
  </si>
  <si>
    <t>2-(2-Butoxyethoxy) ethanol</t>
  </si>
  <si>
    <t>Diethylene Glycol Mono Butyl Ether; DEGBE</t>
  </si>
  <si>
    <t>EGBE</t>
  </si>
  <si>
    <t>2-n-Butoxyethanol</t>
  </si>
  <si>
    <t>sec-Butanol</t>
  </si>
  <si>
    <t>Isopropanol</t>
  </si>
  <si>
    <t>2-Propanol</t>
  </si>
  <si>
    <t>3-Aminopropyl Triethoxysilane</t>
  </si>
  <si>
    <t>Decalin</t>
  </si>
  <si>
    <t>Decahydro-naphthalene</t>
  </si>
  <si>
    <t>Heavy Water</t>
  </si>
  <si>
    <t>DEA</t>
  </si>
  <si>
    <t>DEGDBE</t>
  </si>
  <si>
    <t>DTPA</t>
  </si>
  <si>
    <t>Diethylenetriaminepentaacetic acid</t>
  </si>
  <si>
    <r>
      <t xml:space="preserve">Ethylene-diamine-tetraacetic acid, </t>
    </r>
    <r>
      <rPr>
        <sz val="11"/>
        <color theme="1"/>
        <rFont val="Arial Narrow"/>
        <family val="2"/>
      </rPr>
      <t xml:space="preserve">disodium salt dihydrate 
</t>
    </r>
  </si>
  <si>
    <r>
      <t xml:space="preserve">Ethylene-diamine-tetraacetic acid, </t>
    </r>
    <r>
      <rPr>
        <sz val="11"/>
        <color theme="1"/>
        <rFont val="Arial Narrow"/>
        <family val="2"/>
      </rPr>
      <t>tetrasodium salt dihydrate</t>
    </r>
  </si>
  <si>
    <t>EDTA disodium salt dihydrate</t>
  </si>
  <si>
    <t>EDTA tetrasodium salt dihydrate</t>
  </si>
  <si>
    <t>EDTA tetrasodium salt hydrate</t>
  </si>
  <si>
    <r>
      <t xml:space="preserve">Ethylene-diamine-tetraacetic acid </t>
    </r>
    <r>
      <rPr>
        <sz val="11"/>
        <color theme="1"/>
        <rFont val="Arial Narrow"/>
        <family val="2"/>
      </rPr>
      <t>tetrasodium salt hydrate</t>
    </r>
  </si>
  <si>
    <t>Hexadecyl-pyridinium Chloride Monohydrate</t>
  </si>
  <si>
    <t>Ferric Chloride</t>
  </si>
  <si>
    <t>Ferrous Chloride</t>
  </si>
  <si>
    <t>Ferrous Sulfide</t>
  </si>
  <si>
    <t>Iron (II) Sulfide</t>
  </si>
  <si>
    <t>Iron (III) Chloride Hexahydrate</t>
  </si>
  <si>
    <t>Iron (II) Chloride Tetrahydrate</t>
  </si>
  <si>
    <t>Isoparaffin Fluid</t>
  </si>
  <si>
    <t>NMEA</t>
  </si>
  <si>
    <t>N-Methylethanolamine</t>
  </si>
  <si>
    <t>Octane</t>
  </si>
  <si>
    <t>Pentane</t>
  </si>
  <si>
    <t>Potassium Hydrogen Carbonate</t>
  </si>
  <si>
    <t>1,3-Benzenediol; 1,3-Dihydroxybenzene</t>
  </si>
  <si>
    <t>Silicone Oil</t>
  </si>
  <si>
    <t>Sodium fluoride</t>
  </si>
  <si>
    <t>Sodium Hydrosulfite</t>
  </si>
  <si>
    <t>Sodium Hydrogen Sulfide</t>
  </si>
  <si>
    <t>Sodium Sulfite Anhydrous</t>
  </si>
  <si>
    <t>Tetramethylammonium Hydroxide</t>
  </si>
  <si>
    <t>Glove Code</t>
  </si>
  <si>
    <t>Face Shield (Y/N)</t>
  </si>
  <si>
    <t>N</t>
  </si>
  <si>
    <t>Hood (Y/N)</t>
  </si>
  <si>
    <t>Y</t>
  </si>
  <si>
    <t>Apron (Y/N)</t>
  </si>
  <si>
    <t>Store under Nitrogen. Authorization required.</t>
  </si>
  <si>
    <t>Produces combustible gas. Hazardous decomposition products. Store under inert gas.</t>
  </si>
  <si>
    <t>Avoid</t>
  </si>
  <si>
    <t>Oxidizers, Metals, Nitric acid, Hydrogen peroxide, Acrolein,  Acids, Moisture, spontaneously flammable products.</t>
  </si>
  <si>
    <t xml:space="preserve">Strong oxidizers, Reducing agents, Acid chlorides, Coppers, Acid anhydrides. </t>
  </si>
  <si>
    <t xml:space="preserve">Ignition sources, Strong acids, Caustics, Amines, Strong oxidizers, Exposure to air/moisture. </t>
  </si>
  <si>
    <t xml:space="preserve">Strong oxidizers, Heat, Iginition. Haz decomp products. </t>
  </si>
  <si>
    <t>Strong oxidizers, Strong acids, Ignition sources, Excess heat.</t>
  </si>
  <si>
    <t>Ignition, direct sunlight, extreme temperatures, exposure to air or moisture over prolong periods, vaporization, Strong oxidizers, Bases, Metals, Aluminium.</t>
  </si>
  <si>
    <t>Strong oxidizers, Strong acids, Organic peroxides, Al, Amines, Ignition, Evaporation.</t>
  </si>
  <si>
    <t>Hygroscopic.</t>
  </si>
  <si>
    <t>Heat, Ignition sources, Strong oxiders, Acids.</t>
  </si>
  <si>
    <t>Strong oxidizers, Strong bases, Metals.</t>
  </si>
  <si>
    <r>
      <t xml:space="preserve">Haz decomp products. </t>
    </r>
    <r>
      <rPr>
        <sz val="10"/>
        <color rgb="FFFF0000"/>
        <rFont val="Arial Narrow"/>
        <family val="2"/>
      </rPr>
      <t xml:space="preserve">Special waste code, I. </t>
    </r>
    <r>
      <rPr>
        <sz val="10"/>
        <rFont val="Arial Narrow"/>
        <family val="2"/>
      </rPr>
      <t>Do not use viton gloves!</t>
    </r>
  </si>
  <si>
    <t>Strong oxidizers, Strong reducers, Strong bases, Peroxides.</t>
  </si>
  <si>
    <r>
      <t xml:space="preserve">Hazerdous decomp products. </t>
    </r>
    <r>
      <rPr>
        <sz val="10"/>
        <color rgb="FFFF0000"/>
        <rFont val="Arial Narrow"/>
        <family val="2"/>
      </rPr>
      <t>Special waste code, I, T.</t>
    </r>
  </si>
  <si>
    <t>Exposures, Strong oxidizers, Strong acids, Reducers.</t>
  </si>
  <si>
    <t>Hygroscopic. Haz decomp products.</t>
  </si>
  <si>
    <t>Strong oxidizers, Strong acids, Strong bases, Sodium hypochlorite/bleach.</t>
  </si>
  <si>
    <t>Strong acids, Strong bases, Strong oxidizers, Sodium Hypochlorite/Bleach.</t>
  </si>
  <si>
    <t>Strong oxidizers.</t>
  </si>
  <si>
    <t>Ground/bond cylinder.</t>
  </si>
  <si>
    <t>Heat, Ignition sources, Halogens, Oxidizers (bleach), Combustible materials.</t>
  </si>
  <si>
    <t>Strong oxidizers, excess heat, dust formation.</t>
  </si>
  <si>
    <t>Oxidizers (bleach), Metal salts, Reducers, Metal carbide, Metals, Bases.</t>
  </si>
  <si>
    <r>
      <t xml:space="preserve">Transport SOPs </t>
    </r>
    <r>
      <rPr>
        <sz val="10"/>
        <color theme="1"/>
        <rFont val="Arial Narrow"/>
        <family val="2"/>
      </rPr>
      <t xml:space="preserve">if breakable container. Light sensitive. Special waste code, T. Hazardous decomp products (phosgene, chlorine). </t>
    </r>
  </si>
  <si>
    <t>Light, Excess heat, Strong oxidizers, Strong bases, Powdered metals.</t>
  </si>
  <si>
    <t>Oxidizer, Alkali, Reducing agents.</t>
  </si>
  <si>
    <r>
      <t xml:space="preserve">Change gloves in &lt;30 min of contact. 
Haz decomp products. </t>
    </r>
    <r>
      <rPr>
        <sz val="10"/>
        <color rgb="FFFF0000"/>
        <rFont val="Arial Narrow"/>
        <family val="2"/>
      </rPr>
      <t>Special waste code, I.</t>
    </r>
  </si>
  <si>
    <t xml:space="preserve">Hygroscopic. Air sensitive. Keep under nitrogen. </t>
  </si>
  <si>
    <t xml:space="preserve">Haz decomp products. </t>
  </si>
  <si>
    <t>inhalation, contact, ingestion, sodium nitrite/other nitrosating agents, moisture, aluminum, copper, copper alloys, freezing, elevated temperatures, strong acids, strong oxidizers, halogenated organic solvents and hydrocarbons.</t>
  </si>
  <si>
    <r>
      <t xml:space="preserve">Haz decomp products. </t>
    </r>
    <r>
      <rPr>
        <b/>
        <u/>
        <sz val="10"/>
        <rFont val="Arial Narrow"/>
        <family val="2"/>
      </rPr>
      <t>Ingestion of very small amount can be fatal.</t>
    </r>
  </si>
  <si>
    <t xml:space="preserve">Hazardous decomposition products. </t>
  </si>
  <si>
    <t>Strong oxidizers, excess heat, ignition sources.</t>
  </si>
  <si>
    <t xml:space="preserve"> </t>
  </si>
  <si>
    <t>Strong oxidizers, Excess heat.</t>
  </si>
  <si>
    <t>Strong acids, Metals, Oxidizers, Strong bases.</t>
  </si>
  <si>
    <t>Ignition sources, heat.</t>
  </si>
  <si>
    <t>Haz decomp products. Not fully investigated.</t>
  </si>
  <si>
    <t>Strong oxidizers, excess heat.</t>
  </si>
  <si>
    <t xml:space="preserve">Combustible gas formation may occur. </t>
  </si>
  <si>
    <t>Inhalation.</t>
  </si>
  <si>
    <t>USE prpl 5.9 mil NITRILE gloves (&lt;15 min.) or 8 mil grn NITRILE gloves (&lt;50 min.).</t>
  </si>
  <si>
    <t>Strong oxidizers, Strong acids, Bases, Amines.</t>
  </si>
  <si>
    <t>Hazardous decomposition products (hydrocyanic acid, carbon and nitrogen oxides). Special waste container.</t>
  </si>
  <si>
    <t>Dust formation, Ignition sources, Acids, Acid anhydrides, Strong oxidizers, Moisture.</t>
  </si>
  <si>
    <t>Inhalation, moisture, strong oxidizers, strong acids.</t>
  </si>
  <si>
    <t>Excess heat, Dust formation, Strong oxidizers, and Metals.</t>
  </si>
  <si>
    <t>Alkali, Acid, Ethylene Oxide, Oxidizer.</t>
  </si>
  <si>
    <t>Special waste code, I, T.</t>
  </si>
  <si>
    <t>Strong oxidizers, Acid anhydrides, Acid chlorides, Ignition sources, Excess heat.</t>
  </si>
  <si>
    <t xml:space="preserve">
</t>
  </si>
  <si>
    <t>Ignition sources, Strong oxidizers, Strong acids, Strong bases.</t>
  </si>
  <si>
    <t xml:space="preserve">Use ventiliation. Hygroscopic. </t>
  </si>
  <si>
    <t>Heat and ignition sources, Combustibles, Moisture, Strong oxidizers, Strong reducers, Acids.</t>
  </si>
  <si>
    <t>Highly hygroscopic. Haz decomp product.</t>
  </si>
  <si>
    <t>Metals.</t>
  </si>
  <si>
    <t>Dust formation, contact.</t>
  </si>
  <si>
    <r>
      <rPr>
        <sz val="10"/>
        <color rgb="FFFF0000"/>
        <rFont val="Arial Narrow"/>
        <family val="2"/>
      </rPr>
      <t>FOR DFMR,</t>
    </r>
    <r>
      <rPr>
        <sz val="10"/>
        <color theme="1"/>
        <rFont val="Arial Narrow"/>
        <family val="2"/>
      </rPr>
      <t xml:space="preserve">  Ground/bond cylinder.</t>
    </r>
  </si>
  <si>
    <r>
      <t xml:space="preserve">8 mil NITRILE GLOVES REQUIRED for &lt;10 min. &gt;10 min 11 mil BUTYL gloves.
</t>
    </r>
    <r>
      <rPr>
        <sz val="10"/>
        <color theme="1"/>
        <rFont val="Arial Narrow"/>
        <family val="2"/>
      </rPr>
      <t>Haz decomp products. Special waste code, I.</t>
    </r>
  </si>
  <si>
    <t>Ignition sources, Strong oxidizers, Strong acids, Acid anhydrides, Acid chlorides, Strong bases, Metals, Peroxides.</t>
  </si>
  <si>
    <t>Metals, Oxidizers.</t>
  </si>
  <si>
    <t>Must wear goggles/face shield and Butyl or Neoprene gloves until diluted. Wipe work area equipment after using.</t>
  </si>
  <si>
    <t>Heat/flame/sparks, inhaling vapors, exposure to skin/eyes, ingestion, sodium nitrite or other nitrosating agents (carcinogenic nitrosamines could be formed), zinc, copper, copper alloys, galvanized containers, moisture, nitrites, strong acids, strong oxidizers, aluminum + heat, halogenated organic solvents.</t>
  </si>
  <si>
    <t>Haz decomp products.</t>
  </si>
  <si>
    <t>Ignition sources, heat, environmental release, oxidizers.</t>
  </si>
  <si>
    <t xml:space="preserve"> Cannot be stored within 20ft of "fuels" or fire barrier.</t>
  </si>
  <si>
    <t>Acids, Alkali, Reducers, Oxidizers (bleach), and Combustibles.</t>
  </si>
  <si>
    <t>Strong oxidizers, Halogens, Ignition sources, ALL HEAT, All environmental releases.</t>
  </si>
  <si>
    <t>Excess heat, Strong oxidizers, Dust formation.</t>
  </si>
  <si>
    <t>Insoluble in water.</t>
  </si>
  <si>
    <t xml:space="preserve">Excess heat. Exposure to air. Exposure to moist air or water. Strong oxidizing agents, Acids, Acid chlorides, Acid anhydrides, Ketones, Peroxides, Water, Metals. </t>
  </si>
  <si>
    <t>Hygroscopic, air sensitive, light sensitive. Hazardous decomposition product, hydrogen iodide. Haz. waste only.</t>
  </si>
  <si>
    <t>Air, Light, Excess heat, Ignition sources, Strong oxidizers.</t>
  </si>
  <si>
    <t>Steel, Ignition sources, Acids.</t>
  </si>
  <si>
    <t>USE SEPARATE WASTE CONTAINER (waste code U201).</t>
  </si>
  <si>
    <t>Inhalation, dust formation, ignition, excess heat, air/light exposure, bases, strong oxidizers, acid anhydrides, acid chlorides, metals.</t>
  </si>
  <si>
    <t xml:space="preserve">Dust formation, Strong Acids, Fluorine. </t>
  </si>
  <si>
    <t>Hygroscopic. Decomposition @ 50 C.</t>
  </si>
  <si>
    <t>Strong oxidizers, Acids.</t>
  </si>
  <si>
    <t>Strong oxidizers, Strong acids.</t>
  </si>
  <si>
    <t>Strong oxidizers, Strong acids, Fluorine, Excess heat, Excess moisture.</t>
  </si>
  <si>
    <t>Strong oxidizers, Metals, Strong acids. Hazardous decomp products.</t>
  </si>
  <si>
    <t>Hygroscopic. Hazardous decomp products.</t>
  </si>
  <si>
    <t>Oxidizers (bleach).</t>
  </si>
  <si>
    <t>Hazardous decomp products. Dissolves in large amts of water but quickly oxidizes when exposed to air.</t>
  </si>
  <si>
    <t>Oxidizers, Acids, Excess heat, Air, Moisture, Ignition sources, Dust formation.</t>
  </si>
  <si>
    <r>
      <t>Handle under dry protective gas.</t>
    </r>
    <r>
      <rPr>
        <sz val="10"/>
        <color theme="1"/>
        <rFont val="Arial Narrow"/>
        <family val="2"/>
      </rPr>
      <t xml:space="preserve"> Store under dry inert gas in desiccator away from moisture, acids, and strong bases. Hygroscopic and moisture sensitive. </t>
    </r>
  </si>
  <si>
    <t>Skin/eye contact, inhalation, ingestion,  ignition sources, acids, bases, moisture.</t>
  </si>
  <si>
    <r>
      <t xml:space="preserve">Use 5.9 mil NITRILE gloves if dilute and 11 mil BUTYL gloves for </t>
    </r>
    <r>
      <rPr>
        <b/>
        <u/>
        <sz val="10"/>
        <color theme="1"/>
        <rFont val="Arial Narrow"/>
        <family val="2"/>
      </rPr>
      <t>&gt;</t>
    </r>
    <r>
      <rPr>
        <b/>
        <sz val="10"/>
        <color theme="1"/>
        <rFont val="Arial Narrow"/>
        <family val="2"/>
      </rPr>
      <t xml:space="preserve">20%.
</t>
    </r>
    <r>
      <rPr>
        <sz val="10"/>
        <color theme="1"/>
        <rFont val="Arial Narrow"/>
        <family val="2"/>
      </rPr>
      <t xml:space="preserve">Hazardous decomp products. </t>
    </r>
  </si>
  <si>
    <t>Acids, Flammable liquids, Organic halogens, Metals, Nitro compounds, Moisture over prolonged periods.</t>
  </si>
  <si>
    <t>Do NOT empty into drains.</t>
  </si>
  <si>
    <t xml:space="preserve">Melting point 53 C. </t>
  </si>
  <si>
    <t>Handle and store under dry inert gas.</t>
  </si>
  <si>
    <t>Acids, Moisture, Air, Oxidizers.</t>
  </si>
  <si>
    <t>Strong oxidizers, Excess heat, Dust formation, Moisture.</t>
  </si>
  <si>
    <t>Hygroscopic. Hazardous decomposition products.</t>
  </si>
  <si>
    <t>Strong oxidizers, Acids, Dust formation, Excess heat, Exposure to air, Moisture.</t>
  </si>
  <si>
    <t>Strong oxidizers, Dust formation.</t>
  </si>
  <si>
    <t>Hazardous decomp products.</t>
  </si>
  <si>
    <t>Active metals.</t>
  </si>
  <si>
    <t>Hazardous decomp products. Store under argon.</t>
  </si>
  <si>
    <t>Nitric acid, Alkali, Ammonia, Amines, Oxidizers, Water/moisture,  Isocyanate, Alkylene oxides, Epichlorohydrin.</t>
  </si>
  <si>
    <t>Add FACE SHIELD if splashing/spraying.</t>
  </si>
  <si>
    <t>Inhalation of vapors.</t>
  </si>
  <si>
    <t>Ignition sources, Oxidizers (bleach), Strong acids, Bases, Aliphatic amines, Isocyanates, Alkali metals, Exposure to air/moisture over prolonged periods.</t>
  </si>
  <si>
    <t xml:space="preserve">Air (store under Ar), Acids, Water, Oxidizers. </t>
  </si>
  <si>
    <t>Store under Nitrogen.</t>
  </si>
  <si>
    <t>Heat, Ignition sources, Acids, Oxidizers, Combustibles.</t>
  </si>
  <si>
    <t>Use 8 mil NITRILE gloves &lt;20 min or 15 mil NITRILE gloves longer. Hygroscopic. Keep under nitrogen blanket. From Elavil.</t>
  </si>
  <si>
    <t>Heat, Moisture.</t>
  </si>
  <si>
    <r>
      <t>Required: white Barrier 2 mil gloves; hood or fume extractor.</t>
    </r>
    <r>
      <rPr>
        <sz val="10"/>
        <color theme="1"/>
        <rFont val="Arial Narrow"/>
        <family val="2"/>
      </rPr>
      <t xml:space="preserve">
</t>
    </r>
    <r>
      <rPr>
        <sz val="10"/>
        <color rgb="FFFF0000"/>
        <rFont val="Arial Narrow"/>
        <family val="2"/>
      </rPr>
      <t>Special waste code, T.</t>
    </r>
  </si>
  <si>
    <t>Strong oxidizers, Strong acids, Excess heat, Iginition sources.</t>
  </si>
  <si>
    <t>Strong oxidizers, Nitrates, Bleach, Permanganates, Dichromates, Liquid chlorine, Calcium hypochlorite, Dust formation.</t>
  </si>
  <si>
    <t>Heat, Ignition sources, Halogens, Oxidizers (bleach) Combustible materials.</t>
  </si>
  <si>
    <t>Name</t>
  </si>
  <si>
    <t>Flammable (Y/N)</t>
  </si>
  <si>
    <t>Physical State (S/L/G)</t>
  </si>
  <si>
    <t>PHS (Y/N)</t>
  </si>
  <si>
    <t>Oxidizer (Y/N)</t>
  </si>
  <si>
    <t>Reducer (Y/N)</t>
  </si>
  <si>
    <t>Corrosive (Y/N)</t>
  </si>
  <si>
    <t>Peroxide Former (Y/N)</t>
  </si>
  <si>
    <t>Toxic (Y/N)</t>
  </si>
  <si>
    <t>S</t>
  </si>
  <si>
    <t>L</t>
  </si>
  <si>
    <t>G</t>
  </si>
  <si>
    <t>EDC; EDAC</t>
  </si>
  <si>
    <t>Dodecyltrimethylammonium bromide</t>
  </si>
  <si>
    <t>Silicon Dioxide</t>
  </si>
  <si>
    <t>Oxidizers, Heat, Moisture</t>
  </si>
  <si>
    <t>Irritant, Corrosivve to skin and eyes, acute oral toxicity</t>
  </si>
  <si>
    <t>2/0/2</t>
  </si>
  <si>
    <t>&gt;93%</t>
  </si>
  <si>
    <t>&gt;96%</t>
  </si>
  <si>
    <t>Primary CAS #</t>
  </si>
  <si>
    <t>%</t>
  </si>
  <si>
    <t>N,N''-diethylthiourea</t>
  </si>
  <si>
    <t>Warning (Y/N)</t>
  </si>
  <si>
    <t>Isobutyl alcohol; 2-Methyl-1-propanol</t>
  </si>
  <si>
    <t>Strontium Chloride</t>
  </si>
  <si>
    <t>10476-85-4</t>
  </si>
  <si>
    <t>Health Hazard (Y/N)</t>
  </si>
  <si>
    <t>Acetic Acid (Glacial)</t>
  </si>
  <si>
    <t>2-Propanol, 70% in water</t>
  </si>
  <si>
    <t>2-Propanol, 50% in Water</t>
  </si>
  <si>
    <t xml:space="preserve">Ammonium Hydroxide, (20%)
</t>
  </si>
  <si>
    <t xml:space="preserve">Ammonium Hydroxide, (30%)
</t>
  </si>
  <si>
    <t>Epoxy Fluid</t>
  </si>
  <si>
    <t>Reagent Alcohol</t>
  </si>
  <si>
    <t>Epon Resin 828</t>
  </si>
  <si>
    <r>
      <t xml:space="preserve">Ethanol, </t>
    </r>
    <r>
      <rPr>
        <sz val="11"/>
        <color theme="1"/>
        <rFont val="Arial Narrow"/>
        <family val="2"/>
      </rPr>
      <t>70%</t>
    </r>
  </si>
  <si>
    <t>Glutaraldehyde Solutions</t>
  </si>
  <si>
    <t>Hydranal (Karl Fischer Solvent) Buffer for Acids or KF Buffer for Bases</t>
  </si>
  <si>
    <t>Hydranal Solver KF solvent for (crude) oil</t>
  </si>
  <si>
    <t>Hydranal KF Water Standard (0.1, 1.0, 10.0 mg H2O/g)</t>
  </si>
  <si>
    <t>Muriatic Acid</t>
  </si>
  <si>
    <t>Hydrochloric Acid (Glacial)</t>
  </si>
  <si>
    <t>Hydrogen Peroxide, (27%)</t>
  </si>
  <si>
    <t>Hydrogen Peroxide, (30%)</t>
  </si>
  <si>
    <t>Hydrogen Peroxide, 50%</t>
  </si>
  <si>
    <t>Karl Fischer Solvent</t>
  </si>
  <si>
    <t>Ferrous Sulfate</t>
  </si>
  <si>
    <t>HydroSpec Solvent D</t>
  </si>
  <si>
    <t xml:space="preserve"> HydroSpec Titrant T2</t>
  </si>
  <si>
    <t>Hydranal Solvent</t>
  </si>
  <si>
    <t>Iron (II) Sulfate Heptahydrate</t>
  </si>
  <si>
    <t xml:space="preserve"> Karl Fischer Reagent T1 5 mg/g (single solution for One component titration)</t>
  </si>
  <si>
    <t>MSA Confidence Plus</t>
  </si>
  <si>
    <t>Sodium Methoxide (30%) in Methanol</t>
  </si>
  <si>
    <t>MEA</t>
  </si>
  <si>
    <t>Monoethanolamine</t>
  </si>
  <si>
    <t>Denatured Ethanol, 70%</t>
  </si>
  <si>
    <t>Ethanol, anhydrous, denatured</t>
  </si>
  <si>
    <t>Inhalation, Heat, Ignition sources, Strong oxiders, Acids.</t>
  </si>
  <si>
    <t>Contains Sulfamic Acid. Hazardous decomp products. Store under argon.</t>
  </si>
  <si>
    <t>Strong acids, Strong bases, Oxidizers, Water/moisture over long times.</t>
  </si>
  <si>
    <t>Boiling point: 38C. Hazardous decomp products.</t>
  </si>
  <si>
    <t>Excess heat, Strong oxidizers, Metals, Acids, Halogens, Sodium Hypochlorite/Bleach.</t>
  </si>
  <si>
    <t>Excess heat, Strong oxidizers, Metals, Acids, Flourine, Halogens, Sodium Hypochlorite/Bleach.</t>
  </si>
  <si>
    <t xml:space="preserve">Store in corrosive resistant container. </t>
  </si>
  <si>
    <t>Strong Oxidizers.</t>
  </si>
  <si>
    <t>Strong oxidizers, Strong acids, Strong alkali.</t>
  </si>
  <si>
    <t xml:space="preserve">Strong oxidizing agents, strong acids, strong bases, metals, Acid anhydrides, Acid chlorides </t>
  </si>
  <si>
    <t xml:space="preserve">Storage under inert gas. WASTE: Hazardous Materials. </t>
  </si>
  <si>
    <t>Ignition sources, Moisture/water, Inhalation of fumes/vapors, Skin contact, Heat, Strong Oxidizers, Zinc, Acids, Acid chlorides, Acid anhydrides, Alkali metals</t>
  </si>
  <si>
    <t>Ignition sources, Moisture/water, Inhalation of fumes/vapors, Skin contact, Heat, Oxidizers, Acids, Acid chlorides, Acid anhydrides, Reducers, Alkali metals</t>
  </si>
  <si>
    <t xml:space="preserve">Hazardous decomposition products (phosegene, sulfur oxides, HCl gas, nitrogen oxides). Special hazardous waste container. </t>
  </si>
  <si>
    <t>Ignition sources, Inhalation, Moisture, Strong bases, Acids, Oxidizers, Alkali metals, Acid chlorides, Acid anhydrides, Reducers.</t>
  </si>
  <si>
    <t>Hazardous decomposition products. Special hazardous waste container.</t>
  </si>
  <si>
    <t>Moisture, Ignition sources, Inhalation of vapors, Skin contact, Bases, Alkali metals, Oxidizers, Strong acids, Halogens.</t>
  </si>
  <si>
    <t>Metals, Oxidizers (bleach), Reducers, Aldehydes.</t>
  </si>
  <si>
    <t>Strong oxidizers, Reducers, Bases, Metals, Bleach.</t>
  </si>
  <si>
    <t>Strong oxidizers, Reducers, Bases, Metals and Metal oxides, Bleach, Amines, Sulfuric and Perchloric acid, Carbonates, etc.</t>
  </si>
  <si>
    <t>Flammables, Reducing agents, Organic material, Metal powders, Combustibles (wood, paper, fats), Heat.</t>
  </si>
  <si>
    <t>Hazardous waste, must be separated from flammables and combustibles.</t>
  </si>
  <si>
    <t>Dispose as hazardous material away from combustible materials.</t>
  </si>
  <si>
    <t>Oxidizers, Strong acids, Strong bases, Heat, Ignition sources, Combustible materials, Flammables, reducing agents, organic material, metal powders, Forming aerosols.</t>
  </si>
  <si>
    <t>Ignition sources, Moisture, inhalation of fumes/vapors, Oxidizers, Alkali metals, Acid chlorides, Acid anhydrides, Reducers, Acids.</t>
  </si>
  <si>
    <t>May form hazardous decomposition products (hydrogen cyanide, nitrogen/sulfur oxides, hydrogen iodide). Special hazardous waste containter.</t>
  </si>
  <si>
    <r>
      <rPr>
        <sz val="10"/>
        <color theme="1"/>
        <rFont val="Arial Narrow"/>
        <family val="2"/>
      </rPr>
      <t>Hazardous decomposition products (hydrocyanic acid, various oxides).</t>
    </r>
    <r>
      <rPr>
        <b/>
        <sz val="10"/>
        <color theme="1"/>
        <rFont val="Arial Narrow"/>
        <family val="2"/>
      </rPr>
      <t xml:space="preserve">
Hazardous waste (special waste container).
Protect from direct sunlight and moisture.</t>
    </r>
  </si>
  <si>
    <t>ignition sources, high temperatures, inhalation or contact, strong acids, strong oxidizing agents, alkali metals, acid chlorides and anhydrides, Reducers, aluminum, ammonia, caustics, moisture.</t>
  </si>
  <si>
    <t>(Keep containers tightly closed, store under inert atmosphere).</t>
  </si>
  <si>
    <t xml:space="preserve">Excess heat, Dust formation, Strong oxidizers, Strong bases, moisture, air. </t>
  </si>
  <si>
    <r>
      <rPr>
        <sz val="10"/>
        <color theme="1"/>
        <rFont val="Arial Narrow"/>
        <family val="2"/>
      </rPr>
      <t>Hazardous waste (special waste container).</t>
    </r>
    <r>
      <rPr>
        <b/>
        <sz val="10"/>
        <color theme="1"/>
        <rFont val="Arial Narrow"/>
        <family val="2"/>
      </rPr>
      <t xml:space="preserve"> </t>
    </r>
    <r>
      <rPr>
        <sz val="10"/>
        <color theme="1"/>
        <rFont val="Arial Narrow"/>
        <family val="2"/>
      </rPr>
      <t>Hazardous decomposition products.</t>
    </r>
  </si>
  <si>
    <t>ignition sources, high temperatures, inhalation or contact, strong acids, strong oxidizing agents, aluminum, ammonia, caustics, moisture.</t>
  </si>
  <si>
    <t>Protect from direct sunlight.</t>
  </si>
  <si>
    <t>Contact, inhalation, heat/flame/sparks, Fe (unstable material results), Zn, Al, Cu + alloys, galvanized containers, moisture, strong acids, strong oxidizers, halogenated organic solvents/hydrocarbons.</t>
  </si>
  <si>
    <t>Wipe work area and equipment with solvent/water after using conc. MEA. Dispose of all materials in waste streams (concentrate)</t>
  </si>
  <si>
    <t xml:space="preserve">For sanitizing safety equipment, follow directions on bottle. Haz decomp products. </t>
  </si>
  <si>
    <t>Freezing, any material that reacts with water.</t>
  </si>
  <si>
    <t>Acids, Excess heat, Flammable liquids, Organic halogens. Contact with water may release heat.</t>
  </si>
  <si>
    <t xml:space="preserve">Hazardous decomposition product - hydrogen chloride. </t>
  </si>
  <si>
    <t>Excess heat.</t>
  </si>
  <si>
    <t>Nitric acid.</t>
  </si>
  <si>
    <t>Ingestion and contact; strong oxidizers, strong acids, strong bases</t>
  </si>
  <si>
    <t>Ignition sources, Strong oxidizers, Strong acids, Halogens.</t>
  </si>
  <si>
    <t>Magnesium and sodium salts.</t>
  </si>
  <si>
    <t>NaK alloy, NH4H2PO4, Al, P2O5, H2SO4.</t>
  </si>
  <si>
    <t>Strong acids, sources of ignition, direct sunlight</t>
  </si>
  <si>
    <t>Hygroscopic. Hazardous decomposition product, hydrogen iodide. Haz. waste only.</t>
  </si>
  <si>
    <t>Do Not release to enviroment.</t>
  </si>
  <si>
    <t>Below freezing condition and prolonged exposure to sunlight</t>
  </si>
  <si>
    <t>Ammonia, amines, ammonium salts, methanol, cellulose, ethyleneimine</t>
  </si>
  <si>
    <t>Strong acids, metals, sources of ignition, direct sunlight</t>
  </si>
  <si>
    <t>Do NOT use WATER in case of fire or spill.</t>
  </si>
  <si>
    <t>Water/humidity/moisture, Ignition sources, Strong oxidizers, Acids, Exposure by any routes, Excess heat.</t>
  </si>
  <si>
    <t xml:space="preserve">Dust formation. </t>
  </si>
  <si>
    <t>Long term storage above 32C, strong acids.</t>
  </si>
  <si>
    <t xml:space="preserve">Contact, Inhalation, Oxidizers, </t>
  </si>
  <si>
    <t>Strong bases, Strong oxidizers, Acids, Air exposure.</t>
  </si>
  <si>
    <t>Oxidizers (bleach), Strong acids.</t>
  </si>
  <si>
    <t>Metals especially zinc and aluminum.</t>
  </si>
  <si>
    <t>3/3/2</t>
  </si>
  <si>
    <t>1/4/1</t>
  </si>
  <si>
    <t>67-63-0; 7732-18-5</t>
  </si>
  <si>
    <t>70%; 30%</t>
  </si>
  <si>
    <t>50%; 50%</t>
  </si>
  <si>
    <t>4%; 96%</t>
  </si>
  <si>
    <t>30%; 70%</t>
  </si>
  <si>
    <t>64-19-7; 7732-18-5</t>
  </si>
  <si>
    <t>62625-32-5; 7732-18-5</t>
  </si>
  <si>
    <t>7697-37-2; 471-34-1; 7732-18-5</t>
  </si>
  <si>
    <t>3.09%; 0.24%; 96.67%</t>
  </si>
  <si>
    <t>7732-18-5; 7681-49-4; 7647-14-5; 7632-00-0; 7647-15-6; 7631-99-4; 7778-77-0; 7757-82-6</t>
  </si>
  <si>
    <t>99.9%; 0.01%; 0.01%; 0.01%; 0.01%; 0.01%; 0.01%; 0.01%;</t>
  </si>
  <si>
    <t>7732-18-5; 7647-01-0; 7447-41-8; 7647-14-5; 12125-02-9; 7447-40-7; 7786-30-3; 10043-52-4</t>
  </si>
  <si>
    <t>98.5%; 0.75%; 0.01%; 0.1%; 0.1%; 0.1%; 0.1%; 0.1%</t>
  </si>
  <si>
    <t>7732-18-5; 75-75-2</t>
  </si>
  <si>
    <t>97.4%; 2.6%</t>
  </si>
  <si>
    <t>95%; 5%</t>
  </si>
  <si>
    <t>68410-23-1; 112-24-3</t>
  </si>
  <si>
    <t>25068-38-6; 15522-73-3</t>
  </si>
  <si>
    <t>64-17-5; 7732-18-5; 67-56-1; 67-63-0</t>
  </si>
  <si>
    <t>70%; 20%; 5%; 5%</t>
  </si>
  <si>
    <t>64-17-5; 7732-18-5; 67-56-1</t>
  </si>
  <si>
    <t>66.5%; 30%; 3.5%</t>
  </si>
  <si>
    <t>64-17-5; 67-56-1; 67-63-0</t>
  </si>
  <si>
    <t>90%; 5%; 5%</t>
  </si>
  <si>
    <t>Strong ACIDS, Strong Bases,  and Strong OXYDIZER.</t>
  </si>
  <si>
    <t>111-30-8; 67-56-1</t>
  </si>
  <si>
    <t>25%; 0.55%</t>
  </si>
  <si>
    <t>121-54-0</t>
  </si>
  <si>
    <t>67-56-1; 7446-09-5; 288-32-4</t>
  </si>
  <si>
    <t>75%; 10%; 15%</t>
  </si>
  <si>
    <t>55%; 10%; 35%</t>
  </si>
  <si>
    <t>95-47-6; 67-66-3; 67-56-1; 288-32-4; 7446-09-5</t>
  </si>
  <si>
    <t>35.8%; 35.8%; 14.9%; 9%; 4.5%</t>
  </si>
  <si>
    <t>7722-84-1; 7732-18-5</t>
  </si>
  <si>
    <t>27%; 73%</t>
  </si>
  <si>
    <t>67-56-1; 112-30-1; 7446-09-5; 288-32-4</t>
  </si>
  <si>
    <t>45%; 45%; 5%; 5%</t>
  </si>
  <si>
    <t>67-56-1; 7553-56-2</t>
  </si>
  <si>
    <t xml:space="preserve">7782-63-0; 7720-78-7
</t>
  </si>
  <si>
    <t>109-86-4; 111-42-2; 7446-09-5; 288-32-4; 7553-56-2</t>
  </si>
  <si>
    <t>59.1%; 13.6%; 13.6%; 6.8%; 6.8%</t>
  </si>
  <si>
    <t>115-07-4; 74-98-6</t>
  </si>
  <si>
    <t>99.75%; 0.25%</t>
  </si>
  <si>
    <t>10%; 10%; 7.5%</t>
  </si>
  <si>
    <t>141-43-5; 111-42-2</t>
  </si>
  <si>
    <t>99.0%; 0.2%</t>
  </si>
  <si>
    <t>7697-37-2; 7732-18-5</t>
  </si>
  <si>
    <t>67.5%; 32.5%</t>
  </si>
  <si>
    <t>7727-37-9; 1333-74-0</t>
  </si>
  <si>
    <t>7447-40-7; 1310-73-2; 7732-18-5</t>
  </si>
  <si>
    <t>5%; 5%; 90%</t>
  </si>
  <si>
    <t>7732-18-5; 7447-40-7; 7647-01-0; 50-00-0; 67-56-1</t>
  </si>
  <si>
    <t>99.43%; 0.4%; 0.1%; 0.05%; 0.02%</t>
  </si>
  <si>
    <t>149-57-5</t>
  </si>
  <si>
    <t>7732-18-5; 497-19-8; 144-55-8; 99-76-3; 3844-45-9</t>
  </si>
  <si>
    <t>90%; 2.5%; 2.5%; 2.5%; 2.5%</t>
  </si>
  <si>
    <t>7732-18-5; 151-21-3; 9002-93-1; 7558-79-4; 7778-77-0; 99-76-3</t>
  </si>
  <si>
    <t>7732-18-5; 877-24-7; 1310-58-3; 915-67-3</t>
  </si>
  <si>
    <t>99.25%; 0.55%; 0.1%; 0.1%</t>
  </si>
  <si>
    <t>7732-18-5; 7558-79-4; 7778-77-0; 30007-47-7; 1934-21-0</t>
  </si>
  <si>
    <t>98.25%; 0.55%; 0.55%; 0.55%; 0.1%</t>
  </si>
  <si>
    <t>7732-18-5; 877-24-7; 7447-40-7</t>
  </si>
  <si>
    <t>98.4%; 1%; 0.6%</t>
  </si>
  <si>
    <t>7.5%; 92.5%</t>
  </si>
  <si>
    <t>7681-11-0; 7732-18-5</t>
  </si>
  <si>
    <t>79-09-4; 7681-49-4; 7664-39-3; 7631-86-9</t>
  </si>
  <si>
    <t>0.1%; 0.01%; 0.01%; 0.01%</t>
  </si>
  <si>
    <t>7732-18-5; 7631-86-9</t>
  </si>
  <si>
    <t>6381-77-7</t>
  </si>
  <si>
    <t>8061-51-6</t>
  </si>
  <si>
    <t>67-56-1; 124-41-4</t>
  </si>
  <si>
    <t>13472-36-1; 7722-88-5</t>
  </si>
  <si>
    <t>97.5%; 2.5%</t>
  </si>
  <si>
    <t>Sodium Phosphate, tribasic dodecahydrate</t>
  </si>
  <si>
    <t>10101-89-0; 7601-54-9</t>
  </si>
  <si>
    <t>92-31-9; 7732-18-5</t>
  </si>
  <si>
    <t>1%; 99%</t>
  </si>
  <si>
    <t>143-22-6; 1559-34-8</t>
  </si>
  <si>
    <t>98.45%; 1.55%</t>
  </si>
  <si>
    <t>64-02-8; 7732-18-5; 2836-32-0; 1310-73-2; 5064-31-3</t>
  </si>
  <si>
    <t>38.4%; 56%; 3%; 1.6%; 1%</t>
  </si>
  <si>
    <t>Sparks, flames, static discharge</t>
  </si>
  <si>
    <t>Highly flammable. Acute oral, dermal, inhalation toxicity. Skin Corrosion/Irritation. Serious Eye Damage/Eye Irritation. Specific target organ toxicity (single exposure) Target Organs - Optic nerve, Respiratory system, Central nervous system (CNS). Specific target organ toxicity - (repeated exposure) Target Organs - Kidney, Liver, Thyroid.</t>
  </si>
  <si>
    <t>100%</t>
  </si>
  <si>
    <t>95%</t>
  </si>
  <si>
    <t>0.55%</t>
  </si>
  <si>
    <t>97.5%</t>
  </si>
  <si>
    <t>99.9%; 0.01%; 0.01%; 0.01%; 0.01%; 0.01%; 0.01%; 0.01%</t>
  </si>
  <si>
    <t>7664-93-9; 7681-38-1; 7782-91-4</t>
  </si>
  <si>
    <t>1336-21-6; 7732-18-5</t>
  </si>
  <si>
    <t>20%; 80%</t>
  </si>
  <si>
    <t>7553-56-2; 67-56-1</t>
  </si>
  <si>
    <t>10%; 90%</t>
  </si>
  <si>
    <t>1309-38-2; 7732-18-5</t>
  </si>
  <si>
    <t>2.5%; 83.5%</t>
  </si>
  <si>
    <t>7647-01-0; 7732-18-5</t>
  </si>
  <si>
    <t>3.65%; 96.35%</t>
  </si>
  <si>
    <t>7.3%; 92.7%</t>
  </si>
  <si>
    <t>36.5%; 63.5%</t>
  </si>
  <si>
    <t>7447-40-7; 7783-90-6; 7732-18-5</t>
  </si>
  <si>
    <t>15%; 0.5%; 84.5%</t>
  </si>
  <si>
    <t>547-58-0; 6381-92-6; 7732-18-5</t>
  </si>
  <si>
    <t>0.24%; 0.01%; 99.75%</t>
  </si>
  <si>
    <t>139-08-2; 68439-46-3; 64-02-8; 7732-18-5</t>
  </si>
  <si>
    <t>7681-52-9; 7732-18-5</t>
  </si>
  <si>
    <t>5%; 95%</t>
  </si>
  <si>
    <t>1310-73-2; 7732-18-5</t>
  </si>
  <si>
    <t>10.47%; 89.53%</t>
  </si>
  <si>
    <t>61790-13-4; 1310-73-2; 7732-18-5</t>
  </si>
  <si>
    <t>7.5%; 5%; 87.5%</t>
  </si>
  <si>
    <t>7732-18-5; 7647-14-5; 7681-49-4; 7631-99-4; 7757-82-6; 7778-77-0; 7632-00-0; 7647-15-6</t>
  </si>
  <si>
    <t>0.1%; 99.9%</t>
  </si>
  <si>
    <t>6%; 2.5%; 7.5%; 75%</t>
  </si>
  <si>
    <t>Class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</si>
</sst>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49" x14ac:knownFonts="1">
    <font>
      <sz val="11"/>
      <color theme="1"/>
      <name val="Calibri"/>
      <family val="2"/>
      <scheme val="minor"/>
    </font>
    <font>
      <sz val="11"/>
      <color rgb="FF9C6500"/>
      <name val="Calibri"/>
      <family val="2"/>
      <scheme val="minor"/>
    </font>
    <font>
      <b/>
      <sz val="9"/>
      <color theme="1"/>
      <name val="Arial Narrow"/>
      <family val="2"/>
    </font>
    <font>
      <b/>
      <sz val="10"/>
      <color theme="1"/>
      <name val="Arial Narrow"/>
      <family val="2"/>
    </font>
    <font>
      <sz val="10"/>
      <color theme="1"/>
      <name val="Arial Narrow"/>
      <family val="2"/>
    </font>
    <font>
      <sz val="11"/>
      <color theme="1"/>
      <name val="Arial Narrow"/>
      <family val="2"/>
    </font>
    <font>
      <b/>
      <sz val="24"/>
      <color theme="1"/>
      <name val="Arial Narrow"/>
      <family val="2"/>
    </font>
    <font>
      <b/>
      <sz val="14"/>
      <color theme="1"/>
      <name val="Arial Narrow"/>
      <family val="2"/>
    </font>
    <font>
      <sz val="8"/>
      <color theme="1"/>
      <name val="Arial Narrow"/>
      <family val="2"/>
    </font>
    <font>
      <sz val="9"/>
      <color theme="1"/>
      <name val="Arial Narrow"/>
      <family val="2"/>
    </font>
    <font>
      <sz val="7"/>
      <color theme="1"/>
      <name val="Arial Narrow"/>
      <family val="2"/>
    </font>
    <font>
      <b/>
      <sz val="16"/>
      <color theme="1"/>
      <name val="Arial Narrow"/>
      <family val="2"/>
    </font>
    <font>
      <b/>
      <sz val="18"/>
      <color theme="1"/>
      <name val="Arial Narrow"/>
      <family val="2"/>
    </font>
    <font>
      <b/>
      <sz val="11"/>
      <color theme="1"/>
      <name val="Arial Narrow"/>
      <family val="2"/>
    </font>
    <font>
      <b/>
      <sz val="12"/>
      <color theme="1"/>
      <name val="Arial Narrow"/>
      <family val="2"/>
    </font>
    <font>
      <sz val="10"/>
      <color rgb="FF9C6500"/>
      <name val="Arial Narrow"/>
      <family val="2"/>
    </font>
    <font>
      <b/>
      <u/>
      <sz val="10"/>
      <color theme="1"/>
      <name val="Arial Narrow"/>
      <family val="2"/>
    </font>
    <font>
      <u/>
      <sz val="10"/>
      <color theme="1"/>
      <name val="Arial Narrow"/>
      <family val="2"/>
    </font>
    <font>
      <sz val="11"/>
      <name val="Arial Narrow"/>
      <family val="2"/>
    </font>
    <font>
      <b/>
      <sz val="10"/>
      <color rgb="FFFF0000"/>
      <name val="Arial Narrow"/>
      <family val="2"/>
    </font>
    <font>
      <sz val="10"/>
      <color rgb="FFFF0000"/>
      <name val="Arial Narrow"/>
      <family val="2"/>
    </font>
    <font>
      <sz val="10"/>
      <name val="Arial Narrow"/>
      <family val="2"/>
    </font>
    <font>
      <b/>
      <sz val="11"/>
      <name val="Arial Narrow"/>
      <family val="2"/>
    </font>
    <font>
      <b/>
      <sz val="10"/>
      <color theme="4"/>
      <name val="Arial Narrow"/>
      <family val="2"/>
    </font>
    <font>
      <sz val="9"/>
      <name val="Arial Narrow"/>
      <family val="2"/>
    </font>
    <font>
      <b/>
      <sz val="9"/>
      <name val="Arial Narrow"/>
      <family val="2"/>
    </font>
    <font>
      <b/>
      <sz val="10"/>
      <name val="Arial Narrow"/>
      <family val="2"/>
    </font>
    <font>
      <b/>
      <sz val="10"/>
      <color rgb="FFFF9900"/>
      <name val="Arial Narrow"/>
      <family val="2"/>
    </font>
    <font>
      <sz val="10"/>
      <color rgb="FF0070C0"/>
      <name val="Arial Narrow"/>
      <family val="2"/>
    </font>
    <font>
      <i/>
      <sz val="10"/>
      <color theme="1"/>
      <name val="Arial Narrow"/>
      <family val="2"/>
    </font>
    <font>
      <i/>
      <u/>
      <sz val="10"/>
      <color theme="1"/>
      <name val="Arial Narrow"/>
      <family val="2"/>
    </font>
    <font>
      <u/>
      <sz val="10"/>
      <color rgb="FFFF0000"/>
      <name val="Arial Narrow"/>
      <family val="2"/>
    </font>
    <font>
      <b/>
      <u/>
      <sz val="10"/>
      <name val="Arial Narrow"/>
      <family val="2"/>
    </font>
    <font>
      <b/>
      <sz val="8"/>
      <color theme="1"/>
      <name val="Arial Narrow"/>
      <family val="2"/>
    </font>
    <font>
      <sz val="6"/>
      <color theme="1"/>
      <name val="Arial Narrow"/>
      <family val="2"/>
    </font>
    <font>
      <sz val="5"/>
      <color theme="1"/>
      <name val="Arial Narrow"/>
      <family val="2"/>
    </font>
    <font>
      <sz val="8"/>
      <name val="Arial Narrow"/>
      <family val="2"/>
    </font>
    <font>
      <sz val="12"/>
      <color theme="1"/>
      <name val="Arial Narrow"/>
      <family val="2"/>
    </font>
    <font>
      <i/>
      <sz val="12"/>
      <color theme="1"/>
      <name val="Arial Narrow"/>
      <family val="2"/>
    </font>
    <font>
      <i/>
      <sz val="8"/>
      <color theme="1"/>
      <name val="Arial Narrow"/>
      <family val="2"/>
    </font>
    <font>
      <vertAlign val="superscript"/>
      <sz val="10"/>
      <color theme="1"/>
      <name val="Arial Narrow"/>
      <family val="2"/>
    </font>
    <font>
      <sz val="8"/>
      <name val="Calibri"/>
      <family val="2"/>
      <scheme val="minor"/>
    </font>
    <font>
      <sz val="16"/>
      <color theme="8" tint="-0.249977111117893"/>
      <name val="Arial Narrow"/>
      <family val="2"/>
    </font>
    <font>
      <b/>
      <i/>
      <sz val="10"/>
      <color theme="1"/>
      <name val="Arial Narrow"/>
      <family val="2"/>
    </font>
    <font>
      <sz val="11"/>
      <color rgb="FF2B2B2B"/>
      <name val="Arial"/>
      <family val="2"/>
    </font>
    <font>
      <b/>
      <sz val="11"/>
      <color theme="1"/>
      <name val="Calibri"/>
      <family val="2"/>
      <scheme val="minor"/>
    </font>
    <font>
      <sz val="11"/>
      <name val="Calibri"/>
      <family val="2"/>
      <scheme val="minor"/>
    </font>
    <font>
      <sz val="11"/>
      <color theme="1"/>
      <name val="Courier New"/>
      <family val="3"/>
    </font>
    <font>
      <sz val="11"/>
      <name val="Courier New"/>
      <family val="3"/>
    </font>
  </fonts>
  <fills count="2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EB9C"/>
      </patternFill>
    </fill>
    <fill>
      <patternFill patternType="solid">
        <fgColor theme="6"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B61D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BFF"/>
        <bgColor indexed="64"/>
      </patternFill>
    </fill>
    <fill>
      <patternFill patternType="solid">
        <fgColor theme="1" tint="0.249977111117893"/>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4" borderId="0" applyNumberFormat="0" applyBorder="0" applyAlignment="0" applyProtection="0"/>
  </cellStyleXfs>
  <cellXfs count="871">
    <xf numFmtId="0" fontId="0" fillId="0" borderId="0" xfId="0"/>
    <xf numFmtId="0" fontId="3" fillId="6"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21"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3"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4" fillId="2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3" fillId="20" borderId="1" xfId="0" applyFont="1" applyFill="1" applyBorder="1" applyAlignment="1">
      <alignment horizontal="center" vertical="center" wrapText="1"/>
    </xf>
    <xf numFmtId="0" fontId="3" fillId="20" borderId="1" xfId="0" applyFont="1" applyFill="1" applyBorder="1" applyAlignment="1">
      <alignment horizontal="center" vertical="center" wrapText="1"/>
    </xf>
    <xf numFmtId="0" fontId="5" fillId="0" borderId="4" xfId="0" applyFont="1" applyBorder="1" applyAlignment="1">
      <alignment horizontal="center" vertical="center" wrapText="1"/>
    </xf>
    <xf numFmtId="1" fontId="5" fillId="0" borderId="1" xfId="0" applyNumberFormat="1" applyFont="1" applyBorder="1" applyAlignment="1">
      <alignment horizontal="center" vertical="center" wrapText="1"/>
    </xf>
    <xf numFmtId="0" fontId="22" fillId="6" borderId="1" xfId="0" applyFont="1" applyFill="1" applyBorder="1" applyAlignment="1">
      <alignment horizontal="center" vertical="center" wrapText="1"/>
    </xf>
    <xf numFmtId="165" fontId="5"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16" fontId="5" fillId="0" borderId="1" xfId="0" quotePrefix="1" applyNumberFormat="1" applyFont="1" applyBorder="1" applyAlignment="1">
      <alignment horizontal="center" vertical="center" wrapText="1"/>
    </xf>
    <xf numFmtId="0" fontId="3" fillId="1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9" fillId="18"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3" fillId="23" borderId="4" xfId="0" applyFont="1" applyFill="1" applyBorder="1" applyAlignment="1">
      <alignment horizontal="center" vertical="center" wrapText="1"/>
    </xf>
    <xf numFmtId="0" fontId="5" fillId="0" borderId="1" xfId="0" quotePrefix="1" applyFont="1" applyBorder="1" applyAlignment="1">
      <alignment horizontal="center" vertical="center" wrapText="1"/>
    </xf>
    <xf numFmtId="0" fontId="4" fillId="23"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5" fillId="6"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26" fillId="6" borderId="1" xfId="0" applyFont="1" applyFill="1" applyBorder="1" applyAlignment="1">
      <alignment horizontal="center" vertical="center" wrapText="1"/>
    </xf>
    <xf numFmtId="0" fontId="13" fillId="23"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9" fillId="6" borderId="1" xfId="0" applyFont="1" applyFill="1" applyBorder="1" applyAlignment="1" applyProtection="1">
      <alignment horizontal="center" vertical="center" wrapText="1"/>
      <protection locked="0"/>
    </xf>
    <xf numFmtId="0" fontId="14" fillId="0" borderId="1" xfId="0" applyFont="1" applyBorder="1" applyAlignment="1">
      <alignment horizontal="center" vertical="center"/>
    </xf>
    <xf numFmtId="0" fontId="9" fillId="0" borderId="1" xfId="0" applyFont="1" applyBorder="1" applyAlignment="1">
      <alignment horizontal="center" vertical="center"/>
    </xf>
    <xf numFmtId="49" fontId="4"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wrapText="1"/>
    </xf>
    <xf numFmtId="49" fontId="4" fillId="23" borderId="1" xfId="0" applyNumberFormat="1" applyFont="1" applyFill="1" applyBorder="1" applyAlignment="1">
      <alignment horizontal="center" vertical="center" wrapText="1"/>
    </xf>
    <xf numFmtId="164" fontId="3" fillId="21" borderId="1"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4" fillId="8" borderId="1" xfId="0" applyFont="1" applyFill="1" applyBorder="1" applyAlignment="1">
      <alignment horizontal="center" vertical="center" wrapText="1"/>
    </xf>
    <xf numFmtId="0" fontId="4" fillId="0" borderId="4"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5" fillId="4" borderId="1" xfId="1" applyFont="1" applyBorder="1" applyAlignment="1">
      <alignment horizontal="center" vertical="center" wrapText="1"/>
    </xf>
    <xf numFmtId="0" fontId="3" fillId="9" borderId="1" xfId="0"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21" fillId="0" borderId="1" xfId="0" quotePrefix="1" applyFont="1" applyBorder="1" applyAlignment="1">
      <alignment horizontal="center" vertical="center" wrapText="1"/>
    </xf>
    <xf numFmtId="0" fontId="27"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8" borderId="1" xfId="0"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165" fontId="4" fillId="3" borderId="1" xfId="0" applyNumberFormat="1" applyFont="1" applyFill="1" applyBorder="1" applyAlignment="1">
      <alignment horizontal="center" vertical="center" wrapText="1"/>
    </xf>
    <xf numFmtId="49" fontId="3" fillId="21" borderId="1" xfId="0" applyNumberFormat="1" applyFont="1" applyFill="1" applyBorder="1" applyAlignment="1">
      <alignment horizontal="center" vertical="center" wrapText="1"/>
    </xf>
    <xf numFmtId="49" fontId="26" fillId="21" borderId="1" xfId="1" applyNumberFormat="1" applyFont="1" applyFill="1" applyBorder="1" applyAlignment="1">
      <alignment horizontal="center" vertical="center" wrapText="1"/>
    </xf>
    <xf numFmtId="164" fontId="4" fillId="22" borderId="1" xfId="0" applyNumberFormat="1" applyFont="1" applyFill="1" applyBorder="1" applyAlignment="1">
      <alignment horizontal="center" vertical="center" wrapText="1"/>
    </xf>
    <xf numFmtId="49" fontId="15" fillId="4" borderId="1" xfId="1" applyNumberFormat="1" applyFont="1" applyBorder="1" applyAlignment="1">
      <alignment horizontal="center" vertical="center" wrapText="1"/>
    </xf>
    <xf numFmtId="0" fontId="4" fillId="1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164" fontId="29" fillId="0" borderId="1" xfId="0"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49" fontId="21" fillId="23" borderId="1" xfId="0" applyNumberFormat="1" applyFont="1" applyFill="1" applyBorder="1" applyAlignment="1">
      <alignment horizontal="center" vertical="center" wrapText="1"/>
    </xf>
    <xf numFmtId="0" fontId="21" fillId="23" borderId="1" xfId="0" applyFont="1" applyFill="1" applyBorder="1" applyAlignment="1">
      <alignment horizontal="center" vertical="center" wrapText="1"/>
    </xf>
    <xf numFmtId="164" fontId="4" fillId="14" borderId="1"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164" fontId="4" fillId="23" borderId="1" xfId="0" applyNumberFormat="1" applyFont="1" applyFill="1" applyBorder="1" applyAlignment="1">
      <alignment horizontal="center" vertical="center" wrapText="1"/>
    </xf>
    <xf numFmtId="164" fontId="4" fillId="0" borderId="4" xfId="0" applyNumberFormat="1" applyFont="1" applyBorder="1" applyAlignment="1">
      <alignment horizontal="center" vertical="center" wrapText="1"/>
    </xf>
    <xf numFmtId="0" fontId="4" fillId="0" borderId="1" xfId="0" quotePrefix="1" applyFont="1" applyBorder="1" applyAlignment="1">
      <alignment horizontal="center" vertical="center" wrapText="1"/>
    </xf>
    <xf numFmtId="0" fontId="4" fillId="0" borderId="0" xfId="0" applyFont="1" applyAlignment="1">
      <alignment horizontal="center" vertical="center" wrapText="1"/>
    </xf>
    <xf numFmtId="164" fontId="4" fillId="23" borderId="2" xfId="0" applyNumberFormat="1" applyFont="1" applyFill="1" applyBorder="1" applyAlignment="1">
      <alignment horizontal="center" vertical="center" wrapText="1"/>
    </xf>
    <xf numFmtId="0" fontId="4" fillId="0" borderId="0" xfId="0" applyFont="1" applyAlignment="1">
      <alignment horizontal="center" vertical="center"/>
    </xf>
    <xf numFmtId="0" fontId="3" fillId="16" borderId="1" xfId="0" applyFont="1" applyFill="1" applyBorder="1" applyAlignment="1">
      <alignment horizontal="center" vertical="center" wrapText="1"/>
    </xf>
    <xf numFmtId="164" fontId="4" fillId="23" borderId="4" xfId="0" applyNumberFormat="1" applyFont="1" applyFill="1" applyBorder="1" applyAlignment="1">
      <alignment horizontal="center" vertical="center" wrapText="1"/>
    </xf>
    <xf numFmtId="0" fontId="4" fillId="23" borderId="4" xfId="0" applyFont="1" applyFill="1" applyBorder="1" applyAlignment="1">
      <alignment horizontal="center" vertical="center" wrapText="1"/>
    </xf>
    <xf numFmtId="0" fontId="4" fillId="23" borderId="0" xfId="0" applyFont="1" applyFill="1" applyAlignment="1">
      <alignment horizontal="center" vertical="center"/>
    </xf>
    <xf numFmtId="9" fontId="4" fillId="23" borderId="1" xfId="0" applyNumberFormat="1" applyFont="1" applyFill="1" applyBorder="1" applyAlignment="1">
      <alignment horizontal="center" vertical="center" wrapText="1"/>
    </xf>
    <xf numFmtId="164" fontId="21"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49" fontId="21" fillId="3" borderId="1" xfId="0" applyNumberFormat="1" applyFont="1" applyFill="1" applyBorder="1" applyAlignment="1">
      <alignment horizontal="center" vertical="center" wrapText="1"/>
    </xf>
    <xf numFmtId="0" fontId="26" fillId="8" borderId="1" xfId="0" applyFont="1" applyFill="1" applyBorder="1" applyAlignment="1">
      <alignment horizontal="center" vertical="center" wrapText="1"/>
    </xf>
    <xf numFmtId="0" fontId="26"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14"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164" fontId="4" fillId="0" borderId="1" xfId="0" quotePrefix="1" applyNumberFormat="1" applyFont="1" applyBorder="1" applyAlignment="1">
      <alignment horizontal="center" vertical="center" wrapText="1"/>
    </xf>
    <xf numFmtId="164" fontId="4" fillId="23" borderId="2" xfId="0" quotePrefix="1" applyNumberFormat="1" applyFont="1" applyFill="1" applyBorder="1" applyAlignment="1">
      <alignment horizontal="center" vertical="center" wrapText="1"/>
    </xf>
    <xf numFmtId="10" fontId="4" fillId="23"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4" fillId="21"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9"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18"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9"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0" fontId="13"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9"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9" fontId="21" fillId="0" borderId="1" xfId="0" quotePrefix="1"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3" fillId="0" borderId="4" xfId="0" applyFont="1" applyBorder="1" applyAlignment="1">
      <alignment horizontal="center" vertical="center" wrapText="1"/>
    </xf>
    <xf numFmtId="0" fontId="9" fillId="0" borderId="4" xfId="0" applyFont="1" applyBorder="1" applyAlignment="1">
      <alignment horizontal="center" vertical="center" wrapText="1"/>
    </xf>
    <xf numFmtId="0" fontId="4"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25" borderId="1" xfId="0" applyFont="1" applyFill="1" applyBorder="1" applyAlignment="1">
      <alignment horizontal="center" vertical="center" wrapText="1"/>
    </xf>
    <xf numFmtId="0" fontId="9" fillId="25" borderId="1"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4" fillId="2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3"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164" fontId="28" fillId="0" borderId="3" xfId="0" applyNumberFormat="1" applyFont="1" applyBorder="1" applyAlignment="1">
      <alignment horizontal="center" vertical="center" wrapText="1"/>
    </xf>
    <xf numFmtId="164" fontId="28" fillId="0" borderId="4"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13"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0" fontId="14" fillId="6"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9"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49" fontId="4" fillId="26" borderId="1" xfId="0" applyNumberFormat="1" applyFont="1" applyFill="1" applyBorder="1" applyAlignment="1">
      <alignment horizontal="center" vertical="center" wrapText="1"/>
    </xf>
    <xf numFmtId="49" fontId="21" fillId="6" borderId="1" xfId="0" applyNumberFormat="1"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34" fillId="0" borderId="1" xfId="0" applyNumberFormat="1" applyFont="1" applyFill="1" applyBorder="1" applyAlignment="1">
      <alignment horizontal="center" vertical="center" wrapText="1"/>
    </xf>
    <xf numFmtId="0" fontId="34"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4" fillId="6"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4"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4"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8" fillId="25"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23" borderId="1" xfId="0"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9"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23" borderId="1"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8" fillId="2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2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2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4"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3" fillId="3" borderId="2" xfId="0" applyFont="1" applyFill="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0" fillId="0" borderId="4" xfId="0" applyBorder="1" applyAlignment="1">
      <alignment horizontal="center" vertical="center" wrapText="1"/>
    </xf>
    <xf numFmtId="164" fontId="4" fillId="0" borderId="1" xfId="0" quotePrefix="1" applyNumberFormat="1" applyFont="1" applyBorder="1" applyAlignment="1">
      <alignment horizontal="center" vertical="center" wrapText="1"/>
    </xf>
    <xf numFmtId="9" fontId="4" fillId="0" borderId="2" xfId="0" applyNumberFormat="1" applyFont="1" applyBorder="1" applyAlignment="1">
      <alignment horizontal="center" vertical="center" wrapText="1"/>
    </xf>
    <xf numFmtId="1" fontId="5" fillId="0" borderId="1" xfId="0" quotePrefix="1" applyNumberFormat="1" applyFont="1" applyBorder="1" applyAlignment="1">
      <alignment horizontal="center" vertical="center" wrapText="1"/>
    </xf>
    <xf numFmtId="49" fontId="4" fillId="26"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14" fontId="5" fillId="0" borderId="4"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3" borderId="2" xfId="0" applyFont="1" applyFill="1" applyBorder="1" applyAlignment="1">
      <alignment horizontal="center" vertical="center" wrapText="1"/>
    </xf>
    <xf numFmtId="0" fontId="13"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9"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164" fontId="4" fillId="23" borderId="2"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18"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center" vertical="center" wrapText="1"/>
    </xf>
    <xf numFmtId="0" fontId="9" fillId="0" borderId="4"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4" fillId="0" borderId="0" xfId="0" applyFont="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3"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10" borderId="1" xfId="0" applyFont="1" applyFill="1" applyBorder="1" applyAlignment="1">
      <alignment horizontal="center" vertical="center" wrapText="1"/>
    </xf>
    <xf numFmtId="49" fontId="15" fillId="4" borderId="1" xfId="1" applyNumberFormat="1" applyFont="1" applyBorder="1" applyAlignment="1">
      <alignment horizontal="center" vertical="center" wrapText="1"/>
    </xf>
    <xf numFmtId="0" fontId="15" fillId="4" borderId="1" xfId="1" applyFont="1" applyBorder="1" applyAlignment="1">
      <alignment horizontal="center" vertical="center" wrapText="1"/>
    </xf>
    <xf numFmtId="0" fontId="4" fillId="10"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164" fontId="4" fillId="0" borderId="2"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3" fillId="3" borderId="2" xfId="0" applyFont="1" applyFill="1" applyBorder="1" applyAlignment="1">
      <alignment horizontal="center" vertical="center" wrapText="1"/>
    </xf>
    <xf numFmtId="0" fontId="21"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quotePrefix="1" applyNumberFormat="1" applyFont="1" applyBorder="1" applyAlignment="1">
      <alignment horizontal="center" vertical="center" wrapText="1"/>
    </xf>
    <xf numFmtId="0" fontId="21" fillId="25" borderId="2"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21" fillId="0" borderId="1" xfId="0" applyFont="1" applyBorder="1" applyAlignment="1">
      <alignment horizontal="center" vertical="center" wrapText="1"/>
    </xf>
    <xf numFmtId="0" fontId="5" fillId="0" borderId="4" xfId="0" applyFont="1" applyBorder="1" applyAlignment="1">
      <alignment horizontal="center" vertical="center" wrapText="1"/>
    </xf>
    <xf numFmtId="0" fontId="13" fillId="3" borderId="2"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49" fontId="21" fillId="0" borderId="2" xfId="0" applyNumberFormat="1" applyFont="1" applyBorder="1" applyAlignment="1">
      <alignment horizontal="center" vertical="center" wrapText="1"/>
    </xf>
    <xf numFmtId="49" fontId="21" fillId="25"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164" fontId="21" fillId="25" borderId="2" xfId="0" applyNumberFormat="1" applyFont="1" applyFill="1" applyBorder="1" applyAlignment="1">
      <alignment horizontal="center" vertical="center" wrapText="1"/>
    </xf>
    <xf numFmtId="164" fontId="28" fillId="0" borderId="2" xfId="0" applyNumberFormat="1" applyFont="1" applyBorder="1" applyAlignment="1">
      <alignment horizontal="center" vertical="center" wrapText="1"/>
    </xf>
    <xf numFmtId="164" fontId="28" fillId="0" borderId="3" xfId="0" applyNumberFormat="1" applyFont="1" applyBorder="1" applyAlignment="1">
      <alignment horizontal="center" vertical="center" wrapText="1"/>
    </xf>
    <xf numFmtId="164" fontId="28" fillId="0" borderId="4" xfId="0" applyNumberFormat="1" applyFont="1" applyBorder="1" applyAlignment="1">
      <alignment horizontal="center" vertical="center" wrapText="1"/>
    </xf>
    <xf numFmtId="0" fontId="21" fillId="0" borderId="2" xfId="0" quotePrefix="1" applyFont="1" applyBorder="1" applyAlignment="1">
      <alignment horizontal="center" vertical="center" wrapText="1"/>
    </xf>
    <xf numFmtId="9" fontId="4" fillId="0" borderId="2" xfId="0" applyNumberFormat="1" applyFont="1" applyBorder="1" applyAlignment="1">
      <alignment horizontal="center" vertical="center" wrapText="1"/>
    </xf>
    <xf numFmtId="0" fontId="3" fillId="10" borderId="1" xfId="0" applyFont="1" applyFill="1" applyBorder="1" applyAlignment="1">
      <alignment horizontal="center" vertical="center" wrapText="1"/>
    </xf>
    <xf numFmtId="49" fontId="15" fillId="4" borderId="1" xfId="1" applyNumberFormat="1" applyFont="1" applyBorder="1" applyAlignment="1">
      <alignment horizontal="center" vertical="center" wrapText="1"/>
    </xf>
    <xf numFmtId="0" fontId="4" fillId="10"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49" fontId="8" fillId="0" borderId="1" xfId="0" applyNumberFormat="1" applyFont="1" applyBorder="1" applyAlignment="1">
      <alignment horizontal="center" vertical="center" wrapText="1"/>
    </xf>
    <xf numFmtId="164" fontId="4" fillId="23" borderId="2" xfId="0" applyNumberFormat="1" applyFont="1" applyFill="1" applyBorder="1" applyAlignment="1">
      <alignment horizontal="center" vertical="center" wrapText="1"/>
    </xf>
    <xf numFmtId="164" fontId="4" fillId="23" borderId="4" xfId="0" applyNumberFormat="1" applyFont="1" applyFill="1" applyBorder="1" applyAlignment="1">
      <alignment horizontal="center" vertical="center" wrapText="1"/>
    </xf>
    <xf numFmtId="49" fontId="4" fillId="23" borderId="2" xfId="0" applyNumberFormat="1" applyFont="1" applyFill="1" applyBorder="1" applyAlignment="1">
      <alignment horizontal="center" vertical="center" wrapText="1"/>
    </xf>
    <xf numFmtId="164" fontId="21" fillId="0" borderId="2" xfId="0" applyNumberFormat="1" applyFont="1" applyBorder="1" applyAlignment="1">
      <alignment horizontal="center" vertical="center" wrapText="1"/>
    </xf>
    <xf numFmtId="0" fontId="4" fillId="23" borderId="2" xfId="0" applyFont="1" applyFill="1" applyBorder="1" applyAlignment="1">
      <alignment horizontal="center" vertical="center" wrapText="1"/>
    </xf>
    <xf numFmtId="0" fontId="4" fillId="23" borderId="4" xfId="0" applyFont="1" applyFill="1" applyBorder="1" applyAlignment="1">
      <alignment horizontal="center" vertical="center" wrapText="1"/>
    </xf>
    <xf numFmtId="9" fontId="4" fillId="23" borderId="2"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3" fillId="18"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3"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3" fillId="20"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13" fillId="3"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20" borderId="2"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45" fillId="0" borderId="0" xfId="0" applyFont="1" applyAlignment="1">
      <alignment horizontal="center" vertical="center"/>
    </xf>
    <xf numFmtId="0" fontId="47" fillId="0" borderId="0" xfId="0" applyFont="1" applyAlignment="1">
      <alignment vertical="center"/>
    </xf>
    <xf numFmtId="0" fontId="46" fillId="0" borderId="0" xfId="0" applyFont="1" applyAlignment="1">
      <alignment vertical="center"/>
    </xf>
    <xf numFmtId="0" fontId="48" fillId="0" borderId="0" xfId="0" applyFont="1" applyAlignment="1">
      <alignment vertical="center"/>
    </xf>
    <xf numFmtId="0" fontId="28" fillId="0" borderId="2" xfId="0" applyFont="1" applyBorder="1" applyAlignment="1">
      <alignment horizontal="center" vertical="center" wrapText="1"/>
    </xf>
    <xf numFmtId="49" fontId="15" fillId="4" borderId="1" xfId="1" applyNumberFormat="1" applyFont="1" applyBorder="1" applyAlignment="1">
      <alignment vertical="center" wrapText="1"/>
    </xf>
    <xf numFmtId="0" fontId="15" fillId="4" borderId="1" xfId="1" applyFont="1" applyBorder="1" applyAlignment="1">
      <alignmen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7" borderId="1" xfId="0" applyFont="1" applyFill="1" applyBorder="1" applyAlignment="1">
      <alignment horizontal="center" vertical="center" wrapText="1"/>
    </xf>
    <xf numFmtId="0" fontId="13" fillId="7" borderId="2" xfId="0" applyFont="1" applyFill="1" applyBorder="1" applyAlignment="1">
      <alignment horizontal="center" vertical="center" wrapText="1"/>
    </xf>
    <xf numFmtId="9" fontId="4" fillId="0" borderId="2" xfId="0" applyNumberFormat="1" applyFont="1" applyBorder="1" applyAlignment="1">
      <alignment horizontal="center" vertical="center" wrapText="1"/>
    </xf>
    <xf numFmtId="0" fontId="13" fillId="8"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20" borderId="2" xfId="0" applyFont="1" applyFill="1" applyBorder="1" applyAlignment="1">
      <alignment horizontal="center" vertical="center" wrapText="1"/>
    </xf>
    <xf numFmtId="0" fontId="13" fillId="3" borderId="0"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4"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center" vertical="center" wrapText="1"/>
    </xf>
    <xf numFmtId="0" fontId="13" fillId="3" borderId="1"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7"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20" borderId="2" xfId="0"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1" fillId="3" borderId="2" xfId="0" applyNumberFormat="1" applyFont="1" applyFill="1" applyBorder="1" applyAlignment="1">
      <alignment horizontal="center" vertical="center" wrapText="1"/>
    </xf>
    <xf numFmtId="0" fontId="26" fillId="3"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13"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22"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6" borderId="1" xfId="0" quotePrefix="1" applyFont="1" applyFill="1" applyBorder="1" applyAlignment="1">
      <alignment horizontal="center" vertical="center" wrapText="1"/>
    </xf>
    <xf numFmtId="0" fontId="8"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5" fillId="6" borderId="4" xfId="0" applyFont="1" applyFill="1" applyBorder="1" applyAlignment="1">
      <alignment horizontal="center" vertical="center" wrapText="1"/>
    </xf>
    <xf numFmtId="49" fontId="4" fillId="6" borderId="2"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49" fontId="4" fillId="18" borderId="1" xfId="0" applyNumberFormat="1" applyFont="1" applyFill="1" applyBorder="1" applyAlignment="1">
      <alignment horizontal="center" vertical="center" wrapText="1"/>
    </xf>
    <xf numFmtId="0" fontId="4" fillId="18"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49" fontId="8" fillId="17" borderId="1" xfId="0" applyNumberFormat="1" applyFont="1" applyFill="1" applyBorder="1" applyAlignment="1">
      <alignment horizontal="center" vertical="center" wrapText="1"/>
    </xf>
    <xf numFmtId="0" fontId="8" fillId="17" borderId="1" xfId="0" applyFont="1" applyFill="1" applyBorder="1" applyAlignment="1">
      <alignment horizontal="center" vertical="center" wrapText="1"/>
    </xf>
    <xf numFmtId="49" fontId="4" fillId="22" borderId="1" xfId="0" applyNumberFormat="1" applyFont="1" applyFill="1" applyBorder="1" applyAlignment="1">
      <alignment horizontal="center" vertical="center" wrapText="1"/>
    </xf>
    <xf numFmtId="49" fontId="5" fillId="2" borderId="8" xfId="0" applyNumberFormat="1"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164" fontId="4" fillId="0" borderId="2"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3"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164" fontId="4" fillId="0" borderId="3" xfId="0" applyNumberFormat="1" applyFont="1" applyBorder="1" applyAlignment="1">
      <alignment horizontal="center" vertical="center" wrapText="1"/>
    </xf>
    <xf numFmtId="0" fontId="5" fillId="0" borderId="1" xfId="0" applyFont="1" applyBorder="1" applyAlignment="1">
      <alignment horizontal="center" vertical="center" wrapText="1"/>
    </xf>
    <xf numFmtId="164" fontId="4" fillId="0" borderId="1" xfId="0" quotePrefix="1" applyNumberFormat="1" applyFont="1" applyBorder="1" applyAlignment="1">
      <alignment horizontal="center" vertical="center" wrapText="1"/>
    </xf>
    <xf numFmtId="0" fontId="21" fillId="25" borderId="2" xfId="0" applyFont="1" applyFill="1" applyBorder="1" applyAlignment="1">
      <alignment horizontal="center" vertical="center" wrapText="1"/>
    </xf>
    <xf numFmtId="0" fontId="21" fillId="25" borderId="3" xfId="0" applyFont="1" applyFill="1" applyBorder="1" applyAlignment="1">
      <alignment horizontal="center" vertical="center" wrapText="1"/>
    </xf>
    <xf numFmtId="0" fontId="21" fillId="25" borderId="4"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21"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3" fillId="3" borderId="2"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3"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49" fontId="21" fillId="0" borderId="2" xfId="0" applyNumberFormat="1" applyFont="1" applyBorder="1" applyAlignment="1">
      <alignment horizontal="center" vertical="center" wrapText="1"/>
    </xf>
    <xf numFmtId="49" fontId="21" fillId="0" borderId="3" xfId="0" applyNumberFormat="1" applyFont="1" applyBorder="1" applyAlignment="1">
      <alignment horizontal="center" vertical="center" wrapText="1"/>
    </xf>
    <xf numFmtId="49" fontId="21" fillId="0" borderId="4" xfId="0" applyNumberFormat="1" applyFont="1" applyBorder="1" applyAlignment="1">
      <alignment horizontal="center" vertical="center" wrapText="1"/>
    </xf>
    <xf numFmtId="49" fontId="21" fillId="25" borderId="2" xfId="0" applyNumberFormat="1" applyFont="1" applyFill="1" applyBorder="1" applyAlignment="1">
      <alignment horizontal="center" vertical="center" wrapText="1"/>
    </xf>
    <xf numFmtId="49" fontId="21" fillId="25" borderId="3" xfId="0" applyNumberFormat="1" applyFont="1" applyFill="1" applyBorder="1" applyAlignment="1">
      <alignment horizontal="center" vertical="center" wrapText="1"/>
    </xf>
    <xf numFmtId="49" fontId="21" fillId="25"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6" fillId="21" borderId="5" xfId="0" applyFont="1" applyFill="1" applyBorder="1" applyAlignment="1">
      <alignment horizontal="center" vertical="center" wrapText="1"/>
    </xf>
    <xf numFmtId="0" fontId="6" fillId="21" borderId="7" xfId="0" applyFont="1" applyFill="1" applyBorder="1" applyAlignment="1">
      <alignment horizontal="center" vertical="center" wrapText="1"/>
    </xf>
    <xf numFmtId="0" fontId="6" fillId="21" borderId="6"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4" xfId="0" applyFont="1" applyFill="1" applyBorder="1" applyAlignment="1">
      <alignment horizontal="center" vertical="center" wrapText="1"/>
    </xf>
    <xf numFmtId="164" fontId="21" fillId="25" borderId="2" xfId="0" applyNumberFormat="1" applyFont="1" applyFill="1" applyBorder="1" applyAlignment="1">
      <alignment horizontal="center" vertical="center" wrapText="1"/>
    </xf>
    <xf numFmtId="164" fontId="21" fillId="25" borderId="3" xfId="0" applyNumberFormat="1" applyFont="1" applyFill="1" applyBorder="1" applyAlignment="1">
      <alignment horizontal="center" vertical="center" wrapText="1"/>
    </xf>
    <xf numFmtId="164" fontId="21" fillId="25" borderId="4" xfId="0" applyNumberFormat="1" applyFont="1" applyFill="1" applyBorder="1" applyAlignment="1">
      <alignment horizontal="center" vertical="center" wrapText="1"/>
    </xf>
    <xf numFmtId="164" fontId="28" fillId="0" borderId="2" xfId="0" applyNumberFormat="1" applyFont="1" applyBorder="1" applyAlignment="1">
      <alignment horizontal="center" vertical="center" wrapText="1"/>
    </xf>
    <xf numFmtId="164" fontId="28" fillId="0" borderId="3" xfId="0" applyNumberFormat="1" applyFont="1" applyBorder="1" applyAlignment="1">
      <alignment horizontal="center" vertical="center" wrapText="1"/>
    </xf>
    <xf numFmtId="164" fontId="28" fillId="0" borderId="4" xfId="0" applyNumberFormat="1" applyFont="1" applyBorder="1" applyAlignment="1">
      <alignment horizontal="center" vertical="center" wrapText="1"/>
    </xf>
    <xf numFmtId="0" fontId="21" fillId="0" borderId="2" xfId="0" quotePrefix="1" applyFont="1" applyBorder="1" applyAlignment="1">
      <alignment horizontal="center" vertical="center" wrapText="1"/>
    </xf>
    <xf numFmtId="0" fontId="21" fillId="0" borderId="4" xfId="0" quotePrefix="1" applyFont="1" applyBorder="1" applyAlignment="1">
      <alignment horizontal="center" vertical="center" wrapText="1"/>
    </xf>
    <xf numFmtId="49" fontId="4" fillId="0" borderId="3" xfId="0" applyNumberFormat="1" applyFont="1" applyBorder="1" applyAlignment="1">
      <alignment horizontal="center" vertical="center" wrapText="1"/>
    </xf>
    <xf numFmtId="0" fontId="21" fillId="0" borderId="3" xfId="0" quotePrefix="1" applyFont="1" applyBorder="1" applyAlignment="1">
      <alignment horizontal="center" vertical="center" wrapText="1"/>
    </xf>
    <xf numFmtId="9" fontId="4" fillId="0" borderId="2" xfId="0" applyNumberFormat="1" applyFont="1" applyBorder="1" applyAlignment="1">
      <alignment horizontal="center" vertical="center" wrapText="1"/>
    </xf>
    <xf numFmtId="9" fontId="4" fillId="0" borderId="4" xfId="0" applyNumberFormat="1" applyFont="1" applyBorder="1" applyAlignment="1">
      <alignment horizontal="center" vertical="center" wrapText="1"/>
    </xf>
    <xf numFmtId="0" fontId="3" fillId="10" borderId="1" xfId="0" applyFont="1" applyFill="1" applyBorder="1" applyAlignment="1">
      <alignment horizontal="center" vertical="center" wrapText="1"/>
    </xf>
    <xf numFmtId="49" fontId="15" fillId="4" borderId="1" xfId="1" applyNumberFormat="1" applyFont="1" applyBorder="1" applyAlignment="1">
      <alignment horizontal="center" vertical="center" wrapText="1"/>
    </xf>
    <xf numFmtId="0" fontId="15" fillId="4" borderId="1" xfId="1" applyFont="1" applyBorder="1" applyAlignment="1">
      <alignment horizontal="center" vertical="center" wrapText="1"/>
    </xf>
    <xf numFmtId="0" fontId="4"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9" fontId="4" fillId="0" borderId="3"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164" fontId="4" fillId="23" borderId="2" xfId="0" applyNumberFormat="1" applyFont="1" applyFill="1" applyBorder="1" applyAlignment="1">
      <alignment horizontal="center" vertical="center" wrapText="1"/>
    </xf>
    <xf numFmtId="164" fontId="4" fillId="23" borderId="3" xfId="0" applyNumberFormat="1" applyFont="1" applyFill="1" applyBorder="1" applyAlignment="1">
      <alignment horizontal="center" vertical="center" wrapText="1"/>
    </xf>
    <xf numFmtId="164" fontId="4" fillId="23" borderId="4" xfId="0" applyNumberFormat="1" applyFont="1" applyFill="1" applyBorder="1" applyAlignment="1">
      <alignment horizontal="center" vertical="center" wrapText="1"/>
    </xf>
    <xf numFmtId="49" fontId="4" fillId="23" borderId="2" xfId="0" applyNumberFormat="1" applyFont="1" applyFill="1" applyBorder="1" applyAlignment="1">
      <alignment horizontal="center" vertical="center" wrapText="1"/>
    </xf>
    <xf numFmtId="49" fontId="4" fillId="23" borderId="3" xfId="0" applyNumberFormat="1" applyFont="1" applyFill="1" applyBorder="1" applyAlignment="1">
      <alignment horizontal="center" vertical="center" wrapText="1"/>
    </xf>
    <xf numFmtId="49" fontId="4" fillId="23" borderId="4" xfId="0" applyNumberFormat="1" applyFont="1" applyFill="1" applyBorder="1" applyAlignment="1">
      <alignment horizontal="center" vertical="center" wrapText="1"/>
    </xf>
    <xf numFmtId="164" fontId="21" fillId="0" borderId="2" xfId="0" applyNumberFormat="1" applyFont="1" applyBorder="1" applyAlignment="1">
      <alignment horizontal="center" vertical="center" wrapText="1"/>
    </xf>
    <xf numFmtId="164" fontId="21" fillId="0" borderId="3" xfId="0" applyNumberFormat="1" applyFont="1" applyBorder="1" applyAlignment="1">
      <alignment horizontal="center" vertical="center" wrapText="1"/>
    </xf>
    <xf numFmtId="164" fontId="21" fillId="0" borderId="4" xfId="0" applyNumberFormat="1" applyFont="1" applyBorder="1" applyAlignment="1">
      <alignment horizontal="center" vertical="center" wrapText="1"/>
    </xf>
    <xf numFmtId="0" fontId="4" fillId="23" borderId="2" xfId="0" applyFont="1" applyFill="1" applyBorder="1" applyAlignment="1">
      <alignment horizontal="center" vertical="center" wrapText="1"/>
    </xf>
    <xf numFmtId="0" fontId="4" fillId="23" borderId="3" xfId="0" applyFont="1" applyFill="1" applyBorder="1" applyAlignment="1">
      <alignment horizontal="center" vertical="center" wrapText="1"/>
    </xf>
    <xf numFmtId="0" fontId="4" fillId="23" borderId="4" xfId="0" applyFont="1" applyFill="1" applyBorder="1" applyAlignment="1">
      <alignment horizontal="center" vertical="center" wrapText="1"/>
    </xf>
    <xf numFmtId="9" fontId="4" fillId="23" borderId="2" xfId="0" applyNumberFormat="1" applyFont="1" applyFill="1" applyBorder="1" applyAlignment="1">
      <alignment horizontal="center" vertical="center" wrapText="1"/>
    </xf>
    <xf numFmtId="9" fontId="4" fillId="23" borderId="3" xfId="0" applyNumberFormat="1" applyFont="1" applyFill="1" applyBorder="1" applyAlignment="1">
      <alignment horizontal="center" vertical="center" wrapText="1"/>
    </xf>
    <xf numFmtId="9" fontId="4" fillId="23" borderId="4"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3" fillId="18"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3"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1" fillId="3" borderId="2"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9" fillId="0" borderId="3" xfId="0" applyFont="1" applyBorder="1" applyAlignment="1">
      <alignment horizontal="center" vertical="center" wrapText="1"/>
    </xf>
    <xf numFmtId="0" fontId="13" fillId="5" borderId="1"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3" fillId="20" borderId="2" xfId="0" applyFont="1" applyFill="1" applyBorder="1" applyAlignment="1">
      <alignment horizontal="center" vertical="center" wrapText="1"/>
    </xf>
    <xf numFmtId="0" fontId="13" fillId="20" borderId="4" xfId="0" applyFont="1" applyFill="1" applyBorder="1" applyAlignment="1">
      <alignment horizontal="center" vertical="center" wrapText="1"/>
    </xf>
    <xf numFmtId="0" fontId="42" fillId="0" borderId="5" xfId="0" applyFont="1" applyBorder="1" applyAlignment="1">
      <alignment horizontal="center" vertical="center" wrapText="1"/>
    </xf>
    <xf numFmtId="0" fontId="42" fillId="0" borderId="7" xfId="0" applyFont="1" applyBorder="1" applyAlignment="1">
      <alignment horizontal="center" vertical="center" wrapText="1"/>
    </xf>
    <xf numFmtId="0" fontId="42" fillId="0" borderId="6" xfId="0" applyFont="1" applyBorder="1" applyAlignment="1">
      <alignment horizontal="center" vertical="center" wrapText="1"/>
    </xf>
    <xf numFmtId="0" fontId="4" fillId="7" borderId="2"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colors>
    <mruColors>
      <color rgb="FFFB61D3"/>
      <color rgb="FFFFCC99"/>
      <color rgb="FFFF4747"/>
      <color rgb="FFFF9900"/>
      <color rgb="FFFFFBFF"/>
      <color rgb="FFFFFFCC"/>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UEORLAB1\Chemical%20Inventory,%20Suppliers,%20NDAs\Surfactants\Surfactant-Cosolvent%20Invento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UEORLAB1\Chemical%20Inventory,%20Suppliers,%20NDAs\Crude%20Oil%20Inventory%20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UEORLAB1\Chemical%20Inventory,%20Suppliers,%20NDAs\Polymer%20Inven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
      <sheetName val="BASF"/>
      <sheetName val="BH"/>
      <sheetName val="Bolland"/>
      <sheetName val="Carboxylates"/>
      <sheetName val="ChemEOR"/>
      <sheetName val="Clariant"/>
      <sheetName val="CNPC"/>
      <sheetName val="Cytec"/>
      <sheetName val="Dow"/>
      <sheetName val="Esteem"/>
      <sheetName val="Harcros"/>
      <sheetName val="Indorama"/>
      <sheetName val="ISU"/>
      <sheetName val="IUT"/>
      <sheetName val="Mgl Samples"/>
      <sheetName val="Nissan"/>
      <sheetName val="Oil Chem"/>
      <sheetName val="Oronite"/>
      <sheetName val="Oxy Columbia"/>
      <sheetName val="PGP"/>
      <sheetName val="Pilot"/>
      <sheetName val="Sasol"/>
      <sheetName val="Schlumberger"/>
      <sheetName val="Shell"/>
      <sheetName val="Solvay"/>
      <sheetName val="Stepan"/>
      <sheetName val="Sulfates"/>
      <sheetName val="Taminco"/>
      <sheetName val="Sheet1"/>
      <sheetName val="Sheet2"/>
      <sheetName val="Total Quantities"/>
      <sheetName val="TouG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1">
          <cell r="F1">
            <v>2015</v>
          </cell>
          <cell r="J1">
            <v>221</v>
          </cell>
        </row>
        <row r="3">
          <cell r="F3">
            <v>690.86514599999998</v>
          </cell>
          <cell r="J3">
            <v>104.038</v>
          </cell>
        </row>
      </sheetData>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micals"/>
      <sheetName val="Mixtures"/>
      <sheetName val="KOC sent back"/>
      <sheetName val="Possible to reduce"/>
    </sheetNames>
    <sheetDataSet>
      <sheetData sheetId="0">
        <row r="2">
          <cell r="G2">
            <v>272</v>
          </cell>
          <cell r="J2">
            <v>1346.2</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F"/>
      <sheetName val="Cairn"/>
      <sheetName val="Cargill"/>
      <sheetName val="ChemEOR"/>
      <sheetName val="ChemorTech"/>
      <sheetName val="CNPC"/>
      <sheetName val="Demac"/>
      <sheetName val="DOW"/>
      <sheetName val="Kemira"/>
      <sheetName val="Nalco"/>
      <sheetName val="Sichuan"/>
      <sheetName val="SNF"/>
      <sheetName val="Tougas"/>
      <sheetName val="Wintershall"/>
      <sheetName val="ZL"/>
      <sheetName val="All ct and ma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B2">
            <v>288</v>
          </cell>
        </row>
        <row r="3">
          <cell r="B3">
            <v>41912</v>
          </cell>
        </row>
      </sheetData>
    </sheetDataSet>
  </externalBook>
</externalLink>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258"/>
  <sheetViews>
    <sheetView zoomScale="85" zoomScaleNormal="85" zoomScaleSheetLayoutView="90" workbookViewId="0">
      <pane xSplit="1" ySplit="3" topLeftCell="B133" activePane="bottomRight" state="frozenSplit"/>
      <selection pane="topRight" activeCell="AG1" sqref="AG1:AL1"/>
      <selection pane="bottomLeft" activeCell="A66" sqref="A66"/>
      <selection pane="bottomRight" activeCell="B135" sqref="B135"/>
    </sheetView>
  </sheetViews>
  <sheetFormatPr defaultColWidth="9.140625" defaultRowHeight="16.5" x14ac:dyDescent="0.25"/>
  <cols>
    <col min="1" max="1" width="19.28515625" style="22" customWidth="1"/>
    <col min="2" max="2" width="17" style="4" customWidth="1"/>
    <col min="3" max="3" width="11" style="3" customWidth="1"/>
    <col min="4" max="4" width="9" style="3" customWidth="1"/>
    <col min="5" max="5" width="11.42578125" style="3" customWidth="1"/>
    <col min="6" max="6" width="32" style="23" customWidth="1"/>
    <col min="7" max="7" width="45.85546875" style="23" customWidth="1"/>
    <col min="8" max="8" width="8.28515625" style="317" customWidth="1"/>
    <col min="9" max="9" width="11" style="317" customWidth="1"/>
    <col min="10" max="10" width="9.5703125" style="70" customWidth="1"/>
    <col min="11" max="11" width="8.140625" style="23" customWidth="1"/>
    <col min="12" max="12" width="28.85546875" style="23" customWidth="1"/>
    <col min="13" max="13" width="24.7109375" style="23" customWidth="1"/>
    <col min="14" max="15" width="5.42578125" style="23" customWidth="1"/>
    <col min="16" max="16" width="11.7109375" style="70" customWidth="1"/>
    <col min="17" max="17" width="12.7109375" style="70" customWidth="1"/>
    <col min="18" max="18" width="10.140625" style="66" customWidth="1"/>
    <col min="19" max="19" width="8.7109375" style="66" customWidth="1"/>
    <col min="20" max="20" width="9.140625" style="23" customWidth="1"/>
    <col min="21" max="22" width="7.7109375" style="23" customWidth="1"/>
    <col min="23" max="23" width="9.42578125" style="23" customWidth="1"/>
    <col min="24" max="24" width="6.140625" style="23" customWidth="1"/>
    <col min="25" max="25" width="9.28515625" style="23" customWidth="1"/>
    <col min="26" max="26" width="9.140625" style="23"/>
    <col min="27" max="27" width="7" style="23" customWidth="1"/>
    <col min="28" max="28" width="6.85546875" style="23" bestFit="1" customWidth="1"/>
    <col min="29" max="29" width="8.42578125" style="23" bestFit="1" customWidth="1"/>
    <col min="30" max="30" width="9.7109375" style="12" customWidth="1"/>
    <col min="31" max="31" width="9.28515625" style="23" bestFit="1" customWidth="1"/>
    <col min="32" max="33" width="7.5703125" style="23" bestFit="1" customWidth="1"/>
    <col min="34" max="34" width="7.42578125" style="23" bestFit="1" customWidth="1"/>
    <col min="35" max="35" width="7.5703125" style="23" bestFit="1" customWidth="1"/>
    <col min="36" max="37" width="8.42578125" style="23" bestFit="1" customWidth="1"/>
    <col min="38" max="38" width="9.140625" style="23"/>
    <col min="39" max="39" width="14.28515625" style="23" customWidth="1"/>
    <col min="40" max="16384" width="9.140625" style="3"/>
  </cols>
  <sheetData>
    <row r="1" spans="1:43" ht="36" customHeight="1" x14ac:dyDescent="0.25">
      <c r="A1" s="793" t="s">
        <v>9</v>
      </c>
      <c r="B1" s="794"/>
      <c r="C1" s="794"/>
      <c r="D1" s="794"/>
      <c r="E1" s="795"/>
      <c r="F1" s="15" t="s">
        <v>767</v>
      </c>
      <c r="G1" s="81" t="s">
        <v>869</v>
      </c>
      <c r="H1" s="316"/>
      <c r="I1" s="316"/>
      <c r="J1" s="23"/>
      <c r="K1" s="82"/>
      <c r="P1" s="12"/>
      <c r="Q1" s="12"/>
      <c r="AF1" s="864" t="s">
        <v>1284</v>
      </c>
      <c r="AG1" s="865"/>
      <c r="AH1" s="865"/>
      <c r="AI1" s="865"/>
      <c r="AJ1" s="865"/>
      <c r="AK1" s="866"/>
    </row>
    <row r="2" spans="1:43" ht="36.75" customHeight="1" x14ac:dyDescent="0.25">
      <c r="A2" s="6" t="s">
        <v>641</v>
      </c>
      <c r="B2" s="7" t="s">
        <v>125</v>
      </c>
      <c r="C2" s="8" t="s">
        <v>124</v>
      </c>
      <c r="D2" s="9" t="s">
        <v>33</v>
      </c>
      <c r="E2" s="10" t="s">
        <v>303</v>
      </c>
      <c r="F2" s="83" t="s">
        <v>305</v>
      </c>
      <c r="G2" s="27" t="s">
        <v>1140</v>
      </c>
      <c r="H2" s="11" t="s">
        <v>642</v>
      </c>
      <c r="I2" s="316"/>
      <c r="J2" s="23"/>
      <c r="K2" s="12"/>
      <c r="L2" s="84"/>
      <c r="M2" s="84"/>
      <c r="N2" s="12"/>
      <c r="O2" s="12"/>
      <c r="P2" s="23"/>
      <c r="Q2" s="23"/>
      <c r="R2" s="811" t="s">
        <v>133</v>
      </c>
      <c r="S2" s="77" t="s">
        <v>753</v>
      </c>
      <c r="T2" s="812" t="s">
        <v>594</v>
      </c>
      <c r="U2" s="812" t="s">
        <v>144</v>
      </c>
      <c r="V2" s="812" t="s">
        <v>83</v>
      </c>
      <c r="W2" s="812" t="s">
        <v>123</v>
      </c>
      <c r="X2" s="812" t="s">
        <v>592</v>
      </c>
      <c r="Y2" s="812" t="s">
        <v>766</v>
      </c>
      <c r="Z2" s="34" t="s">
        <v>505</v>
      </c>
      <c r="AA2" s="34">
        <f>SUM(AA6:AA1048576)</f>
        <v>185.4</v>
      </c>
      <c r="AB2" s="34">
        <f>SUM(AB6:AB1048576)</f>
        <v>9.5</v>
      </c>
      <c r="AC2" s="34">
        <f>SUM(AC6:AC1048576)</f>
        <v>0.7</v>
      </c>
      <c r="AD2" s="810" t="s">
        <v>518</v>
      </c>
      <c r="AE2" s="813" t="s">
        <v>514</v>
      </c>
      <c r="AF2" s="85">
        <f t="shared" ref="AF2:AK2" si="0">SUM(AF6:AF1048576)/3.785</f>
        <v>0.26420079260237778</v>
      </c>
      <c r="AG2" s="85">
        <f t="shared" si="0"/>
        <v>44.755614266842798</v>
      </c>
      <c r="AH2" s="85">
        <f t="shared" si="0"/>
        <v>3.9894319682959045</v>
      </c>
      <c r="AI2" s="85">
        <f t="shared" si="0"/>
        <v>30.023249669749006</v>
      </c>
      <c r="AJ2" s="85">
        <f t="shared" si="0"/>
        <v>409.75904887714665</v>
      </c>
      <c r="AK2" s="85">
        <f t="shared" si="0"/>
        <v>385.06948480845443</v>
      </c>
      <c r="AL2" s="75" t="s">
        <v>376</v>
      </c>
      <c r="AM2" s="814" t="s">
        <v>361</v>
      </c>
    </row>
    <row r="3" spans="1:43" ht="51" x14ac:dyDescent="0.25">
      <c r="A3" s="2" t="s">
        <v>701</v>
      </c>
      <c r="B3" s="125" t="s">
        <v>611</v>
      </c>
      <c r="C3" s="15" t="s">
        <v>796</v>
      </c>
      <c r="D3" s="14" t="s">
        <v>797</v>
      </c>
      <c r="E3" s="15" t="s">
        <v>798</v>
      </c>
      <c r="F3" s="15" t="s">
        <v>13</v>
      </c>
      <c r="G3" s="15" t="s">
        <v>136</v>
      </c>
      <c r="H3" s="86" t="s">
        <v>593</v>
      </c>
      <c r="I3" s="87" t="s">
        <v>850</v>
      </c>
      <c r="J3" s="69" t="s">
        <v>851</v>
      </c>
      <c r="K3" s="15" t="s">
        <v>65</v>
      </c>
      <c r="L3" s="16" t="s">
        <v>82</v>
      </c>
      <c r="M3" s="16" t="s">
        <v>609</v>
      </c>
      <c r="N3" s="16" t="s">
        <v>643</v>
      </c>
      <c r="O3" s="16" t="s">
        <v>644</v>
      </c>
      <c r="P3" s="88" t="s">
        <v>0</v>
      </c>
      <c r="Q3" s="88" t="s">
        <v>126</v>
      </c>
      <c r="R3" s="811"/>
      <c r="S3" s="89" t="s">
        <v>134</v>
      </c>
      <c r="T3" s="812"/>
      <c r="U3" s="812"/>
      <c r="V3" s="812"/>
      <c r="W3" s="812"/>
      <c r="X3" s="812"/>
      <c r="Y3" s="812"/>
      <c r="Z3" s="90" t="s">
        <v>367</v>
      </c>
      <c r="AA3" s="90" t="s">
        <v>513</v>
      </c>
      <c r="AB3" s="90" t="s">
        <v>510</v>
      </c>
      <c r="AC3" s="90" t="s">
        <v>511</v>
      </c>
      <c r="AD3" s="810"/>
      <c r="AE3" s="813"/>
      <c r="AF3" s="32" t="s">
        <v>507</v>
      </c>
      <c r="AG3" s="32" t="s">
        <v>508</v>
      </c>
      <c r="AH3" s="32" t="s">
        <v>509</v>
      </c>
      <c r="AI3" s="32" t="s">
        <v>510</v>
      </c>
      <c r="AJ3" s="32" t="s">
        <v>511</v>
      </c>
      <c r="AK3" s="32" t="s">
        <v>512</v>
      </c>
      <c r="AM3" s="814"/>
    </row>
    <row r="4" spans="1:43" s="459" customFormat="1" ht="90" customHeight="1" x14ac:dyDescent="0.25">
      <c r="A4" s="476" t="s">
        <v>1343</v>
      </c>
      <c r="B4" s="458" t="s">
        <v>1344</v>
      </c>
      <c r="C4" s="458">
        <v>0.01</v>
      </c>
      <c r="D4" s="458">
        <v>2</v>
      </c>
      <c r="E4" s="458">
        <v>0.02</v>
      </c>
      <c r="F4" s="469"/>
      <c r="G4" s="462"/>
      <c r="H4" s="463"/>
      <c r="I4" s="475"/>
      <c r="J4" s="461"/>
      <c r="K4" s="458"/>
      <c r="L4" s="458" t="s">
        <v>1435</v>
      </c>
      <c r="M4" s="458"/>
      <c r="N4" s="458"/>
      <c r="O4" s="458"/>
      <c r="P4" s="461">
        <v>42828</v>
      </c>
      <c r="Q4" s="461" t="s">
        <v>77</v>
      </c>
      <c r="R4" s="463"/>
      <c r="S4" s="463"/>
      <c r="T4" s="458"/>
      <c r="U4" s="473"/>
      <c r="V4" s="458"/>
      <c r="W4" s="458"/>
      <c r="X4" s="458"/>
      <c r="Y4" s="458"/>
      <c r="Z4" s="458"/>
      <c r="AA4" s="458"/>
      <c r="AB4" s="458"/>
      <c r="AC4" s="458"/>
      <c r="AD4" s="462"/>
      <c r="AE4" s="458"/>
      <c r="AF4" s="458"/>
      <c r="AG4" s="458"/>
      <c r="AH4" s="458"/>
      <c r="AI4" s="458"/>
      <c r="AJ4" s="458"/>
      <c r="AK4" s="458"/>
      <c r="AL4" s="458"/>
      <c r="AM4" s="458"/>
    </row>
    <row r="5" spans="1:43" s="62" customFormat="1" ht="87.75" customHeight="1" x14ac:dyDescent="0.25">
      <c r="A5" s="19" t="s">
        <v>1253</v>
      </c>
      <c r="B5" s="4" t="s">
        <v>634</v>
      </c>
      <c r="C5" s="3">
        <v>0.1</v>
      </c>
      <c r="D5" s="3">
        <v>3</v>
      </c>
      <c r="E5" s="28">
        <f>0.1*3</f>
        <v>0.30000000000000004</v>
      </c>
      <c r="F5" s="37" t="s">
        <v>900</v>
      </c>
      <c r="G5" s="1" t="s">
        <v>742</v>
      </c>
      <c r="H5" s="317" t="s">
        <v>44</v>
      </c>
      <c r="I5" s="314" t="s">
        <v>741</v>
      </c>
      <c r="J5" s="70" t="s">
        <v>74</v>
      </c>
      <c r="K5" s="23" t="s">
        <v>68</v>
      </c>
      <c r="L5" s="23" t="s">
        <v>596</v>
      </c>
      <c r="M5" s="23" t="s">
        <v>74</v>
      </c>
      <c r="N5" s="23">
        <v>0.2</v>
      </c>
      <c r="O5" s="23">
        <v>0.2</v>
      </c>
      <c r="P5" s="121" t="s">
        <v>1007</v>
      </c>
      <c r="Q5" s="70" t="s">
        <v>80</v>
      </c>
      <c r="R5" s="66" t="s">
        <v>139</v>
      </c>
      <c r="S5" s="66" t="s">
        <v>139</v>
      </c>
      <c r="T5" s="23" t="s">
        <v>445</v>
      </c>
      <c r="U5" s="94">
        <v>1E-3</v>
      </c>
      <c r="V5" s="23" t="s">
        <v>443</v>
      </c>
      <c r="W5" s="23" t="s">
        <v>97</v>
      </c>
      <c r="X5" s="23" t="s">
        <v>97</v>
      </c>
      <c r="Y5" s="23" t="s">
        <v>97</v>
      </c>
      <c r="Z5" s="12"/>
      <c r="AA5" s="23"/>
      <c r="AB5" s="12"/>
      <c r="AC5" s="12"/>
      <c r="AD5" s="83" t="s">
        <v>528</v>
      </c>
      <c r="AE5" s="23"/>
      <c r="AF5" s="12"/>
      <c r="AG5" s="12"/>
      <c r="AH5" s="12"/>
      <c r="AI5" s="12"/>
      <c r="AJ5" s="12"/>
      <c r="AK5" s="12"/>
      <c r="AL5" s="12"/>
      <c r="AM5" s="78" t="s">
        <v>580</v>
      </c>
      <c r="AN5" s="61"/>
      <c r="AO5" s="61"/>
      <c r="AP5" s="61"/>
      <c r="AQ5" s="61"/>
    </row>
    <row r="6" spans="1:43" s="23" customFormat="1" ht="90" customHeight="1" x14ac:dyDescent="0.25">
      <c r="A6" s="75" t="s">
        <v>702</v>
      </c>
      <c r="B6" s="23" t="s">
        <v>604</v>
      </c>
      <c r="C6" s="23">
        <v>4</v>
      </c>
      <c r="D6" s="23">
        <v>1</v>
      </c>
      <c r="E6" s="23">
        <v>4</v>
      </c>
      <c r="F6" s="12" t="s">
        <v>1052</v>
      </c>
      <c r="G6" s="75" t="s">
        <v>865</v>
      </c>
      <c r="H6" s="317" t="s">
        <v>34</v>
      </c>
      <c r="I6" s="334" t="s">
        <v>569</v>
      </c>
      <c r="J6" s="70" t="s">
        <v>74</v>
      </c>
      <c r="K6" s="23" t="s">
        <v>68</v>
      </c>
      <c r="L6" s="23" t="s">
        <v>132</v>
      </c>
      <c r="M6" s="23" t="s">
        <v>74</v>
      </c>
      <c r="N6" s="23">
        <v>16</v>
      </c>
      <c r="O6" s="23">
        <v>4</v>
      </c>
      <c r="P6" s="70">
        <v>41487</v>
      </c>
      <c r="Q6" s="70" t="s">
        <v>71</v>
      </c>
      <c r="R6" s="66" t="s">
        <v>645</v>
      </c>
      <c r="S6" s="66" t="s">
        <v>135</v>
      </c>
      <c r="T6" s="23" t="s">
        <v>137</v>
      </c>
      <c r="U6" s="79">
        <v>0.01</v>
      </c>
      <c r="V6" s="23" t="s">
        <v>443</v>
      </c>
      <c r="W6" s="23" t="s">
        <v>138</v>
      </c>
      <c r="X6" s="23" t="s">
        <v>153</v>
      </c>
      <c r="Y6" s="23" t="s">
        <v>97</v>
      </c>
      <c r="Z6" s="23" t="s">
        <v>347</v>
      </c>
      <c r="AA6" s="23">
        <f>$E6</f>
        <v>4</v>
      </c>
      <c r="AD6" s="75" t="s">
        <v>366</v>
      </c>
      <c r="AE6" s="23">
        <f>E6</f>
        <v>4</v>
      </c>
      <c r="AH6" s="23">
        <f>AE6</f>
        <v>4</v>
      </c>
      <c r="AM6" s="23" t="s">
        <v>506</v>
      </c>
      <c r="AQ6" s="23" t="e">
        <f>SUMIF(Chemicals!$B$6:$B$533,"Flamm 5",Chemicals!#REF!)</f>
        <v>#REF!</v>
      </c>
    </row>
    <row r="7" spans="1:43" ht="76.5" x14ac:dyDescent="0.25">
      <c r="A7" s="13" t="s">
        <v>704</v>
      </c>
      <c r="B7" s="4" t="s">
        <v>604</v>
      </c>
      <c r="C7" s="3">
        <v>0.1</v>
      </c>
      <c r="D7" s="3">
        <v>1</v>
      </c>
      <c r="E7" s="3">
        <v>0.1</v>
      </c>
      <c r="F7" s="23" t="s">
        <v>866</v>
      </c>
      <c r="G7" s="75" t="s">
        <v>867</v>
      </c>
      <c r="H7" s="317" t="s">
        <v>209</v>
      </c>
      <c r="I7" s="317" t="s">
        <v>140</v>
      </c>
      <c r="J7" s="70" t="s">
        <v>74</v>
      </c>
      <c r="K7" s="23" t="s">
        <v>68</v>
      </c>
      <c r="L7" s="23" t="s">
        <v>208</v>
      </c>
      <c r="M7" s="23" t="s">
        <v>74</v>
      </c>
      <c r="N7" s="23">
        <v>0.2</v>
      </c>
      <c r="O7" s="23">
        <v>0.1</v>
      </c>
      <c r="P7" s="70">
        <v>41683</v>
      </c>
      <c r="Q7" s="70" t="s">
        <v>853</v>
      </c>
      <c r="R7" s="66" t="s">
        <v>139</v>
      </c>
      <c r="S7" s="66" t="s">
        <v>32</v>
      </c>
      <c r="T7" s="23" t="s">
        <v>504</v>
      </c>
      <c r="U7" s="79" t="s">
        <v>97</v>
      </c>
      <c r="V7" s="23" t="s">
        <v>443</v>
      </c>
      <c r="W7" s="23" t="s">
        <v>97</v>
      </c>
      <c r="X7" s="23" t="s">
        <v>97</v>
      </c>
      <c r="Y7" s="23" t="s">
        <v>904</v>
      </c>
      <c r="Z7" s="23" t="s">
        <v>348</v>
      </c>
      <c r="AC7" s="23">
        <f>$E7</f>
        <v>0.1</v>
      </c>
      <c r="AD7" s="75" t="s">
        <v>366</v>
      </c>
      <c r="AE7" s="23">
        <f t="shared" ref="AE7:AE20" si="1">E7</f>
        <v>0.1</v>
      </c>
      <c r="AJ7" s="23">
        <f>AE7</f>
        <v>0.1</v>
      </c>
    </row>
    <row r="8" spans="1:43" ht="51" x14ac:dyDescent="0.25">
      <c r="A8" s="13" t="s">
        <v>298</v>
      </c>
      <c r="B8" s="4" t="s">
        <v>604</v>
      </c>
      <c r="C8" s="3">
        <v>0.1</v>
      </c>
      <c r="D8" s="3">
        <v>1</v>
      </c>
      <c r="E8" s="3">
        <v>0.1</v>
      </c>
      <c r="F8" s="12" t="s">
        <v>1053</v>
      </c>
      <c r="G8" s="75" t="s">
        <v>868</v>
      </c>
      <c r="H8" s="317" t="s">
        <v>43</v>
      </c>
      <c r="I8" s="317" t="s">
        <v>300</v>
      </c>
      <c r="J8" s="70" t="s">
        <v>74</v>
      </c>
      <c r="K8" s="23" t="s">
        <v>68</v>
      </c>
      <c r="L8" s="23" t="s">
        <v>299</v>
      </c>
      <c r="M8" s="23" t="s">
        <v>74</v>
      </c>
      <c r="N8" s="23">
        <v>0.2</v>
      </c>
      <c r="O8" s="23">
        <v>0.1</v>
      </c>
      <c r="P8" s="70">
        <v>41698</v>
      </c>
      <c r="Q8" s="70" t="s">
        <v>93</v>
      </c>
      <c r="R8" s="66" t="s">
        <v>139</v>
      </c>
      <c r="S8" s="66" t="s">
        <v>32</v>
      </c>
      <c r="T8" s="23" t="s">
        <v>145</v>
      </c>
      <c r="U8" s="79" t="s">
        <v>97</v>
      </c>
      <c r="V8" s="23" t="s">
        <v>443</v>
      </c>
      <c r="W8" s="23" t="s">
        <v>97</v>
      </c>
      <c r="X8" s="23" t="s">
        <v>97</v>
      </c>
      <c r="Y8" s="23" t="s">
        <v>97</v>
      </c>
      <c r="Z8" s="23" t="s">
        <v>348</v>
      </c>
      <c r="AC8" s="23">
        <f>$E8</f>
        <v>0.1</v>
      </c>
      <c r="AD8" s="75" t="s">
        <v>366</v>
      </c>
      <c r="AE8" s="23">
        <f t="shared" si="1"/>
        <v>0.1</v>
      </c>
      <c r="AJ8" s="23">
        <f>AE8</f>
        <v>0.1</v>
      </c>
      <c r="AM8" s="66"/>
    </row>
    <row r="9" spans="1:43" ht="63.75" x14ac:dyDescent="0.25">
      <c r="A9" s="13" t="s">
        <v>318</v>
      </c>
      <c r="B9" s="4" t="s">
        <v>604</v>
      </c>
      <c r="C9" s="3">
        <v>1</v>
      </c>
      <c r="D9" s="3">
        <v>2</v>
      </c>
      <c r="E9" s="3">
        <v>2</v>
      </c>
      <c r="F9" s="12" t="s">
        <v>799</v>
      </c>
      <c r="G9" s="75" t="s">
        <v>870</v>
      </c>
      <c r="H9" s="317" t="s">
        <v>35</v>
      </c>
      <c r="I9" s="317" t="s">
        <v>140</v>
      </c>
      <c r="J9" s="70" t="s">
        <v>74</v>
      </c>
      <c r="K9" s="23" t="s">
        <v>68</v>
      </c>
      <c r="L9" s="23" t="s">
        <v>319</v>
      </c>
      <c r="M9" s="23" t="s">
        <v>74</v>
      </c>
      <c r="N9" s="23">
        <v>2</v>
      </c>
      <c r="O9" s="23">
        <v>1</v>
      </c>
      <c r="P9" s="70" t="s">
        <v>1402</v>
      </c>
      <c r="Q9" s="70" t="s">
        <v>1306</v>
      </c>
      <c r="R9" s="66" t="s">
        <v>907</v>
      </c>
      <c r="S9" s="66" t="s">
        <v>320</v>
      </c>
      <c r="T9" s="23" t="s">
        <v>290</v>
      </c>
      <c r="U9" s="23" t="s">
        <v>97</v>
      </c>
      <c r="V9" s="23" t="s">
        <v>443</v>
      </c>
      <c r="W9" s="23" t="s">
        <v>97</v>
      </c>
      <c r="X9" s="23" t="s">
        <v>97</v>
      </c>
      <c r="Y9" s="23" t="s">
        <v>97</v>
      </c>
      <c r="Z9" s="23" t="s">
        <v>349</v>
      </c>
      <c r="AA9" s="23">
        <f>$E9</f>
        <v>2</v>
      </c>
      <c r="AD9" s="75" t="s">
        <v>366</v>
      </c>
      <c r="AE9" s="23">
        <f t="shared" si="1"/>
        <v>2</v>
      </c>
      <c r="AG9" s="23">
        <f>AE9</f>
        <v>2</v>
      </c>
    </row>
    <row r="10" spans="1:43" s="422" customFormat="1" ht="78" customHeight="1" x14ac:dyDescent="0.25">
      <c r="A10" s="271" t="s">
        <v>1430</v>
      </c>
      <c r="B10" s="272" t="s">
        <v>604</v>
      </c>
      <c r="C10" s="273" t="s">
        <v>1427</v>
      </c>
      <c r="D10" s="422">
        <v>2</v>
      </c>
      <c r="E10" s="422">
        <v>3.5</v>
      </c>
      <c r="F10" s="418" t="s">
        <v>671</v>
      </c>
      <c r="G10" s="274" t="s">
        <v>1266</v>
      </c>
      <c r="H10" s="419" t="s">
        <v>56</v>
      </c>
      <c r="I10" s="419" t="s">
        <v>140</v>
      </c>
      <c r="J10" s="420" t="s">
        <v>74</v>
      </c>
      <c r="K10" s="418" t="s">
        <v>68</v>
      </c>
      <c r="L10" s="418" t="s">
        <v>1265</v>
      </c>
      <c r="M10" s="418" t="s">
        <v>404</v>
      </c>
      <c r="N10" s="418">
        <v>2.5</v>
      </c>
      <c r="O10" s="418">
        <v>2.5</v>
      </c>
      <c r="P10" s="420" t="s">
        <v>1428</v>
      </c>
      <c r="Q10" s="420" t="s">
        <v>1429</v>
      </c>
      <c r="R10" s="419" t="s">
        <v>1178</v>
      </c>
      <c r="S10" s="419" t="s">
        <v>451</v>
      </c>
      <c r="T10" s="80" t="s">
        <v>1186</v>
      </c>
      <c r="U10" s="251">
        <v>0.01</v>
      </c>
      <c r="V10" s="424" t="s">
        <v>443</v>
      </c>
      <c r="W10" s="424" t="s">
        <v>97</v>
      </c>
      <c r="X10" s="424" t="s">
        <v>97</v>
      </c>
      <c r="Y10" s="424" t="s">
        <v>97</v>
      </c>
      <c r="Z10" s="423"/>
      <c r="AA10" s="418"/>
      <c r="AB10" s="418"/>
      <c r="AC10" s="418"/>
      <c r="AD10" s="421"/>
      <c r="AE10" s="418">
        <f t="shared" si="1"/>
        <v>3.5</v>
      </c>
      <c r="AF10" s="418"/>
      <c r="AG10" s="418"/>
      <c r="AH10" s="418"/>
      <c r="AI10" s="418"/>
      <c r="AJ10" s="418"/>
      <c r="AK10" s="418"/>
      <c r="AL10" s="418"/>
      <c r="AM10" s="418"/>
    </row>
    <row r="11" spans="1:43" s="237" customFormat="1" ht="76.5" x14ac:dyDescent="0.25">
      <c r="A11" s="19" t="s">
        <v>976</v>
      </c>
      <c r="B11" s="333" t="s">
        <v>604</v>
      </c>
      <c r="C11" s="337">
        <v>0.5</v>
      </c>
      <c r="D11" s="237">
        <v>1</v>
      </c>
      <c r="E11" s="237">
        <f>D11*C11</f>
        <v>0.5</v>
      </c>
      <c r="F11" s="32" t="s">
        <v>1049</v>
      </c>
      <c r="G11" s="250" t="s">
        <v>1050</v>
      </c>
      <c r="H11" s="317" t="s">
        <v>36</v>
      </c>
      <c r="I11" s="314" t="s">
        <v>981</v>
      </c>
      <c r="J11" s="233">
        <v>44042</v>
      </c>
      <c r="K11" s="232" t="s">
        <v>724</v>
      </c>
      <c r="L11" s="232" t="s">
        <v>977</v>
      </c>
      <c r="M11" s="232" t="s">
        <v>404</v>
      </c>
      <c r="N11" s="232">
        <v>2</v>
      </c>
      <c r="O11" s="232">
        <v>1</v>
      </c>
      <c r="P11" s="233">
        <v>43676</v>
      </c>
      <c r="Q11" s="233" t="s">
        <v>79</v>
      </c>
      <c r="R11" s="231" t="s">
        <v>978</v>
      </c>
      <c r="S11" s="231" t="s">
        <v>979</v>
      </c>
      <c r="T11" s="80" t="s">
        <v>980</v>
      </c>
      <c r="U11" s="251">
        <v>0.01</v>
      </c>
      <c r="V11" s="236" t="s">
        <v>443</v>
      </c>
      <c r="W11" s="236" t="s">
        <v>97</v>
      </c>
      <c r="X11" s="236" t="s">
        <v>97</v>
      </c>
      <c r="Y11" s="236" t="s">
        <v>97</v>
      </c>
      <c r="Z11" s="235" t="s">
        <v>348</v>
      </c>
      <c r="AA11" s="232"/>
      <c r="AB11" s="232"/>
      <c r="AC11" s="232">
        <f>E11</f>
        <v>0.5</v>
      </c>
      <c r="AD11" s="234" t="s">
        <v>366</v>
      </c>
      <c r="AE11" s="232">
        <f>AC11</f>
        <v>0.5</v>
      </c>
      <c r="AF11" s="232"/>
      <c r="AG11" s="232"/>
      <c r="AH11" s="232"/>
      <c r="AI11" s="232"/>
      <c r="AJ11" s="232">
        <f>AE11</f>
        <v>0.5</v>
      </c>
      <c r="AK11" s="232"/>
      <c r="AL11" s="232"/>
      <c r="AM11" s="232"/>
    </row>
    <row r="12" spans="1:43" s="321" customFormat="1" ht="30.75" customHeight="1" x14ac:dyDescent="0.25">
      <c r="A12" s="796" t="s">
        <v>703</v>
      </c>
      <c r="B12" s="869" t="s">
        <v>604</v>
      </c>
      <c r="C12" s="456">
        <v>1</v>
      </c>
      <c r="D12" s="456">
        <v>1</v>
      </c>
      <c r="E12" s="774">
        <f>C12*D12+C13*D13</f>
        <v>5</v>
      </c>
      <c r="F12" s="867" t="s">
        <v>903</v>
      </c>
      <c r="G12" s="751" t="s">
        <v>1051</v>
      </c>
      <c r="H12" s="742" t="s">
        <v>34</v>
      </c>
      <c r="I12" s="742" t="s">
        <v>140</v>
      </c>
      <c r="J12" s="740" t="s">
        <v>74</v>
      </c>
      <c r="K12" s="738" t="s">
        <v>68</v>
      </c>
      <c r="L12" s="738" t="s">
        <v>253</v>
      </c>
      <c r="M12" s="738" t="s">
        <v>74</v>
      </c>
      <c r="N12" s="738">
        <v>16</v>
      </c>
      <c r="O12" s="738">
        <v>4</v>
      </c>
      <c r="P12" s="740" t="s">
        <v>1312</v>
      </c>
      <c r="Q12" s="740" t="s">
        <v>77</v>
      </c>
      <c r="R12" s="742" t="s">
        <v>646</v>
      </c>
      <c r="S12" s="742" t="s">
        <v>254</v>
      </c>
      <c r="T12" s="804" t="s">
        <v>980</v>
      </c>
      <c r="U12" s="804" t="s">
        <v>97</v>
      </c>
      <c r="V12" s="753" t="s">
        <v>443</v>
      </c>
      <c r="W12" s="753" t="s">
        <v>97</v>
      </c>
      <c r="X12" s="753" t="s">
        <v>97</v>
      </c>
      <c r="Y12" s="753" t="s">
        <v>97</v>
      </c>
      <c r="Z12" s="744" t="s">
        <v>347</v>
      </c>
      <c r="AA12" s="738">
        <f>$E12</f>
        <v>5</v>
      </c>
      <c r="AB12" s="738"/>
      <c r="AC12" s="738"/>
      <c r="AD12" s="751" t="s">
        <v>366</v>
      </c>
      <c r="AE12" s="738">
        <f t="shared" ref="AE12" si="2">E12</f>
        <v>5</v>
      </c>
      <c r="AF12" s="738"/>
      <c r="AG12" s="738"/>
      <c r="AH12" s="738">
        <f>AE12</f>
        <v>5</v>
      </c>
      <c r="AI12" s="738"/>
      <c r="AJ12" s="738"/>
      <c r="AK12" s="738"/>
      <c r="AL12" s="738"/>
      <c r="AM12" s="738"/>
    </row>
    <row r="13" spans="1:43" ht="24" customHeight="1" x14ac:dyDescent="0.25">
      <c r="A13" s="797"/>
      <c r="B13" s="851"/>
      <c r="C13" s="471">
        <v>4</v>
      </c>
      <c r="D13" s="471">
        <v>1</v>
      </c>
      <c r="E13" s="776"/>
      <c r="F13" s="868"/>
      <c r="G13" s="752"/>
      <c r="H13" s="743"/>
      <c r="I13" s="743"/>
      <c r="J13" s="741"/>
      <c r="K13" s="739"/>
      <c r="L13" s="739"/>
      <c r="M13" s="739"/>
      <c r="N13" s="739"/>
      <c r="O13" s="739"/>
      <c r="P13" s="741"/>
      <c r="Q13" s="741"/>
      <c r="R13" s="743"/>
      <c r="S13" s="743"/>
      <c r="T13" s="805"/>
      <c r="U13" s="805"/>
      <c r="V13" s="755"/>
      <c r="W13" s="755"/>
      <c r="X13" s="755"/>
      <c r="Y13" s="755"/>
      <c r="Z13" s="745"/>
      <c r="AA13" s="739"/>
      <c r="AB13" s="739"/>
      <c r="AC13" s="739"/>
      <c r="AD13" s="752"/>
      <c r="AE13" s="739"/>
      <c r="AF13" s="739"/>
      <c r="AG13" s="739"/>
      <c r="AH13" s="739"/>
      <c r="AI13" s="739"/>
      <c r="AJ13" s="739"/>
      <c r="AK13" s="739"/>
      <c r="AL13" s="739"/>
      <c r="AM13" s="739"/>
    </row>
    <row r="14" spans="1:43" s="467" customFormat="1" ht="75.75" customHeight="1" x14ac:dyDescent="0.25">
      <c r="A14" s="271" t="s">
        <v>1320</v>
      </c>
      <c r="B14" s="466" t="s">
        <v>612</v>
      </c>
      <c r="C14" s="467">
        <v>1</v>
      </c>
      <c r="D14" s="467">
        <v>0.2</v>
      </c>
      <c r="E14" s="456">
        <v>0.2</v>
      </c>
      <c r="F14" s="465"/>
      <c r="G14" s="460"/>
      <c r="H14" s="464"/>
      <c r="I14" s="464"/>
      <c r="J14" s="461"/>
      <c r="K14" s="459"/>
      <c r="L14" s="459"/>
      <c r="M14" s="459"/>
      <c r="N14" s="459"/>
      <c r="O14" s="459"/>
      <c r="P14" s="461">
        <v>41569</v>
      </c>
      <c r="Q14" s="461" t="s">
        <v>1319</v>
      </c>
      <c r="R14" s="464"/>
      <c r="S14" s="464"/>
      <c r="T14" s="459"/>
      <c r="U14" s="459"/>
      <c r="V14" s="459"/>
      <c r="W14" s="459"/>
      <c r="X14" s="459"/>
      <c r="Y14" s="459"/>
      <c r="Z14" s="459"/>
      <c r="AA14" s="459"/>
      <c r="AB14" s="459"/>
      <c r="AC14" s="459"/>
      <c r="AD14" s="460"/>
      <c r="AE14" s="459">
        <f t="shared" si="1"/>
        <v>0.2</v>
      </c>
      <c r="AF14" s="459"/>
      <c r="AG14" s="459"/>
      <c r="AH14" s="459"/>
      <c r="AI14" s="459"/>
      <c r="AJ14" s="459"/>
      <c r="AK14" s="459"/>
      <c r="AL14" s="459"/>
      <c r="AM14" s="459"/>
    </row>
    <row r="15" spans="1:43" x14ac:dyDescent="0.25">
      <c r="A15" s="767" t="s">
        <v>1307</v>
      </c>
      <c r="B15" s="4" t="s">
        <v>604</v>
      </c>
      <c r="C15" s="3">
        <v>4</v>
      </c>
      <c r="D15" s="3">
        <v>0</v>
      </c>
      <c r="E15" s="774">
        <f>C15*D15+C16*D16+C17*D17+C18*D18</f>
        <v>24</v>
      </c>
      <c r="F15" s="749" t="s">
        <v>800</v>
      </c>
      <c r="G15" s="748" t="s">
        <v>801</v>
      </c>
      <c r="H15" s="747" t="s">
        <v>35</v>
      </c>
      <c r="I15" s="747" t="s">
        <v>140</v>
      </c>
      <c r="J15" s="740" t="s">
        <v>74</v>
      </c>
      <c r="K15" s="746" t="s">
        <v>68</v>
      </c>
      <c r="L15" s="746" t="s">
        <v>1149</v>
      </c>
      <c r="M15" s="746" t="s">
        <v>74</v>
      </c>
      <c r="N15" s="784">
        <v>40</v>
      </c>
      <c r="O15" s="784">
        <v>20</v>
      </c>
      <c r="P15" s="801" t="s">
        <v>1404</v>
      </c>
      <c r="Q15" s="801" t="s">
        <v>1406</v>
      </c>
      <c r="R15" s="747" t="s">
        <v>906</v>
      </c>
      <c r="S15" s="747" t="s">
        <v>135</v>
      </c>
      <c r="T15" s="746" t="s">
        <v>145</v>
      </c>
      <c r="U15" s="750">
        <v>0.01</v>
      </c>
      <c r="V15" s="746" t="s">
        <v>443</v>
      </c>
      <c r="W15" s="746" t="s">
        <v>97</v>
      </c>
      <c r="X15" s="746" t="s">
        <v>146</v>
      </c>
      <c r="Y15" s="746" t="s">
        <v>97</v>
      </c>
      <c r="Z15" s="746" t="s">
        <v>349</v>
      </c>
      <c r="AA15" s="746">
        <f>E15</f>
        <v>24</v>
      </c>
      <c r="AB15" s="746"/>
      <c r="AC15" s="746"/>
      <c r="AD15" s="748" t="s">
        <v>366</v>
      </c>
      <c r="AE15" s="746">
        <f t="shared" ref="AE15" si="3">E15</f>
        <v>24</v>
      </c>
      <c r="AF15" s="746"/>
      <c r="AG15" s="746">
        <f>AE15</f>
        <v>24</v>
      </c>
      <c r="AH15" s="746"/>
      <c r="AI15" s="746"/>
      <c r="AJ15" s="746"/>
      <c r="AK15" s="746"/>
      <c r="AL15" s="746"/>
      <c r="AM15" s="746"/>
    </row>
    <row r="16" spans="1:43" x14ac:dyDescent="0.25">
      <c r="A16" s="767"/>
      <c r="B16" s="772" t="s">
        <v>769</v>
      </c>
      <c r="C16" s="774">
        <v>4</v>
      </c>
      <c r="D16" s="774">
        <v>1</v>
      </c>
      <c r="E16" s="775"/>
      <c r="F16" s="749"/>
      <c r="G16" s="748"/>
      <c r="H16" s="747"/>
      <c r="I16" s="747"/>
      <c r="J16" s="761"/>
      <c r="K16" s="746"/>
      <c r="L16" s="746"/>
      <c r="M16" s="746"/>
      <c r="N16" s="784"/>
      <c r="O16" s="784"/>
      <c r="P16" s="802"/>
      <c r="Q16" s="802"/>
      <c r="R16" s="747"/>
      <c r="S16" s="747"/>
      <c r="T16" s="746"/>
      <c r="U16" s="750"/>
      <c r="V16" s="746"/>
      <c r="W16" s="746"/>
      <c r="X16" s="746"/>
      <c r="Y16" s="746"/>
      <c r="Z16" s="746"/>
      <c r="AA16" s="746"/>
      <c r="AB16" s="746"/>
      <c r="AC16" s="746"/>
      <c r="AD16" s="748"/>
      <c r="AE16" s="746"/>
      <c r="AF16" s="746"/>
      <c r="AG16" s="746"/>
      <c r="AH16" s="746"/>
      <c r="AI16" s="746"/>
      <c r="AJ16" s="746"/>
      <c r="AK16" s="746"/>
      <c r="AL16" s="746"/>
      <c r="AM16" s="746"/>
    </row>
    <row r="17" spans="1:39" x14ac:dyDescent="0.25">
      <c r="A17" s="767"/>
      <c r="B17" s="773"/>
      <c r="C17" s="776"/>
      <c r="D17" s="776"/>
      <c r="E17" s="775"/>
      <c r="F17" s="749"/>
      <c r="G17" s="748"/>
      <c r="H17" s="747"/>
      <c r="I17" s="747"/>
      <c r="J17" s="761"/>
      <c r="K17" s="746"/>
      <c r="L17" s="746"/>
      <c r="M17" s="746"/>
      <c r="N17" s="784"/>
      <c r="O17" s="784"/>
      <c r="P17" s="802"/>
      <c r="Q17" s="802"/>
      <c r="R17" s="747"/>
      <c r="S17" s="747"/>
      <c r="T17" s="746"/>
      <c r="U17" s="746"/>
      <c r="V17" s="746"/>
      <c r="W17" s="746"/>
      <c r="X17" s="746"/>
      <c r="Y17" s="746"/>
      <c r="Z17" s="746"/>
      <c r="AA17" s="746"/>
      <c r="AB17" s="746"/>
      <c r="AC17" s="746"/>
      <c r="AD17" s="748"/>
      <c r="AE17" s="746"/>
      <c r="AF17" s="746"/>
      <c r="AG17" s="746"/>
      <c r="AH17" s="746"/>
      <c r="AI17" s="746"/>
      <c r="AJ17" s="746"/>
      <c r="AK17" s="746"/>
      <c r="AL17" s="746"/>
      <c r="AM17" s="746"/>
    </row>
    <row r="18" spans="1:39" ht="31.5" customHeight="1" x14ac:dyDescent="0.25">
      <c r="A18" s="767"/>
      <c r="B18" s="4" t="s">
        <v>769</v>
      </c>
      <c r="C18" s="3">
        <v>20</v>
      </c>
      <c r="D18" s="3">
        <v>1</v>
      </c>
      <c r="E18" s="776"/>
      <c r="F18" s="749"/>
      <c r="G18" s="748"/>
      <c r="H18" s="747"/>
      <c r="I18" s="747"/>
      <c r="J18" s="741"/>
      <c r="K18" s="746"/>
      <c r="L18" s="746"/>
      <c r="M18" s="746"/>
      <c r="N18" s="784"/>
      <c r="O18" s="784"/>
      <c r="P18" s="803"/>
      <c r="Q18" s="803"/>
      <c r="R18" s="747"/>
      <c r="S18" s="747"/>
      <c r="T18" s="746"/>
      <c r="U18" s="746"/>
      <c r="V18" s="746"/>
      <c r="W18" s="746"/>
      <c r="X18" s="746"/>
      <c r="Y18" s="746"/>
      <c r="Z18" s="746"/>
      <c r="AA18" s="746"/>
      <c r="AB18" s="746"/>
      <c r="AC18" s="746"/>
      <c r="AD18" s="748"/>
      <c r="AE18" s="746"/>
      <c r="AF18" s="746"/>
      <c r="AG18" s="746"/>
      <c r="AH18" s="746"/>
      <c r="AI18" s="746"/>
      <c r="AJ18" s="746"/>
      <c r="AK18" s="746"/>
      <c r="AL18" s="746"/>
      <c r="AM18" s="746"/>
    </row>
    <row r="19" spans="1:39" s="291" customFormat="1" ht="54.75" customHeight="1" x14ac:dyDescent="0.25">
      <c r="A19" s="290" t="s">
        <v>1308</v>
      </c>
      <c r="B19" s="292" t="s">
        <v>769</v>
      </c>
      <c r="C19" s="291">
        <v>4</v>
      </c>
      <c r="D19" s="291">
        <v>0</v>
      </c>
      <c r="E19" s="289">
        <v>0</v>
      </c>
      <c r="F19" s="316" t="s">
        <v>1037</v>
      </c>
      <c r="G19" s="285" t="s">
        <v>1038</v>
      </c>
      <c r="H19" s="317" t="s">
        <v>35</v>
      </c>
      <c r="I19" s="317" t="s">
        <v>140</v>
      </c>
      <c r="J19" s="284" t="s">
        <v>74</v>
      </c>
      <c r="K19" s="283" t="s">
        <v>68</v>
      </c>
      <c r="L19" s="283" t="s">
        <v>1149</v>
      </c>
      <c r="M19" s="283" t="s">
        <v>74</v>
      </c>
      <c r="N19" s="286">
        <v>2</v>
      </c>
      <c r="O19" s="286">
        <v>1</v>
      </c>
      <c r="P19" s="287">
        <v>43872</v>
      </c>
      <c r="Q19" s="288" t="s">
        <v>854</v>
      </c>
      <c r="R19" s="282" t="s">
        <v>1166</v>
      </c>
      <c r="S19" s="282" t="s">
        <v>1167</v>
      </c>
      <c r="T19" s="283" t="s">
        <v>1168</v>
      </c>
      <c r="U19" s="383">
        <v>0.01</v>
      </c>
      <c r="V19" s="283" t="s">
        <v>443</v>
      </c>
      <c r="W19" s="283" t="s">
        <v>97</v>
      </c>
      <c r="X19" s="283" t="s">
        <v>1169</v>
      </c>
      <c r="Y19" s="283" t="s">
        <v>97</v>
      </c>
      <c r="Z19" s="283" t="s">
        <v>349</v>
      </c>
      <c r="AA19" s="283">
        <v>0</v>
      </c>
      <c r="AB19" s="283"/>
      <c r="AC19" s="283"/>
      <c r="AD19" s="285" t="s">
        <v>366</v>
      </c>
      <c r="AE19" s="283">
        <v>0</v>
      </c>
      <c r="AF19" s="283"/>
      <c r="AG19" s="283">
        <v>0</v>
      </c>
      <c r="AH19" s="283"/>
      <c r="AI19" s="283"/>
      <c r="AJ19" s="283"/>
      <c r="AK19" s="283"/>
      <c r="AL19" s="283"/>
      <c r="AM19" s="283"/>
    </row>
    <row r="20" spans="1:39" ht="30.75" customHeight="1" x14ac:dyDescent="0.25">
      <c r="A20" s="783" t="s">
        <v>1251</v>
      </c>
      <c r="B20" s="17" t="s">
        <v>604</v>
      </c>
      <c r="C20" s="3">
        <v>4</v>
      </c>
      <c r="D20" s="3">
        <v>1</v>
      </c>
      <c r="E20" s="774">
        <f>C20*D20+C21*D21+C22*D22+C23*D23</f>
        <v>8</v>
      </c>
      <c r="F20" s="749" t="s">
        <v>800</v>
      </c>
      <c r="G20" s="748" t="s">
        <v>802</v>
      </c>
      <c r="H20" s="747" t="s">
        <v>35</v>
      </c>
      <c r="I20" s="747" t="s">
        <v>140</v>
      </c>
      <c r="J20" s="740" t="s">
        <v>142</v>
      </c>
      <c r="K20" s="746" t="s">
        <v>68</v>
      </c>
      <c r="L20" s="746" t="s">
        <v>141</v>
      </c>
      <c r="M20" s="746" t="s">
        <v>1048</v>
      </c>
      <c r="N20" s="784">
        <v>40</v>
      </c>
      <c r="O20" s="784">
        <v>20</v>
      </c>
      <c r="P20" s="798">
        <v>44391</v>
      </c>
      <c r="Q20" s="801" t="s">
        <v>79</v>
      </c>
      <c r="R20" s="747" t="s">
        <v>905</v>
      </c>
      <c r="S20" s="747" t="s">
        <v>135</v>
      </c>
      <c r="T20" s="746" t="s">
        <v>145</v>
      </c>
      <c r="U20" s="750">
        <v>0.01</v>
      </c>
      <c r="V20" s="746" t="s">
        <v>443</v>
      </c>
      <c r="W20" s="746" t="s">
        <v>97</v>
      </c>
      <c r="X20" s="746" t="s">
        <v>146</v>
      </c>
      <c r="Y20" s="746" t="s">
        <v>97</v>
      </c>
      <c r="Z20" s="746" t="s">
        <v>349</v>
      </c>
      <c r="AA20" s="746">
        <f>E20</f>
        <v>8</v>
      </c>
      <c r="AB20" s="746"/>
      <c r="AC20" s="746"/>
      <c r="AD20" s="748" t="s">
        <v>366</v>
      </c>
      <c r="AE20" s="746">
        <f t="shared" si="1"/>
        <v>8</v>
      </c>
      <c r="AF20" s="746"/>
      <c r="AG20" s="746">
        <f>AE20</f>
        <v>8</v>
      </c>
      <c r="AH20" s="746"/>
      <c r="AI20" s="746"/>
      <c r="AJ20" s="746"/>
      <c r="AK20" s="746"/>
      <c r="AL20" s="746"/>
      <c r="AM20" s="746"/>
    </row>
    <row r="21" spans="1:39" ht="14.25" customHeight="1" x14ac:dyDescent="0.25">
      <c r="A21" s="783"/>
      <c r="B21" s="17" t="s">
        <v>605</v>
      </c>
      <c r="C21" s="3">
        <v>4</v>
      </c>
      <c r="D21" s="3">
        <v>0</v>
      </c>
      <c r="E21" s="775"/>
      <c r="F21" s="749"/>
      <c r="G21" s="748"/>
      <c r="H21" s="747"/>
      <c r="I21" s="747"/>
      <c r="J21" s="761"/>
      <c r="K21" s="746"/>
      <c r="L21" s="746"/>
      <c r="M21" s="746"/>
      <c r="N21" s="784"/>
      <c r="O21" s="784"/>
      <c r="P21" s="799"/>
      <c r="Q21" s="802"/>
      <c r="R21" s="747"/>
      <c r="S21" s="747"/>
      <c r="T21" s="746"/>
      <c r="U21" s="750"/>
      <c r="V21" s="746"/>
      <c r="W21" s="746"/>
      <c r="X21" s="746"/>
      <c r="Y21" s="746"/>
      <c r="Z21" s="746"/>
      <c r="AA21" s="746"/>
      <c r="AB21" s="746"/>
      <c r="AC21" s="746"/>
      <c r="AD21" s="748"/>
      <c r="AE21" s="746"/>
      <c r="AF21" s="746"/>
      <c r="AG21" s="746"/>
      <c r="AH21" s="746"/>
      <c r="AI21" s="746"/>
      <c r="AJ21" s="746"/>
      <c r="AK21" s="746"/>
      <c r="AL21" s="746"/>
      <c r="AM21" s="746"/>
    </row>
    <row r="22" spans="1:39" ht="22.5" customHeight="1" x14ac:dyDescent="0.25">
      <c r="A22" s="783"/>
      <c r="B22" s="17" t="s">
        <v>769</v>
      </c>
      <c r="C22" s="3">
        <v>4</v>
      </c>
      <c r="D22" s="3">
        <v>1</v>
      </c>
      <c r="E22" s="775"/>
      <c r="F22" s="749"/>
      <c r="G22" s="748"/>
      <c r="H22" s="747"/>
      <c r="I22" s="747"/>
      <c r="J22" s="761"/>
      <c r="K22" s="746"/>
      <c r="L22" s="746"/>
      <c r="M22" s="746"/>
      <c r="N22" s="784"/>
      <c r="O22" s="784"/>
      <c r="P22" s="799"/>
      <c r="Q22" s="802"/>
      <c r="R22" s="747"/>
      <c r="S22" s="747"/>
      <c r="T22" s="746"/>
      <c r="U22" s="746"/>
      <c r="V22" s="746"/>
      <c r="W22" s="746"/>
      <c r="X22" s="746"/>
      <c r="Y22" s="746"/>
      <c r="Z22" s="746"/>
      <c r="AA22" s="746"/>
      <c r="AB22" s="746"/>
      <c r="AC22" s="746"/>
      <c r="AD22" s="748"/>
      <c r="AE22" s="746"/>
      <c r="AF22" s="746"/>
      <c r="AG22" s="746"/>
      <c r="AH22" s="746"/>
      <c r="AI22" s="746"/>
      <c r="AJ22" s="746"/>
      <c r="AK22" s="746"/>
      <c r="AL22" s="746"/>
      <c r="AM22" s="746"/>
    </row>
    <row r="23" spans="1:39" x14ac:dyDescent="0.25">
      <c r="A23" s="783"/>
      <c r="B23" s="17" t="s">
        <v>769</v>
      </c>
      <c r="C23" s="3">
        <v>5</v>
      </c>
      <c r="D23" s="3">
        <v>0</v>
      </c>
      <c r="E23" s="776"/>
      <c r="F23" s="749"/>
      <c r="G23" s="748"/>
      <c r="H23" s="747"/>
      <c r="I23" s="747"/>
      <c r="J23" s="741"/>
      <c r="K23" s="746"/>
      <c r="L23" s="746"/>
      <c r="M23" s="746"/>
      <c r="N23" s="784"/>
      <c r="O23" s="784"/>
      <c r="P23" s="800"/>
      <c r="Q23" s="803"/>
      <c r="R23" s="747"/>
      <c r="S23" s="747"/>
      <c r="T23" s="746"/>
      <c r="U23" s="746"/>
      <c r="V23" s="746"/>
      <c r="W23" s="746"/>
      <c r="X23" s="746"/>
      <c r="Y23" s="746"/>
      <c r="Z23" s="746"/>
      <c r="AA23" s="746"/>
      <c r="AB23" s="746"/>
      <c r="AC23" s="746"/>
      <c r="AD23" s="748"/>
      <c r="AE23" s="746"/>
      <c r="AF23" s="746"/>
      <c r="AG23" s="746"/>
      <c r="AH23" s="746"/>
      <c r="AI23" s="746"/>
      <c r="AJ23" s="746"/>
      <c r="AK23" s="746"/>
      <c r="AL23" s="746"/>
      <c r="AM23" s="746"/>
    </row>
    <row r="24" spans="1:39" ht="45.75" x14ac:dyDescent="0.25">
      <c r="A24" s="19" t="s">
        <v>1047</v>
      </c>
      <c r="B24" s="20" t="s">
        <v>613</v>
      </c>
      <c r="C24" s="3">
        <v>0.1</v>
      </c>
      <c r="D24" s="3">
        <v>2</v>
      </c>
      <c r="E24" s="3">
        <f>C24*D24</f>
        <v>0.2</v>
      </c>
      <c r="F24" s="1" t="s">
        <v>667</v>
      </c>
      <c r="G24" s="9" t="s">
        <v>668</v>
      </c>
      <c r="H24" s="317" t="s">
        <v>475</v>
      </c>
      <c r="I24" s="314" t="s">
        <v>669</v>
      </c>
      <c r="J24" s="70" t="s">
        <v>74</v>
      </c>
      <c r="K24" s="23" t="s">
        <v>635</v>
      </c>
      <c r="L24" s="23" t="s">
        <v>541</v>
      </c>
      <c r="M24" s="23" t="s">
        <v>74</v>
      </c>
      <c r="N24" s="23">
        <v>0.2</v>
      </c>
      <c r="O24" s="23">
        <v>0.1</v>
      </c>
      <c r="P24" s="70" t="s">
        <v>665</v>
      </c>
      <c r="Q24" s="70" t="s">
        <v>550</v>
      </c>
      <c r="R24" s="68" t="s">
        <v>1171</v>
      </c>
      <c r="S24" s="68" t="s">
        <v>97</v>
      </c>
      <c r="T24" s="48" t="s">
        <v>97</v>
      </c>
      <c r="U24" s="48" t="s">
        <v>97</v>
      </c>
      <c r="V24" s="48" t="s">
        <v>443</v>
      </c>
      <c r="W24" s="48" t="s">
        <v>97</v>
      </c>
      <c r="X24" s="48" t="s">
        <v>97</v>
      </c>
      <c r="Y24" s="48" t="s">
        <v>97</v>
      </c>
      <c r="Z24" s="48"/>
      <c r="AA24" s="48"/>
      <c r="AB24" s="48"/>
      <c r="AC24" s="48"/>
      <c r="AD24" s="36"/>
      <c r="AE24" s="48"/>
      <c r="AF24" s="48"/>
      <c r="AM24" s="23" t="s">
        <v>581</v>
      </c>
    </row>
    <row r="25" spans="1:39" ht="114.75" x14ac:dyDescent="0.25">
      <c r="A25" s="22" t="s">
        <v>87</v>
      </c>
      <c r="B25" s="4" t="s">
        <v>610</v>
      </c>
      <c r="C25" s="3">
        <v>0.1</v>
      </c>
      <c r="D25" s="3">
        <v>1</v>
      </c>
      <c r="E25" s="3">
        <f>C25*D25</f>
        <v>0.1</v>
      </c>
      <c r="F25" s="23" t="s">
        <v>11</v>
      </c>
      <c r="G25" s="23" t="s">
        <v>670</v>
      </c>
      <c r="H25" s="317" t="s">
        <v>40</v>
      </c>
      <c r="I25" s="317" t="s">
        <v>81</v>
      </c>
      <c r="J25" s="70" t="s">
        <v>74</v>
      </c>
      <c r="K25" s="23" t="s">
        <v>636</v>
      </c>
      <c r="L25" s="23" t="s">
        <v>88</v>
      </c>
      <c r="M25" s="23" t="s">
        <v>1172</v>
      </c>
      <c r="N25" s="23">
        <v>0.2</v>
      </c>
      <c r="O25" s="23">
        <v>0.1</v>
      </c>
      <c r="P25" s="70">
        <v>43041</v>
      </c>
      <c r="Q25" s="70" t="s">
        <v>265</v>
      </c>
      <c r="R25" s="66" t="s">
        <v>97</v>
      </c>
      <c r="S25" s="66" t="s">
        <v>97</v>
      </c>
      <c r="T25" s="23" t="s">
        <v>97</v>
      </c>
      <c r="U25" s="23" t="s">
        <v>97</v>
      </c>
      <c r="V25" s="23" t="s">
        <v>443</v>
      </c>
      <c r="W25" s="23" t="s">
        <v>97</v>
      </c>
      <c r="X25" s="23" t="s">
        <v>97</v>
      </c>
      <c r="Y25" s="23" t="s">
        <v>97</v>
      </c>
    </row>
    <row r="26" spans="1:39" s="22" customFormat="1" ht="82.5" customHeight="1" x14ac:dyDescent="0.25">
      <c r="A26" s="24" t="s">
        <v>666</v>
      </c>
      <c r="B26" s="17" t="s">
        <v>614</v>
      </c>
      <c r="C26" s="3" t="s">
        <v>1309</v>
      </c>
      <c r="D26" s="3" t="s">
        <v>1145</v>
      </c>
      <c r="E26" s="3">
        <v>6</v>
      </c>
      <c r="F26" s="75" t="s">
        <v>803</v>
      </c>
      <c r="G26" s="9" t="s">
        <v>908</v>
      </c>
      <c r="H26" s="317" t="s">
        <v>36</v>
      </c>
      <c r="I26" s="317" t="s">
        <v>140</v>
      </c>
      <c r="J26" s="70" t="s">
        <v>74</v>
      </c>
      <c r="K26" s="23" t="s">
        <v>68</v>
      </c>
      <c r="L26" s="23" t="s">
        <v>147</v>
      </c>
      <c r="M26" s="23" t="s">
        <v>74</v>
      </c>
      <c r="N26" s="23">
        <v>4</v>
      </c>
      <c r="O26" s="23">
        <v>1</v>
      </c>
      <c r="P26" s="70" t="s">
        <v>1310</v>
      </c>
      <c r="Q26" s="70" t="s">
        <v>1147</v>
      </c>
      <c r="R26" s="66" t="s">
        <v>647</v>
      </c>
      <c r="S26" s="66" t="s">
        <v>152</v>
      </c>
      <c r="T26" s="23" t="s">
        <v>145</v>
      </c>
      <c r="U26" s="23" t="s">
        <v>97</v>
      </c>
      <c r="V26" s="23" t="s">
        <v>443</v>
      </c>
      <c r="W26" s="23" t="s">
        <v>148</v>
      </c>
      <c r="X26" s="23" t="s">
        <v>149</v>
      </c>
      <c r="Y26" s="23" t="s">
        <v>97</v>
      </c>
      <c r="Z26" s="12" t="s">
        <v>350</v>
      </c>
      <c r="AA26" s="12"/>
      <c r="AB26" s="23">
        <f>$E26</f>
        <v>6</v>
      </c>
      <c r="AC26" s="12"/>
      <c r="AD26" s="91" t="s">
        <v>369</v>
      </c>
      <c r="AE26" s="23">
        <f>E26</f>
        <v>6</v>
      </c>
      <c r="AF26" s="12"/>
      <c r="AG26" s="12"/>
      <c r="AH26" s="12"/>
      <c r="AI26" s="12">
        <f>AE26</f>
        <v>6</v>
      </c>
      <c r="AJ26" s="12"/>
      <c r="AK26" s="12"/>
      <c r="AL26" s="12"/>
      <c r="AM26" s="12"/>
    </row>
    <row r="27" spans="1:39" s="361" customFormat="1" ht="25.5" x14ac:dyDescent="0.25">
      <c r="A27" s="361" t="s">
        <v>129</v>
      </c>
      <c r="B27" s="362" t="s">
        <v>614</v>
      </c>
      <c r="C27" s="357">
        <v>1</v>
      </c>
      <c r="D27" s="357">
        <v>1</v>
      </c>
      <c r="E27" s="357">
        <f>C27*D27</f>
        <v>1</v>
      </c>
      <c r="F27" s="359" t="s">
        <v>671</v>
      </c>
      <c r="G27" s="359" t="s">
        <v>37</v>
      </c>
      <c r="H27" s="356" t="s">
        <v>46</v>
      </c>
      <c r="I27" s="356" t="s">
        <v>140</v>
      </c>
      <c r="J27" s="358" t="s">
        <v>74</v>
      </c>
      <c r="K27" s="359" t="s">
        <v>68</v>
      </c>
      <c r="L27" s="359" t="s">
        <v>203</v>
      </c>
      <c r="M27" s="359" t="s">
        <v>204</v>
      </c>
      <c r="N27" s="359">
        <v>2</v>
      </c>
      <c r="O27" s="359">
        <v>1</v>
      </c>
      <c r="P27" s="358">
        <v>42353</v>
      </c>
      <c r="Q27" s="358" t="s">
        <v>71</v>
      </c>
      <c r="R27" s="356" t="s">
        <v>139</v>
      </c>
      <c r="S27" s="356" t="s">
        <v>32</v>
      </c>
      <c r="T27" s="359" t="s">
        <v>172</v>
      </c>
      <c r="U27" s="359" t="s">
        <v>97</v>
      </c>
      <c r="V27" s="359" t="s">
        <v>443</v>
      </c>
      <c r="W27" s="359" t="s">
        <v>97</v>
      </c>
      <c r="X27" s="359" t="s">
        <v>97</v>
      </c>
      <c r="Y27" s="359" t="s">
        <v>97</v>
      </c>
      <c r="Z27" s="360"/>
      <c r="AA27" s="360"/>
      <c r="AB27" s="360"/>
      <c r="AC27" s="360"/>
      <c r="AD27" s="360"/>
      <c r="AE27" s="359"/>
      <c r="AF27" s="360"/>
      <c r="AG27" s="360"/>
      <c r="AH27" s="360"/>
      <c r="AI27" s="360"/>
      <c r="AJ27" s="360"/>
      <c r="AK27" s="360"/>
      <c r="AL27" s="360"/>
      <c r="AM27" s="360"/>
    </row>
    <row r="28" spans="1:39" s="22" customFormat="1" ht="50.25" customHeight="1" x14ac:dyDescent="0.25">
      <c r="A28" s="22" t="s">
        <v>1146</v>
      </c>
      <c r="B28" s="4" t="s">
        <v>614</v>
      </c>
      <c r="C28" s="3">
        <v>4</v>
      </c>
      <c r="D28" s="3">
        <v>1</v>
      </c>
      <c r="E28" s="3">
        <f>C28*D28</f>
        <v>4</v>
      </c>
      <c r="F28" s="23" t="s">
        <v>671</v>
      </c>
      <c r="G28" s="23" t="s">
        <v>37</v>
      </c>
      <c r="H28" s="317" t="s">
        <v>380</v>
      </c>
      <c r="I28" s="317" t="s">
        <v>140</v>
      </c>
      <c r="J28" s="70">
        <v>44525</v>
      </c>
      <c r="K28" s="23" t="s">
        <v>68</v>
      </c>
      <c r="L28" s="23" t="s">
        <v>203</v>
      </c>
      <c r="M28" s="23" t="s">
        <v>1173</v>
      </c>
      <c r="N28" s="23">
        <v>4</v>
      </c>
      <c r="O28" s="23">
        <v>4</v>
      </c>
      <c r="P28" s="70">
        <v>43966</v>
      </c>
      <c r="Q28" s="70" t="s">
        <v>460</v>
      </c>
      <c r="R28" s="66" t="s">
        <v>1148</v>
      </c>
      <c r="S28" s="66" t="s">
        <v>152</v>
      </c>
      <c r="T28" s="23" t="s">
        <v>172</v>
      </c>
      <c r="U28" s="23" t="s">
        <v>97</v>
      </c>
      <c r="V28" s="23" t="s">
        <v>443</v>
      </c>
      <c r="W28" s="23" t="s">
        <v>97</v>
      </c>
      <c r="X28" s="23" t="s">
        <v>97</v>
      </c>
      <c r="Y28" s="23" t="s">
        <v>97</v>
      </c>
      <c r="Z28" s="12"/>
      <c r="AA28" s="12"/>
      <c r="AB28" s="12"/>
      <c r="AC28" s="12"/>
      <c r="AD28" s="12"/>
      <c r="AE28" s="23"/>
      <c r="AF28" s="12"/>
      <c r="AG28" s="12"/>
      <c r="AH28" s="12"/>
      <c r="AI28" s="12"/>
      <c r="AJ28" s="12"/>
      <c r="AK28" s="12"/>
      <c r="AL28" s="12"/>
      <c r="AM28" s="12"/>
    </row>
    <row r="29" spans="1:39" ht="24" customHeight="1" x14ac:dyDescent="0.25">
      <c r="A29" s="767" t="s">
        <v>1141</v>
      </c>
      <c r="B29" s="4" t="s">
        <v>604</v>
      </c>
      <c r="C29" s="3">
        <v>4</v>
      </c>
      <c r="D29" s="3">
        <v>0</v>
      </c>
      <c r="E29" s="774">
        <f>C29*D29+C30*D30+C31*D31+C32*D32</f>
        <v>8</v>
      </c>
      <c r="F29" s="749" t="s">
        <v>871</v>
      </c>
      <c r="G29" s="748" t="s">
        <v>1054</v>
      </c>
      <c r="H29" s="747" t="s">
        <v>35</v>
      </c>
      <c r="I29" s="747" t="s">
        <v>140</v>
      </c>
      <c r="J29" s="740" t="s">
        <v>74</v>
      </c>
      <c r="K29" s="746" t="s">
        <v>68</v>
      </c>
      <c r="L29" s="746" t="s">
        <v>150</v>
      </c>
      <c r="M29" s="746" t="s">
        <v>74</v>
      </c>
      <c r="N29" s="746">
        <v>20</v>
      </c>
      <c r="O29" s="746">
        <v>8</v>
      </c>
      <c r="P29" s="740" t="s">
        <v>1407</v>
      </c>
      <c r="Q29" s="740" t="s">
        <v>1423</v>
      </c>
      <c r="R29" s="817" t="s">
        <v>648</v>
      </c>
      <c r="S29" s="747" t="s">
        <v>151</v>
      </c>
      <c r="T29" s="747" t="s">
        <v>145</v>
      </c>
      <c r="U29" s="747" t="s">
        <v>97</v>
      </c>
      <c r="V29" s="747" t="s">
        <v>443</v>
      </c>
      <c r="W29" s="747" t="s">
        <v>138</v>
      </c>
      <c r="X29" s="747" t="s">
        <v>149</v>
      </c>
      <c r="Y29" s="746" t="s">
        <v>157</v>
      </c>
      <c r="Z29" s="746" t="s">
        <v>349</v>
      </c>
      <c r="AA29" s="746">
        <f>$E29</f>
        <v>8</v>
      </c>
      <c r="AB29" s="746"/>
      <c r="AC29" s="746"/>
      <c r="AD29" s="748" t="s">
        <v>368</v>
      </c>
      <c r="AE29" s="746">
        <f>E29</f>
        <v>8</v>
      </c>
      <c r="AF29" s="746"/>
      <c r="AG29" s="746">
        <f>AE29</f>
        <v>8</v>
      </c>
      <c r="AH29" s="746"/>
      <c r="AI29" s="746"/>
      <c r="AJ29" s="746"/>
      <c r="AK29" s="746"/>
      <c r="AL29" s="746"/>
      <c r="AM29" s="746"/>
    </row>
    <row r="30" spans="1:39" x14ac:dyDescent="0.25">
      <c r="A30" s="767"/>
      <c r="B30" s="4" t="s">
        <v>605</v>
      </c>
      <c r="C30" s="3">
        <v>4</v>
      </c>
      <c r="D30" s="3">
        <v>0</v>
      </c>
      <c r="E30" s="775"/>
      <c r="F30" s="749"/>
      <c r="G30" s="748"/>
      <c r="H30" s="747"/>
      <c r="I30" s="747"/>
      <c r="J30" s="761"/>
      <c r="K30" s="746"/>
      <c r="L30" s="746"/>
      <c r="M30" s="746"/>
      <c r="N30" s="746"/>
      <c r="O30" s="746"/>
      <c r="P30" s="761"/>
      <c r="Q30" s="761"/>
      <c r="R30" s="817"/>
      <c r="S30" s="747"/>
      <c r="T30" s="747"/>
      <c r="U30" s="747"/>
      <c r="V30" s="747"/>
      <c r="W30" s="747"/>
      <c r="X30" s="747"/>
      <c r="Y30" s="746"/>
      <c r="Z30" s="746"/>
      <c r="AA30" s="746"/>
      <c r="AB30" s="746"/>
      <c r="AC30" s="746"/>
      <c r="AD30" s="748"/>
      <c r="AE30" s="746"/>
      <c r="AF30" s="746"/>
      <c r="AG30" s="746"/>
      <c r="AH30" s="746"/>
      <c r="AI30" s="746"/>
      <c r="AJ30" s="746"/>
      <c r="AK30" s="746"/>
      <c r="AL30" s="746"/>
      <c r="AM30" s="746"/>
    </row>
    <row r="31" spans="1:39" ht="36" customHeight="1" x14ac:dyDescent="0.25">
      <c r="A31" s="767"/>
      <c r="B31" s="4" t="s">
        <v>607</v>
      </c>
      <c r="C31" s="3">
        <v>4</v>
      </c>
      <c r="D31" s="3">
        <v>0</v>
      </c>
      <c r="E31" s="775"/>
      <c r="F31" s="749"/>
      <c r="G31" s="748"/>
      <c r="H31" s="747"/>
      <c r="I31" s="747"/>
      <c r="J31" s="761"/>
      <c r="K31" s="746"/>
      <c r="L31" s="746"/>
      <c r="M31" s="746"/>
      <c r="N31" s="746"/>
      <c r="O31" s="746"/>
      <c r="P31" s="761"/>
      <c r="Q31" s="761"/>
      <c r="R31" s="817"/>
      <c r="S31" s="747"/>
      <c r="T31" s="747"/>
      <c r="U31" s="747"/>
      <c r="V31" s="747"/>
      <c r="W31" s="747"/>
      <c r="X31" s="747"/>
      <c r="Y31" s="746"/>
      <c r="Z31" s="746"/>
      <c r="AA31" s="746"/>
      <c r="AB31" s="746"/>
      <c r="AC31" s="746"/>
      <c r="AD31" s="748"/>
      <c r="AE31" s="746"/>
      <c r="AF31" s="746"/>
      <c r="AG31" s="746"/>
      <c r="AH31" s="746"/>
      <c r="AI31" s="746"/>
      <c r="AJ31" s="746"/>
      <c r="AK31" s="746"/>
      <c r="AL31" s="746"/>
      <c r="AM31" s="746"/>
    </row>
    <row r="32" spans="1:39" x14ac:dyDescent="0.25">
      <c r="A32" s="767"/>
      <c r="B32" s="4" t="s">
        <v>769</v>
      </c>
      <c r="C32" s="3">
        <v>4</v>
      </c>
      <c r="D32" s="3">
        <v>2</v>
      </c>
      <c r="E32" s="776"/>
      <c r="F32" s="749"/>
      <c r="G32" s="748"/>
      <c r="H32" s="747"/>
      <c r="I32" s="747"/>
      <c r="J32" s="741"/>
      <c r="K32" s="746"/>
      <c r="L32" s="746"/>
      <c r="M32" s="746"/>
      <c r="N32" s="746"/>
      <c r="O32" s="746"/>
      <c r="P32" s="741"/>
      <c r="Q32" s="741"/>
      <c r="R32" s="817"/>
      <c r="S32" s="747"/>
      <c r="T32" s="747"/>
      <c r="U32" s="747"/>
      <c r="V32" s="747"/>
      <c r="W32" s="747"/>
      <c r="X32" s="747"/>
      <c r="Y32" s="746"/>
      <c r="Z32" s="746"/>
      <c r="AA32" s="746"/>
      <c r="AB32" s="746"/>
      <c r="AC32" s="746"/>
      <c r="AD32" s="748"/>
      <c r="AE32" s="746"/>
      <c r="AF32" s="746"/>
      <c r="AG32" s="746"/>
      <c r="AH32" s="746"/>
      <c r="AI32" s="746"/>
      <c r="AJ32" s="746"/>
      <c r="AK32" s="746"/>
      <c r="AL32" s="746"/>
      <c r="AM32" s="746"/>
    </row>
    <row r="33" spans="1:40" s="23" customFormat="1" ht="27" customHeight="1" x14ac:dyDescent="0.25">
      <c r="A33" s="767" t="s">
        <v>3</v>
      </c>
      <c r="B33" s="4" t="s">
        <v>604</v>
      </c>
      <c r="C33" s="3">
        <v>5</v>
      </c>
      <c r="D33" s="3">
        <v>0</v>
      </c>
      <c r="E33" s="774">
        <f>C33*D33+C34*D34+C35*D35</f>
        <v>15</v>
      </c>
      <c r="F33" s="749" t="s">
        <v>804</v>
      </c>
      <c r="G33" s="748" t="s">
        <v>805</v>
      </c>
      <c r="H33" s="747" t="s">
        <v>34</v>
      </c>
      <c r="I33" s="747" t="s">
        <v>140</v>
      </c>
      <c r="J33" s="740" t="s">
        <v>74</v>
      </c>
      <c r="K33" s="746" t="s">
        <v>70</v>
      </c>
      <c r="L33" s="746" t="s">
        <v>154</v>
      </c>
      <c r="M33" s="746" t="s">
        <v>74</v>
      </c>
      <c r="N33" s="746">
        <v>44</v>
      </c>
      <c r="O33" s="746">
        <v>16</v>
      </c>
      <c r="P33" s="70"/>
      <c r="Q33" s="70"/>
      <c r="R33" s="747" t="s">
        <v>649</v>
      </c>
      <c r="S33" s="747" t="s">
        <v>155</v>
      </c>
      <c r="T33" s="747" t="s">
        <v>145</v>
      </c>
      <c r="U33" s="747" t="s">
        <v>156</v>
      </c>
      <c r="V33" s="747" t="s">
        <v>443</v>
      </c>
      <c r="W33" s="747" t="s">
        <v>138</v>
      </c>
      <c r="X33" s="747" t="s">
        <v>159</v>
      </c>
      <c r="Y33" s="747" t="s">
        <v>158</v>
      </c>
      <c r="Z33" s="746" t="s">
        <v>349</v>
      </c>
      <c r="AA33" s="746">
        <f>E33</f>
        <v>15</v>
      </c>
      <c r="AB33" s="746"/>
      <c r="AC33" s="746"/>
      <c r="AD33" s="748" t="s">
        <v>368</v>
      </c>
      <c r="AE33" s="746">
        <f>E33</f>
        <v>15</v>
      </c>
      <c r="AF33" s="746"/>
      <c r="AG33" s="746">
        <f>AE33</f>
        <v>15</v>
      </c>
      <c r="AH33" s="746"/>
      <c r="AI33" s="746"/>
      <c r="AJ33" s="746"/>
      <c r="AK33" s="746"/>
      <c r="AL33" s="746"/>
      <c r="AM33" s="746"/>
    </row>
    <row r="34" spans="1:40" s="23" customFormat="1" ht="37.5" customHeight="1" x14ac:dyDescent="0.25">
      <c r="A34" s="767"/>
      <c r="B34" s="4" t="s">
        <v>605</v>
      </c>
      <c r="C34" s="3">
        <v>5</v>
      </c>
      <c r="D34" s="3">
        <v>0</v>
      </c>
      <c r="E34" s="775"/>
      <c r="F34" s="749"/>
      <c r="G34" s="748"/>
      <c r="H34" s="747"/>
      <c r="I34" s="747"/>
      <c r="J34" s="761"/>
      <c r="K34" s="746"/>
      <c r="L34" s="746"/>
      <c r="M34" s="746"/>
      <c r="N34" s="746"/>
      <c r="O34" s="746"/>
      <c r="P34" s="70"/>
      <c r="Q34" s="70"/>
      <c r="R34" s="747"/>
      <c r="S34" s="747"/>
      <c r="T34" s="747"/>
      <c r="U34" s="747"/>
      <c r="V34" s="747"/>
      <c r="W34" s="747"/>
      <c r="X34" s="747"/>
      <c r="Y34" s="747"/>
      <c r="Z34" s="746"/>
      <c r="AA34" s="746"/>
      <c r="AB34" s="746"/>
      <c r="AC34" s="746"/>
      <c r="AD34" s="748"/>
      <c r="AE34" s="746"/>
      <c r="AF34" s="746"/>
      <c r="AG34" s="746"/>
      <c r="AH34" s="746"/>
      <c r="AI34" s="746"/>
      <c r="AJ34" s="746"/>
      <c r="AK34" s="746"/>
      <c r="AL34" s="746"/>
      <c r="AM34" s="746"/>
    </row>
    <row r="35" spans="1:40" s="23" customFormat="1" ht="42.75" customHeight="1" x14ac:dyDescent="0.25">
      <c r="A35" s="767"/>
      <c r="B35" s="4" t="s">
        <v>769</v>
      </c>
      <c r="C35" s="3">
        <v>5</v>
      </c>
      <c r="D35" s="3">
        <v>3</v>
      </c>
      <c r="E35" s="776"/>
      <c r="F35" s="749"/>
      <c r="G35" s="748"/>
      <c r="H35" s="747"/>
      <c r="I35" s="747"/>
      <c r="J35" s="741"/>
      <c r="K35" s="746"/>
      <c r="L35" s="746"/>
      <c r="M35" s="746"/>
      <c r="N35" s="746"/>
      <c r="O35" s="746"/>
      <c r="P35" s="70">
        <v>44547</v>
      </c>
      <c r="Q35" s="70" t="s">
        <v>77</v>
      </c>
      <c r="R35" s="747"/>
      <c r="S35" s="747"/>
      <c r="T35" s="747"/>
      <c r="U35" s="747"/>
      <c r="V35" s="747"/>
      <c r="W35" s="747"/>
      <c r="X35" s="747"/>
      <c r="Y35" s="747"/>
      <c r="Z35" s="746"/>
      <c r="AA35" s="746"/>
      <c r="AB35" s="746"/>
      <c r="AC35" s="746"/>
      <c r="AD35" s="748"/>
      <c r="AE35" s="746"/>
      <c r="AF35" s="746"/>
      <c r="AG35" s="746"/>
      <c r="AH35" s="746"/>
      <c r="AI35" s="746"/>
      <c r="AJ35" s="746"/>
      <c r="AK35" s="746"/>
      <c r="AL35" s="746"/>
      <c r="AM35" s="746"/>
    </row>
    <row r="36" spans="1:40" s="182" customFormat="1" ht="63.75" x14ac:dyDescent="0.25">
      <c r="A36" s="24" t="s">
        <v>1424</v>
      </c>
      <c r="B36" s="178" t="s">
        <v>928</v>
      </c>
      <c r="C36" s="177">
        <v>0.1</v>
      </c>
      <c r="D36" s="177">
        <v>1</v>
      </c>
      <c r="E36" s="180">
        <f>C36*D36</f>
        <v>0.1</v>
      </c>
      <c r="F36" s="176" t="s">
        <v>957</v>
      </c>
      <c r="G36" s="9" t="s">
        <v>958</v>
      </c>
      <c r="H36" s="167" t="s">
        <v>44</v>
      </c>
      <c r="I36" s="317" t="s">
        <v>140</v>
      </c>
      <c r="J36" s="183" t="s">
        <v>74</v>
      </c>
      <c r="K36" s="179" t="s">
        <v>928</v>
      </c>
      <c r="L36" s="179" t="s">
        <v>285</v>
      </c>
      <c r="M36" s="179" t="s">
        <v>74</v>
      </c>
      <c r="N36" s="179">
        <v>1</v>
      </c>
      <c r="O36" s="179">
        <v>0.3</v>
      </c>
      <c r="P36" s="183" t="s">
        <v>74</v>
      </c>
      <c r="Q36" s="183" t="s">
        <v>959</v>
      </c>
      <c r="R36" s="175" t="s">
        <v>139</v>
      </c>
      <c r="S36" s="175" t="s">
        <v>32</v>
      </c>
      <c r="T36" s="179" t="s">
        <v>97</v>
      </c>
      <c r="U36" s="179" t="s">
        <v>97</v>
      </c>
      <c r="V36" s="179" t="s">
        <v>443</v>
      </c>
      <c r="W36" s="179" t="s">
        <v>97</v>
      </c>
      <c r="X36" s="179" t="s">
        <v>97</v>
      </c>
      <c r="Y36" s="179" t="s">
        <v>97</v>
      </c>
      <c r="Z36" s="176"/>
      <c r="AA36" s="176"/>
      <c r="AB36" s="176"/>
      <c r="AC36" s="176"/>
      <c r="AD36" s="9" t="s">
        <v>33</v>
      </c>
      <c r="AE36" s="179"/>
      <c r="AF36" s="176"/>
      <c r="AG36" s="176"/>
      <c r="AH36" s="176"/>
      <c r="AI36" s="176"/>
      <c r="AJ36" s="176"/>
      <c r="AK36" s="176"/>
      <c r="AL36" s="176"/>
      <c r="AM36" s="176"/>
    </row>
    <row r="37" spans="1:40" s="22" customFormat="1" ht="76.5" x14ac:dyDescent="0.25">
      <c r="A37" s="22" t="s">
        <v>18</v>
      </c>
      <c r="B37" s="4" t="s">
        <v>615</v>
      </c>
      <c r="C37" s="3">
        <v>0.5</v>
      </c>
      <c r="D37" s="3">
        <v>1</v>
      </c>
      <c r="E37" s="3">
        <f>C37*D37</f>
        <v>0.5</v>
      </c>
      <c r="F37" s="52" t="s">
        <v>872</v>
      </c>
      <c r="G37" s="23" t="s">
        <v>162</v>
      </c>
      <c r="H37" s="317" t="s">
        <v>38</v>
      </c>
      <c r="I37" s="317" t="s">
        <v>140</v>
      </c>
      <c r="J37" s="70" t="s">
        <v>74</v>
      </c>
      <c r="K37" s="23" t="s">
        <v>68</v>
      </c>
      <c r="L37" s="23" t="s">
        <v>161</v>
      </c>
      <c r="M37" s="23" t="s">
        <v>74</v>
      </c>
      <c r="N37" s="23">
        <v>3</v>
      </c>
      <c r="O37" s="23">
        <v>2</v>
      </c>
      <c r="P37" s="70" t="s">
        <v>1385</v>
      </c>
      <c r="Q37" s="70" t="s">
        <v>78</v>
      </c>
      <c r="R37" s="66" t="s">
        <v>139</v>
      </c>
      <c r="S37" s="66" t="s">
        <v>32</v>
      </c>
      <c r="T37" s="23" t="s">
        <v>32</v>
      </c>
      <c r="U37" s="79">
        <v>0.01</v>
      </c>
      <c r="V37" s="23" t="s">
        <v>443</v>
      </c>
      <c r="W37" s="23" t="s">
        <v>138</v>
      </c>
      <c r="X37" s="23" t="s">
        <v>163</v>
      </c>
      <c r="Y37" s="23" t="s">
        <v>164</v>
      </c>
      <c r="Z37" s="12"/>
      <c r="AA37" s="12"/>
      <c r="AB37" s="12"/>
      <c r="AC37" s="12"/>
      <c r="AD37" s="12"/>
      <c r="AE37" s="23"/>
      <c r="AF37" s="12"/>
      <c r="AG37" s="12"/>
      <c r="AH37" s="12"/>
      <c r="AI37" s="12"/>
      <c r="AJ37" s="12"/>
      <c r="AK37" s="12"/>
      <c r="AL37" s="12"/>
      <c r="AM37" s="12"/>
    </row>
    <row r="38" spans="1:40" s="22" customFormat="1" x14ac:dyDescent="0.25">
      <c r="A38" s="780" t="s">
        <v>258</v>
      </c>
      <c r="B38" s="779" t="s">
        <v>615</v>
      </c>
      <c r="C38" s="762">
        <v>0.5</v>
      </c>
      <c r="D38" s="3">
        <v>0</v>
      </c>
      <c r="E38" s="762">
        <v>1.5</v>
      </c>
      <c r="F38" s="771" t="s">
        <v>873</v>
      </c>
      <c r="G38" s="746" t="s">
        <v>874</v>
      </c>
      <c r="H38" s="747" t="s">
        <v>44</v>
      </c>
      <c r="I38" s="747" t="s">
        <v>140</v>
      </c>
      <c r="J38" s="740" t="s">
        <v>74</v>
      </c>
      <c r="K38" s="746" t="s">
        <v>68</v>
      </c>
      <c r="L38" s="746" t="s">
        <v>268</v>
      </c>
      <c r="M38" s="746" t="s">
        <v>74</v>
      </c>
      <c r="N38" s="746">
        <v>3</v>
      </c>
      <c r="O38" s="746">
        <v>1.5</v>
      </c>
      <c r="P38" s="70" t="s">
        <v>74</v>
      </c>
      <c r="Q38" s="70" t="s">
        <v>74</v>
      </c>
      <c r="R38" s="747" t="s">
        <v>270</v>
      </c>
      <c r="S38" s="747" t="s">
        <v>32</v>
      </c>
      <c r="T38" s="746" t="s">
        <v>172</v>
      </c>
      <c r="U38" s="750" t="s">
        <v>271</v>
      </c>
      <c r="V38" s="746" t="s">
        <v>443</v>
      </c>
      <c r="W38" s="746" t="s">
        <v>143</v>
      </c>
      <c r="X38" s="746" t="s">
        <v>143</v>
      </c>
      <c r="Y38" s="746" t="s">
        <v>143</v>
      </c>
      <c r="Z38" s="749"/>
      <c r="AA38" s="749"/>
      <c r="AB38" s="749"/>
      <c r="AC38" s="749"/>
      <c r="AD38" s="749"/>
      <c r="AE38" s="746"/>
      <c r="AF38" s="746"/>
      <c r="AG38" s="746"/>
      <c r="AH38" s="746"/>
      <c r="AI38" s="746"/>
      <c r="AJ38" s="746"/>
      <c r="AK38" s="746"/>
      <c r="AL38" s="746"/>
      <c r="AM38" s="746"/>
      <c r="AN38" s="762"/>
    </row>
    <row r="39" spans="1:40" s="22" customFormat="1" x14ac:dyDescent="0.25">
      <c r="A39" s="780"/>
      <c r="B39" s="779"/>
      <c r="C39" s="762"/>
      <c r="D39" s="3">
        <v>2</v>
      </c>
      <c r="E39" s="762"/>
      <c r="F39" s="771"/>
      <c r="G39" s="746"/>
      <c r="H39" s="747"/>
      <c r="I39" s="747"/>
      <c r="J39" s="761"/>
      <c r="K39" s="746"/>
      <c r="L39" s="746"/>
      <c r="M39" s="746"/>
      <c r="N39" s="746"/>
      <c r="O39" s="746"/>
      <c r="P39" s="70">
        <v>41701</v>
      </c>
      <c r="Q39" s="70" t="s">
        <v>71</v>
      </c>
      <c r="R39" s="747"/>
      <c r="S39" s="747"/>
      <c r="T39" s="746"/>
      <c r="U39" s="750"/>
      <c r="V39" s="746"/>
      <c r="W39" s="746"/>
      <c r="X39" s="746"/>
      <c r="Y39" s="746"/>
      <c r="Z39" s="749"/>
      <c r="AA39" s="749"/>
      <c r="AB39" s="749"/>
      <c r="AC39" s="749"/>
      <c r="AD39" s="749"/>
      <c r="AE39" s="746"/>
      <c r="AF39" s="746"/>
      <c r="AG39" s="746"/>
      <c r="AH39" s="746"/>
      <c r="AI39" s="746"/>
      <c r="AJ39" s="746"/>
      <c r="AK39" s="746"/>
      <c r="AL39" s="746"/>
      <c r="AM39" s="746"/>
      <c r="AN39" s="762"/>
    </row>
    <row r="40" spans="1:40" s="22" customFormat="1" x14ac:dyDescent="0.25">
      <c r="A40" s="780"/>
      <c r="B40" s="779"/>
      <c r="C40" s="762"/>
      <c r="D40" s="3">
        <v>1</v>
      </c>
      <c r="E40" s="762"/>
      <c r="F40" s="771"/>
      <c r="G40" s="746"/>
      <c r="H40" s="747"/>
      <c r="I40" s="747"/>
      <c r="J40" s="741"/>
      <c r="K40" s="746"/>
      <c r="L40" s="746"/>
      <c r="M40" s="746"/>
      <c r="N40" s="746"/>
      <c r="O40" s="746"/>
      <c r="P40" s="70">
        <v>41697</v>
      </c>
      <c r="Q40" s="70" t="s">
        <v>269</v>
      </c>
      <c r="R40" s="747"/>
      <c r="S40" s="747"/>
      <c r="T40" s="746"/>
      <c r="U40" s="750"/>
      <c r="V40" s="746"/>
      <c r="W40" s="746"/>
      <c r="X40" s="746"/>
      <c r="Y40" s="746"/>
      <c r="Z40" s="749"/>
      <c r="AA40" s="749"/>
      <c r="AB40" s="749"/>
      <c r="AC40" s="749"/>
      <c r="AD40" s="749"/>
      <c r="AE40" s="746"/>
      <c r="AF40" s="746"/>
      <c r="AG40" s="746"/>
      <c r="AH40" s="746"/>
      <c r="AI40" s="746"/>
      <c r="AJ40" s="746"/>
      <c r="AK40" s="746"/>
      <c r="AL40" s="746"/>
      <c r="AM40" s="746"/>
      <c r="AN40" s="762"/>
    </row>
    <row r="41" spans="1:40" s="22" customFormat="1" ht="89.25" x14ac:dyDescent="0.25">
      <c r="A41" s="25" t="s">
        <v>672</v>
      </c>
      <c r="B41" s="4" t="s">
        <v>616</v>
      </c>
      <c r="C41" s="3">
        <v>0.5</v>
      </c>
      <c r="D41" s="3">
        <v>1</v>
      </c>
      <c r="E41" s="3">
        <v>0.5</v>
      </c>
      <c r="F41" s="12" t="s">
        <v>909</v>
      </c>
      <c r="G41" s="35" t="s">
        <v>674</v>
      </c>
      <c r="H41" s="317" t="s">
        <v>39</v>
      </c>
      <c r="I41" s="317" t="s">
        <v>675</v>
      </c>
      <c r="J41" s="70" t="s">
        <v>74</v>
      </c>
      <c r="K41" s="23" t="s">
        <v>637</v>
      </c>
      <c r="L41" s="23" t="s">
        <v>259</v>
      </c>
      <c r="M41" s="23" t="s">
        <v>676</v>
      </c>
      <c r="N41" s="23">
        <v>1</v>
      </c>
      <c r="O41" s="23">
        <v>0.5</v>
      </c>
      <c r="P41" s="70" t="s">
        <v>553</v>
      </c>
      <c r="Q41" s="70" t="s">
        <v>552</v>
      </c>
      <c r="R41" s="66" t="s">
        <v>261</v>
      </c>
      <c r="S41" s="66" t="s">
        <v>260</v>
      </c>
      <c r="T41" s="23" t="s">
        <v>172</v>
      </c>
      <c r="U41" s="79">
        <v>0.01</v>
      </c>
      <c r="V41" s="23" t="s">
        <v>443</v>
      </c>
      <c r="W41" s="23" t="s">
        <v>138</v>
      </c>
      <c r="X41" s="23" t="s">
        <v>178</v>
      </c>
      <c r="Y41" s="23" t="s">
        <v>262</v>
      </c>
      <c r="Z41" s="12"/>
      <c r="AA41" s="12"/>
      <c r="AB41" s="12"/>
      <c r="AC41" s="12"/>
      <c r="AD41" s="83" t="s">
        <v>371</v>
      </c>
      <c r="AE41" s="23">
        <f>E41</f>
        <v>0.5</v>
      </c>
      <c r="AF41" s="12"/>
      <c r="AG41" s="12"/>
      <c r="AH41" s="12"/>
      <c r="AI41" s="12"/>
      <c r="AJ41" s="12"/>
      <c r="AK41" s="12"/>
      <c r="AL41" s="12"/>
      <c r="AM41" s="78" t="s">
        <v>362</v>
      </c>
    </row>
    <row r="42" spans="1:40" s="22" customFormat="1" ht="89.25" x14ac:dyDescent="0.25">
      <c r="A42" s="25" t="s">
        <v>673</v>
      </c>
      <c r="B42" s="4" t="s">
        <v>616</v>
      </c>
      <c r="C42" s="3">
        <v>0.5</v>
      </c>
      <c r="D42" s="3">
        <v>1</v>
      </c>
      <c r="E42" s="3">
        <v>0.5</v>
      </c>
      <c r="F42" s="12" t="s">
        <v>875</v>
      </c>
      <c r="G42" s="35" t="s">
        <v>674</v>
      </c>
      <c r="H42" s="317" t="s">
        <v>39</v>
      </c>
      <c r="I42" s="317" t="s">
        <v>675</v>
      </c>
      <c r="J42" s="70" t="s">
        <v>74</v>
      </c>
      <c r="K42" s="23" t="s">
        <v>637</v>
      </c>
      <c r="L42" s="23" t="s">
        <v>259</v>
      </c>
      <c r="M42" s="23" t="s">
        <v>677</v>
      </c>
      <c r="N42" s="23">
        <v>1</v>
      </c>
      <c r="O42" s="23">
        <v>0.5</v>
      </c>
      <c r="P42" s="70" t="s">
        <v>554</v>
      </c>
      <c r="Q42" s="70" t="s">
        <v>552</v>
      </c>
      <c r="R42" s="66" t="s">
        <v>261</v>
      </c>
      <c r="S42" s="66" t="s">
        <v>260</v>
      </c>
      <c r="T42" s="23" t="s">
        <v>172</v>
      </c>
      <c r="U42" s="79">
        <v>0.01</v>
      </c>
      <c r="V42" s="23" t="s">
        <v>443</v>
      </c>
      <c r="W42" s="23" t="s">
        <v>138</v>
      </c>
      <c r="X42" s="23" t="s">
        <v>178</v>
      </c>
      <c r="Y42" s="23" t="s">
        <v>262</v>
      </c>
      <c r="Z42" s="12"/>
      <c r="AA42" s="12"/>
      <c r="AB42" s="12"/>
      <c r="AC42" s="12"/>
      <c r="AD42" s="83" t="s">
        <v>371</v>
      </c>
      <c r="AE42" s="23">
        <f>E42</f>
        <v>0.5</v>
      </c>
      <c r="AF42" s="12"/>
      <c r="AG42" s="12"/>
      <c r="AH42" s="12"/>
      <c r="AI42" s="12"/>
      <c r="AJ42" s="12"/>
      <c r="AK42" s="12"/>
      <c r="AL42" s="12"/>
      <c r="AM42" s="78" t="s">
        <v>362</v>
      </c>
    </row>
    <row r="43" spans="1:40" s="22" customFormat="1" ht="51" x14ac:dyDescent="0.25">
      <c r="A43" s="22" t="s">
        <v>779</v>
      </c>
      <c r="B43" s="4" t="s">
        <v>945</v>
      </c>
      <c r="C43" s="3" t="s">
        <v>492</v>
      </c>
      <c r="D43" s="3">
        <v>10</v>
      </c>
      <c r="E43" s="3" t="s">
        <v>482</v>
      </c>
      <c r="F43" s="23" t="s">
        <v>62</v>
      </c>
      <c r="G43" s="23" t="s">
        <v>165</v>
      </c>
      <c r="H43" s="317" t="s">
        <v>46</v>
      </c>
      <c r="I43" s="317" t="s">
        <v>140</v>
      </c>
      <c r="J43" s="93" t="s">
        <v>486</v>
      </c>
      <c r="K43" s="23" t="s">
        <v>626</v>
      </c>
      <c r="L43" s="23" t="s">
        <v>1174</v>
      </c>
      <c r="M43" s="23" t="s">
        <v>74</v>
      </c>
      <c r="N43" s="23" t="s">
        <v>61</v>
      </c>
      <c r="O43" s="23" t="s">
        <v>60</v>
      </c>
      <c r="P43" s="70" t="s">
        <v>74</v>
      </c>
      <c r="Q43" s="70" t="s">
        <v>780</v>
      </c>
      <c r="R43" s="66" t="s">
        <v>139</v>
      </c>
      <c r="S43" s="66" t="s">
        <v>32</v>
      </c>
      <c r="T43" s="23" t="s">
        <v>160</v>
      </c>
      <c r="U43" s="23" t="s">
        <v>97</v>
      </c>
      <c r="V43" s="23" t="s">
        <v>443</v>
      </c>
      <c r="W43" s="23" t="s">
        <v>97</v>
      </c>
      <c r="X43" s="23" t="s">
        <v>97</v>
      </c>
      <c r="Y43" s="23" t="s">
        <v>97</v>
      </c>
      <c r="Z43" s="12"/>
      <c r="AA43" s="12"/>
      <c r="AB43" s="12"/>
      <c r="AC43" s="12"/>
      <c r="AD43" s="92" t="s">
        <v>370</v>
      </c>
      <c r="AE43" s="23" t="str">
        <f>E43</f>
        <v>2400 ft^3</v>
      </c>
      <c r="AF43" s="12"/>
      <c r="AG43" s="12"/>
      <c r="AH43" s="12"/>
      <c r="AI43" s="12"/>
      <c r="AJ43" s="12"/>
      <c r="AK43" s="12"/>
      <c r="AL43" s="12"/>
      <c r="AM43" s="12"/>
    </row>
    <row r="44" spans="1:40" s="500" customFormat="1" ht="82.5" customHeight="1" x14ac:dyDescent="0.25">
      <c r="A44" s="19" t="s">
        <v>1353</v>
      </c>
      <c r="B44" s="499" t="s">
        <v>1354</v>
      </c>
      <c r="C44" s="498">
        <v>1</v>
      </c>
      <c r="D44" s="498">
        <v>1</v>
      </c>
      <c r="E44" s="498">
        <v>1</v>
      </c>
      <c r="F44" s="494"/>
      <c r="G44" s="494"/>
      <c r="H44" s="495"/>
      <c r="I44" s="495"/>
      <c r="J44" s="93"/>
      <c r="K44" s="494"/>
      <c r="L44" s="494"/>
      <c r="M44" s="494"/>
      <c r="N44" s="494"/>
      <c r="O44" s="494"/>
      <c r="P44" s="502">
        <v>44617</v>
      </c>
      <c r="Q44" s="502" t="s">
        <v>71</v>
      </c>
      <c r="R44" s="495" t="s">
        <v>1355</v>
      </c>
      <c r="S44" s="495" t="s">
        <v>332</v>
      </c>
      <c r="T44" s="494" t="s">
        <v>1356</v>
      </c>
      <c r="U44" s="497">
        <v>0.01</v>
      </c>
      <c r="V44" s="494" t="s">
        <v>443</v>
      </c>
      <c r="W44" s="494" t="s">
        <v>1357</v>
      </c>
      <c r="X44" s="494" t="s">
        <v>1358</v>
      </c>
      <c r="Y44" s="494" t="s">
        <v>97</v>
      </c>
      <c r="Z44" s="496"/>
      <c r="AA44" s="496"/>
      <c r="AB44" s="496"/>
      <c r="AC44" s="496"/>
      <c r="AD44" s="83" t="s">
        <v>1359</v>
      </c>
      <c r="AE44" s="494"/>
      <c r="AF44" s="496"/>
      <c r="AG44" s="496"/>
      <c r="AH44" s="496"/>
      <c r="AI44" s="496"/>
      <c r="AJ44" s="496"/>
      <c r="AK44" s="496"/>
      <c r="AL44" s="496"/>
      <c r="AM44" s="501" t="s">
        <v>1360</v>
      </c>
    </row>
    <row r="45" spans="1:40" s="23" customFormat="1" ht="63.75" x14ac:dyDescent="0.25">
      <c r="A45" s="19" t="s">
        <v>558</v>
      </c>
      <c r="B45" s="4" t="s">
        <v>615</v>
      </c>
      <c r="C45" s="3">
        <v>0.5</v>
      </c>
      <c r="D45" s="3">
        <v>3</v>
      </c>
      <c r="E45" s="3">
        <v>1.5</v>
      </c>
      <c r="F45" s="326" t="s">
        <v>1055</v>
      </c>
      <c r="G45" s="1" t="s">
        <v>910</v>
      </c>
      <c r="H45" s="317" t="s">
        <v>39</v>
      </c>
      <c r="I45" s="314" t="s">
        <v>858</v>
      </c>
      <c r="J45" s="70" t="s">
        <v>74</v>
      </c>
      <c r="K45" s="23" t="s">
        <v>68</v>
      </c>
      <c r="L45" s="23" t="s">
        <v>167</v>
      </c>
      <c r="M45" s="23" t="s">
        <v>74</v>
      </c>
      <c r="N45" s="23">
        <v>6</v>
      </c>
      <c r="O45" s="23">
        <v>1.5</v>
      </c>
      <c r="P45" s="70" t="s">
        <v>1311</v>
      </c>
      <c r="Q45" s="70" t="s">
        <v>71</v>
      </c>
      <c r="R45" s="66" t="s">
        <v>168</v>
      </c>
      <c r="S45" s="66" t="s">
        <v>579</v>
      </c>
      <c r="T45" s="23" t="s">
        <v>32</v>
      </c>
      <c r="U45" s="23" t="s">
        <v>97</v>
      </c>
      <c r="V45" s="23" t="s">
        <v>443</v>
      </c>
      <c r="W45" s="23" t="s">
        <v>97</v>
      </c>
      <c r="X45" s="23" t="s">
        <v>97</v>
      </c>
      <c r="Y45" s="23" t="s">
        <v>97</v>
      </c>
      <c r="AD45" s="83" t="s">
        <v>354</v>
      </c>
      <c r="AE45" s="23">
        <f>E45</f>
        <v>1.5</v>
      </c>
      <c r="AM45" s="78" t="s">
        <v>515</v>
      </c>
    </row>
    <row r="46" spans="1:40" s="23" customFormat="1" ht="33" x14ac:dyDescent="0.25">
      <c r="A46" s="22" t="s">
        <v>296</v>
      </c>
      <c r="B46" s="4" t="s">
        <v>618</v>
      </c>
      <c r="C46" s="3">
        <v>0.5</v>
      </c>
      <c r="D46" s="3">
        <v>1</v>
      </c>
      <c r="E46" s="3">
        <v>0.5</v>
      </c>
      <c r="F46" s="23" t="s">
        <v>638</v>
      </c>
      <c r="G46" s="23" t="s">
        <v>37</v>
      </c>
      <c r="H46" s="317" t="s">
        <v>46</v>
      </c>
      <c r="I46" s="317" t="s">
        <v>140</v>
      </c>
      <c r="J46" s="70" t="s">
        <v>74</v>
      </c>
      <c r="K46" s="23" t="s">
        <v>635</v>
      </c>
      <c r="L46" s="23" t="s">
        <v>297</v>
      </c>
      <c r="M46" s="23" t="s">
        <v>603</v>
      </c>
      <c r="N46" s="23">
        <v>0.5</v>
      </c>
      <c r="O46" s="23">
        <v>0.5</v>
      </c>
      <c r="P46" s="70">
        <v>41698</v>
      </c>
      <c r="Q46" s="70" t="s">
        <v>93</v>
      </c>
      <c r="R46" s="66" t="s">
        <v>139</v>
      </c>
      <c r="S46" s="66" t="s">
        <v>32</v>
      </c>
      <c r="T46" s="23" t="s">
        <v>97</v>
      </c>
      <c r="U46" s="23" t="s">
        <v>97</v>
      </c>
      <c r="V46" s="23" t="s">
        <v>443</v>
      </c>
      <c r="W46" s="23" t="s">
        <v>97</v>
      </c>
      <c r="X46" s="23" t="s">
        <v>97</v>
      </c>
      <c r="Y46" s="23" t="s">
        <v>97</v>
      </c>
      <c r="AD46" s="12"/>
    </row>
    <row r="47" spans="1:40" s="316" customFormat="1" ht="63.75" x14ac:dyDescent="0.25">
      <c r="A47" s="26" t="s">
        <v>1041</v>
      </c>
      <c r="B47" s="322" t="s">
        <v>1042</v>
      </c>
      <c r="C47" s="321" t="s">
        <v>1043</v>
      </c>
      <c r="D47" s="321">
        <v>2</v>
      </c>
      <c r="E47" s="321" t="s">
        <v>1044</v>
      </c>
      <c r="F47" s="316" t="s">
        <v>712</v>
      </c>
      <c r="G47" s="27" t="s">
        <v>911</v>
      </c>
      <c r="H47" s="317" t="s">
        <v>48</v>
      </c>
      <c r="I47" s="317" t="s">
        <v>140</v>
      </c>
      <c r="J47" s="315" t="s">
        <v>74</v>
      </c>
      <c r="K47" s="316" t="s">
        <v>617</v>
      </c>
      <c r="L47" s="316" t="s">
        <v>784</v>
      </c>
      <c r="M47" s="316" t="s">
        <v>74</v>
      </c>
      <c r="N47" s="316" t="s">
        <v>783</v>
      </c>
      <c r="O47" s="316" t="s">
        <v>783</v>
      </c>
      <c r="P47" s="315" t="s">
        <v>74</v>
      </c>
      <c r="Q47" s="315" t="s">
        <v>780</v>
      </c>
      <c r="R47" s="317" t="s">
        <v>786</v>
      </c>
      <c r="S47" s="317" t="s">
        <v>216</v>
      </c>
      <c r="T47" s="317" t="s">
        <v>912</v>
      </c>
      <c r="U47" s="316" t="s">
        <v>97</v>
      </c>
      <c r="V47" s="316" t="s">
        <v>443</v>
      </c>
      <c r="W47" s="316" t="s">
        <v>97</v>
      </c>
      <c r="X47" s="316" t="s">
        <v>97</v>
      </c>
      <c r="Y47" s="316" t="s">
        <v>97</v>
      </c>
      <c r="Z47" s="320"/>
      <c r="AA47" s="320"/>
      <c r="AB47" s="320"/>
      <c r="AC47" s="320"/>
      <c r="AD47" s="27" t="s">
        <v>559</v>
      </c>
      <c r="AE47" s="316" t="str">
        <f>E47</f>
        <v>16.2 oz</v>
      </c>
    </row>
    <row r="48" spans="1:40" s="23" customFormat="1" ht="63.75" x14ac:dyDescent="0.25">
      <c r="A48" s="26" t="s">
        <v>781</v>
      </c>
      <c r="B48" s="4" t="s">
        <v>617</v>
      </c>
      <c r="C48" s="3" t="s">
        <v>783</v>
      </c>
      <c r="D48" s="3">
        <v>1</v>
      </c>
      <c r="E48" s="3" t="s">
        <v>783</v>
      </c>
      <c r="F48" s="23" t="s">
        <v>712</v>
      </c>
      <c r="G48" s="27" t="s">
        <v>911</v>
      </c>
      <c r="H48" s="317" t="s">
        <v>48</v>
      </c>
      <c r="I48" s="317" t="s">
        <v>140</v>
      </c>
      <c r="J48" s="70" t="s">
        <v>74</v>
      </c>
      <c r="K48" s="23" t="s">
        <v>617</v>
      </c>
      <c r="L48" s="23" t="s">
        <v>784</v>
      </c>
      <c r="M48" s="23" t="s">
        <v>74</v>
      </c>
      <c r="N48" s="23" t="s">
        <v>783</v>
      </c>
      <c r="O48" s="23" t="s">
        <v>783</v>
      </c>
      <c r="P48" s="70" t="s">
        <v>74</v>
      </c>
      <c r="Q48" s="70" t="s">
        <v>780</v>
      </c>
      <c r="R48" s="66" t="s">
        <v>786</v>
      </c>
      <c r="S48" s="66" t="s">
        <v>216</v>
      </c>
      <c r="T48" s="66" t="s">
        <v>912</v>
      </c>
      <c r="U48" s="23" t="s">
        <v>97</v>
      </c>
      <c r="V48" s="23" t="s">
        <v>443</v>
      </c>
      <c r="W48" s="23" t="s">
        <v>97</v>
      </c>
      <c r="X48" s="23" t="s">
        <v>97</v>
      </c>
      <c r="Y48" s="23" t="s">
        <v>97</v>
      </c>
      <c r="Z48" s="12"/>
      <c r="AA48" s="12"/>
      <c r="AB48" s="12"/>
      <c r="AC48" s="12"/>
      <c r="AD48" s="27" t="s">
        <v>559</v>
      </c>
      <c r="AE48" s="23" t="str">
        <f>E48</f>
        <v>80 ft^3</v>
      </c>
    </row>
    <row r="49" spans="1:43" s="165" customFormat="1" ht="33" x14ac:dyDescent="0.25">
      <c r="A49" s="162" t="s">
        <v>1365</v>
      </c>
      <c r="B49" s="166" t="s">
        <v>612</v>
      </c>
      <c r="C49" s="276">
        <v>0.5</v>
      </c>
      <c r="D49" s="276">
        <v>1</v>
      </c>
      <c r="E49" s="276">
        <v>0.1</v>
      </c>
      <c r="F49" s="165" t="s">
        <v>1366</v>
      </c>
      <c r="G49" s="163" t="s">
        <v>1369</v>
      </c>
      <c r="H49" s="167" t="s">
        <v>1177</v>
      </c>
      <c r="I49" s="518" t="s">
        <v>140</v>
      </c>
      <c r="J49" s="277" t="s">
        <v>74</v>
      </c>
      <c r="K49" s="165" t="s">
        <v>1127</v>
      </c>
      <c r="L49" s="165" t="s">
        <v>1367</v>
      </c>
      <c r="M49" s="165" t="s">
        <v>1368</v>
      </c>
      <c r="P49" s="277">
        <v>44440</v>
      </c>
      <c r="Q49" s="277" t="s">
        <v>78</v>
      </c>
      <c r="R49" s="167"/>
      <c r="S49" s="167"/>
      <c r="T49" s="167"/>
      <c r="Z49" s="163"/>
      <c r="AA49" s="163"/>
      <c r="AB49" s="163"/>
      <c r="AC49" s="163"/>
      <c r="AD49" s="163"/>
    </row>
    <row r="50" spans="1:43" s="23" customFormat="1" ht="33" x14ac:dyDescent="0.25">
      <c r="A50" s="22" t="s">
        <v>427</v>
      </c>
      <c r="B50" s="4" t="s">
        <v>773</v>
      </c>
      <c r="C50" s="3">
        <v>5</v>
      </c>
      <c r="D50" s="3">
        <v>1</v>
      </c>
      <c r="E50" s="3">
        <v>5</v>
      </c>
      <c r="F50" s="23" t="s">
        <v>639</v>
      </c>
      <c r="G50" s="23" t="s">
        <v>37</v>
      </c>
      <c r="H50" s="317" t="s">
        <v>47</v>
      </c>
      <c r="I50" s="317" t="s">
        <v>140</v>
      </c>
      <c r="J50" s="70" t="s">
        <v>74</v>
      </c>
      <c r="K50" s="23" t="s">
        <v>68</v>
      </c>
      <c r="L50" s="23" t="s">
        <v>428</v>
      </c>
      <c r="M50" s="79">
        <v>0.93</v>
      </c>
      <c r="N50" s="23">
        <v>5</v>
      </c>
      <c r="O50" s="23">
        <v>5</v>
      </c>
      <c r="P50" s="70">
        <v>42138</v>
      </c>
      <c r="Q50" s="70" t="s">
        <v>79</v>
      </c>
      <c r="R50" s="66" t="s">
        <v>139</v>
      </c>
      <c r="S50" s="66" t="s">
        <v>97</v>
      </c>
      <c r="T50" s="23" t="s">
        <v>97</v>
      </c>
      <c r="U50" s="23" t="s">
        <v>97</v>
      </c>
      <c r="V50" s="23" t="s">
        <v>443</v>
      </c>
      <c r="W50" s="23" t="s">
        <v>97</v>
      </c>
      <c r="X50" s="23" t="s">
        <v>97</v>
      </c>
      <c r="Y50" s="23" t="s">
        <v>97</v>
      </c>
      <c r="AD50" s="12"/>
    </row>
    <row r="51" spans="1:43" s="23" customFormat="1" ht="16.5" customHeight="1" x14ac:dyDescent="0.25">
      <c r="A51" s="759" t="s">
        <v>28</v>
      </c>
      <c r="B51" s="772" t="s">
        <v>626</v>
      </c>
      <c r="C51" s="774">
        <v>2</v>
      </c>
      <c r="D51" s="774">
        <v>2</v>
      </c>
      <c r="E51" s="774">
        <v>2.5</v>
      </c>
      <c r="F51" s="738" t="s">
        <v>171</v>
      </c>
      <c r="G51" s="738" t="s">
        <v>37</v>
      </c>
      <c r="H51" s="742" t="s">
        <v>41</v>
      </c>
      <c r="I51" s="742" t="s">
        <v>140</v>
      </c>
      <c r="J51" s="740" t="s">
        <v>74</v>
      </c>
      <c r="K51" s="738" t="s">
        <v>68</v>
      </c>
      <c r="L51" s="738" t="s">
        <v>170</v>
      </c>
      <c r="M51" s="738" t="s">
        <v>74</v>
      </c>
      <c r="N51" s="738">
        <v>24</v>
      </c>
      <c r="O51" s="738">
        <v>6</v>
      </c>
      <c r="P51" s="740" t="s">
        <v>1370</v>
      </c>
      <c r="Q51" s="740" t="s">
        <v>774</v>
      </c>
      <c r="R51" s="742" t="s">
        <v>139</v>
      </c>
      <c r="S51" s="742" t="s">
        <v>97</v>
      </c>
      <c r="T51" s="738" t="s">
        <v>172</v>
      </c>
      <c r="U51" s="738" t="s">
        <v>97</v>
      </c>
      <c r="V51" s="738" t="s">
        <v>443</v>
      </c>
      <c r="W51" s="738" t="s">
        <v>97</v>
      </c>
      <c r="X51" s="738" t="s">
        <v>97</v>
      </c>
      <c r="Y51" s="738" t="s">
        <v>97</v>
      </c>
      <c r="Z51" s="738"/>
      <c r="AA51" s="738"/>
      <c r="AB51" s="738"/>
      <c r="AC51" s="738"/>
      <c r="AD51" s="738"/>
      <c r="AE51" s="738"/>
      <c r="AF51" s="738"/>
      <c r="AG51" s="738"/>
      <c r="AH51" s="738"/>
      <c r="AI51" s="738"/>
      <c r="AJ51" s="738"/>
      <c r="AK51" s="738"/>
      <c r="AL51" s="738"/>
      <c r="AM51" s="738"/>
    </row>
    <row r="52" spans="1:43" s="23" customFormat="1" ht="33.75" customHeight="1" x14ac:dyDescent="0.25">
      <c r="A52" s="760"/>
      <c r="B52" s="773"/>
      <c r="C52" s="776"/>
      <c r="D52" s="776"/>
      <c r="E52" s="776"/>
      <c r="F52" s="739"/>
      <c r="G52" s="739"/>
      <c r="H52" s="743"/>
      <c r="I52" s="743"/>
      <c r="J52" s="741"/>
      <c r="K52" s="739"/>
      <c r="L52" s="739"/>
      <c r="M52" s="739"/>
      <c r="N52" s="739"/>
      <c r="O52" s="739"/>
      <c r="P52" s="741"/>
      <c r="Q52" s="741"/>
      <c r="R52" s="743"/>
      <c r="S52" s="743"/>
      <c r="T52" s="739"/>
      <c r="U52" s="739"/>
      <c r="V52" s="739"/>
      <c r="W52" s="739"/>
      <c r="X52" s="739"/>
      <c r="Y52" s="739"/>
      <c r="Z52" s="739"/>
      <c r="AA52" s="739"/>
      <c r="AB52" s="739"/>
      <c r="AC52" s="739"/>
      <c r="AD52" s="739"/>
      <c r="AE52" s="739"/>
      <c r="AF52" s="739"/>
      <c r="AG52" s="739"/>
      <c r="AH52" s="739"/>
      <c r="AI52" s="739"/>
      <c r="AJ52" s="739"/>
      <c r="AK52" s="739"/>
      <c r="AL52" s="739"/>
      <c r="AM52" s="739"/>
    </row>
    <row r="53" spans="1:43" s="265" customFormat="1" ht="38.25" x14ac:dyDescent="0.25">
      <c r="A53" s="259" t="s">
        <v>1039</v>
      </c>
      <c r="B53" s="260" t="s">
        <v>986</v>
      </c>
      <c r="C53" s="264">
        <v>0.1</v>
      </c>
      <c r="D53" s="29">
        <v>1</v>
      </c>
      <c r="E53" s="266">
        <f>C53</f>
        <v>0.1</v>
      </c>
      <c r="F53" s="261" t="s">
        <v>1040</v>
      </c>
      <c r="G53" s="261" t="s">
        <v>987</v>
      </c>
      <c r="H53" s="319" t="s">
        <v>44</v>
      </c>
      <c r="I53" s="319" t="s">
        <v>231</v>
      </c>
      <c r="J53" s="262">
        <v>44228</v>
      </c>
      <c r="K53" s="261" t="s">
        <v>68</v>
      </c>
      <c r="L53" s="261" t="s">
        <v>988</v>
      </c>
      <c r="M53" s="261" t="s">
        <v>989</v>
      </c>
      <c r="N53" s="261">
        <v>0.1</v>
      </c>
      <c r="O53" s="261">
        <v>0.1</v>
      </c>
      <c r="P53" s="262">
        <v>43724</v>
      </c>
      <c r="Q53" s="262" t="s">
        <v>971</v>
      </c>
      <c r="R53" s="263" t="s">
        <v>990</v>
      </c>
      <c r="S53" s="263" t="s">
        <v>97</v>
      </c>
      <c r="T53" s="261" t="s">
        <v>1170</v>
      </c>
      <c r="U53" s="261" t="s">
        <v>97</v>
      </c>
      <c r="V53" s="265" t="s">
        <v>443</v>
      </c>
      <c r="W53" s="261" t="s">
        <v>97</v>
      </c>
      <c r="X53" s="261" t="s">
        <v>97</v>
      </c>
      <c r="Y53" s="261" t="s">
        <v>97</v>
      </c>
      <c r="Z53" s="261"/>
      <c r="AA53" s="261"/>
      <c r="AB53" s="261"/>
      <c r="AC53" s="261"/>
      <c r="AD53" s="261"/>
      <c r="AE53" s="261"/>
      <c r="AF53" s="261"/>
      <c r="AG53" s="261"/>
      <c r="AH53" s="261"/>
      <c r="AI53" s="261"/>
      <c r="AJ53" s="261"/>
      <c r="AK53" s="261"/>
      <c r="AL53" s="261"/>
      <c r="AM53" s="261"/>
    </row>
    <row r="54" spans="1:43" s="23" customFormat="1" ht="33" x14ac:dyDescent="0.25">
      <c r="A54" s="22" t="s">
        <v>434</v>
      </c>
      <c r="B54" s="4" t="s">
        <v>615</v>
      </c>
      <c r="C54" s="3">
        <v>0.5</v>
      </c>
      <c r="D54" s="3">
        <v>1</v>
      </c>
      <c r="E54" s="3">
        <v>0.5</v>
      </c>
      <c r="F54" s="23" t="s">
        <v>437</v>
      </c>
      <c r="G54" s="23" t="s">
        <v>32</v>
      </c>
      <c r="H54" s="317" t="s">
        <v>46</v>
      </c>
      <c r="I54" s="317" t="s">
        <v>140</v>
      </c>
      <c r="J54" s="70" t="s">
        <v>74</v>
      </c>
      <c r="K54" s="23" t="s">
        <v>68</v>
      </c>
      <c r="L54" s="23" t="s">
        <v>435</v>
      </c>
      <c r="M54" s="79">
        <v>0.98</v>
      </c>
      <c r="N54" s="23">
        <v>0.5</v>
      </c>
      <c r="O54" s="23">
        <v>0.5</v>
      </c>
      <c r="P54" s="70">
        <v>42170</v>
      </c>
      <c r="Q54" s="70" t="s">
        <v>77</v>
      </c>
      <c r="R54" s="66" t="s">
        <v>650</v>
      </c>
      <c r="S54" s="66" t="s">
        <v>436</v>
      </c>
      <c r="T54" s="23" t="s">
        <v>97</v>
      </c>
      <c r="U54" s="23" t="s">
        <v>97</v>
      </c>
      <c r="V54" s="23" t="s">
        <v>443</v>
      </c>
      <c r="W54" s="23" t="s">
        <v>97</v>
      </c>
      <c r="X54" s="23" t="s">
        <v>97</v>
      </c>
      <c r="Y54" s="23" t="s">
        <v>97</v>
      </c>
      <c r="AD54" s="12"/>
    </row>
    <row r="55" spans="1:43" s="23" customFormat="1" ht="51" x14ac:dyDescent="0.25">
      <c r="A55" s="22" t="s">
        <v>493</v>
      </c>
      <c r="B55" s="4" t="s">
        <v>946</v>
      </c>
      <c r="C55" s="3" t="s">
        <v>492</v>
      </c>
      <c r="D55" s="3">
        <v>2</v>
      </c>
      <c r="E55" s="3" t="s">
        <v>947</v>
      </c>
      <c r="F55" s="23" t="s">
        <v>386</v>
      </c>
      <c r="G55" s="23" t="s">
        <v>679</v>
      </c>
      <c r="H55" s="317" t="s">
        <v>380</v>
      </c>
      <c r="I55" s="317" t="s">
        <v>231</v>
      </c>
      <c r="J55" s="70" t="s">
        <v>74</v>
      </c>
      <c r="K55" s="23" t="s">
        <v>620</v>
      </c>
      <c r="L55" s="23" t="s">
        <v>378</v>
      </c>
      <c r="M55" s="23" t="s">
        <v>74</v>
      </c>
      <c r="N55" s="23" t="s">
        <v>60</v>
      </c>
      <c r="O55" s="23" t="s">
        <v>60</v>
      </c>
      <c r="P55" s="70" t="s">
        <v>11</v>
      </c>
      <c r="Q55" s="70" t="s">
        <v>73</v>
      </c>
      <c r="R55" s="66" t="s">
        <v>651</v>
      </c>
      <c r="S55" s="66" t="s">
        <v>379</v>
      </c>
      <c r="T55" s="23" t="s">
        <v>166</v>
      </c>
      <c r="U55" s="23" t="s">
        <v>97</v>
      </c>
      <c r="V55" s="23" t="s">
        <v>443</v>
      </c>
      <c r="W55" s="23" t="s">
        <v>97</v>
      </c>
      <c r="X55" s="23" t="s">
        <v>97</v>
      </c>
      <c r="Y55" s="23" t="s">
        <v>97</v>
      </c>
      <c r="AD55" s="92" t="s">
        <v>370</v>
      </c>
      <c r="AE55" s="23" t="str">
        <f>E55</f>
        <v>600 ft^3</v>
      </c>
    </row>
    <row r="56" spans="1:43" s="23" customFormat="1" x14ac:dyDescent="0.25">
      <c r="A56" s="22" t="s">
        <v>790</v>
      </c>
      <c r="B56" s="4"/>
      <c r="C56" s="3"/>
      <c r="D56" s="3"/>
      <c r="E56" s="3"/>
      <c r="F56" s="781" t="s">
        <v>789</v>
      </c>
      <c r="G56" s="782"/>
      <c r="H56" s="317"/>
      <c r="I56" s="317"/>
      <c r="J56" s="70"/>
      <c r="P56" s="70"/>
      <c r="Q56" s="70"/>
      <c r="R56" s="66"/>
      <c r="S56" s="66"/>
      <c r="AD56" s="12"/>
    </row>
    <row r="57" spans="1:43" s="12" customFormat="1" ht="140.25" x14ac:dyDescent="0.25">
      <c r="A57" s="30" t="s">
        <v>913</v>
      </c>
      <c r="B57" s="4" t="s">
        <v>748</v>
      </c>
      <c r="C57" s="3">
        <v>4</v>
      </c>
      <c r="D57" s="3">
        <v>1</v>
      </c>
      <c r="E57" s="3">
        <f>D57*C57</f>
        <v>4</v>
      </c>
      <c r="F57" s="12" t="s">
        <v>914</v>
      </c>
      <c r="G57" s="1" t="s">
        <v>795</v>
      </c>
      <c r="H57" s="317" t="s">
        <v>44</v>
      </c>
      <c r="I57" s="314" t="s">
        <v>915</v>
      </c>
      <c r="J57" s="70" t="s">
        <v>849</v>
      </c>
      <c r="K57" s="23" t="s">
        <v>696</v>
      </c>
      <c r="L57" s="23" t="s">
        <v>342</v>
      </c>
      <c r="M57" s="23" t="s">
        <v>346</v>
      </c>
      <c r="N57" s="23">
        <v>8</v>
      </c>
      <c r="O57" s="23">
        <v>4</v>
      </c>
      <c r="P57" s="70">
        <v>44489</v>
      </c>
      <c r="Q57" s="70" t="s">
        <v>96</v>
      </c>
      <c r="R57" s="66" t="s">
        <v>652</v>
      </c>
      <c r="S57" s="66" t="s">
        <v>155</v>
      </c>
      <c r="T57" s="23" t="s">
        <v>345</v>
      </c>
      <c r="U57" s="94">
        <v>1E-3</v>
      </c>
      <c r="V57" s="23" t="s">
        <v>443</v>
      </c>
      <c r="W57" s="23" t="s">
        <v>343</v>
      </c>
      <c r="X57" s="23" t="s">
        <v>877</v>
      </c>
      <c r="Y57" s="23" t="s">
        <v>344</v>
      </c>
      <c r="AD57" s="83" t="s">
        <v>560</v>
      </c>
      <c r="AE57" s="23"/>
      <c r="AM57" s="78" t="s">
        <v>1056</v>
      </c>
    </row>
    <row r="58" spans="1:43" s="22" customFormat="1" ht="33" x14ac:dyDescent="0.25">
      <c r="A58" s="22" t="s">
        <v>20</v>
      </c>
      <c r="B58" s="4" t="s">
        <v>615</v>
      </c>
      <c r="C58" s="3">
        <v>0.5</v>
      </c>
      <c r="D58" s="3">
        <v>1</v>
      </c>
      <c r="E58" s="3">
        <v>0.5</v>
      </c>
      <c r="F58" s="23" t="s">
        <v>11</v>
      </c>
      <c r="G58" s="23" t="s">
        <v>916</v>
      </c>
      <c r="H58" s="317" t="s">
        <v>39</v>
      </c>
      <c r="I58" s="317" t="s">
        <v>140</v>
      </c>
      <c r="J58" s="70" t="s">
        <v>74</v>
      </c>
      <c r="K58" s="23" t="s">
        <v>68</v>
      </c>
      <c r="L58" s="23" t="s">
        <v>173</v>
      </c>
      <c r="M58" s="23" t="s">
        <v>74</v>
      </c>
      <c r="N58" s="23">
        <v>2</v>
      </c>
      <c r="O58" s="23">
        <v>1</v>
      </c>
      <c r="P58" s="70">
        <v>41487</v>
      </c>
      <c r="Q58" s="70" t="s">
        <v>960</v>
      </c>
      <c r="R58" s="66" t="s">
        <v>139</v>
      </c>
      <c r="S58" s="66" t="s">
        <v>32</v>
      </c>
      <c r="T58" s="23" t="s">
        <v>172</v>
      </c>
      <c r="U58" s="23" t="s">
        <v>97</v>
      </c>
      <c r="V58" s="23" t="s">
        <v>443</v>
      </c>
      <c r="W58" s="23" t="s">
        <v>97</v>
      </c>
      <c r="X58" s="23" t="s">
        <v>97</v>
      </c>
      <c r="Y58" s="23" t="s">
        <v>97</v>
      </c>
      <c r="Z58" s="12"/>
      <c r="AA58" s="12"/>
      <c r="AB58" s="12"/>
      <c r="AC58" s="12"/>
      <c r="AD58" s="12"/>
      <c r="AE58" s="23"/>
      <c r="AF58" s="12"/>
      <c r="AG58" s="12"/>
      <c r="AH58" s="12"/>
      <c r="AI58" s="12"/>
      <c r="AJ58" s="12"/>
      <c r="AK58" s="12"/>
      <c r="AL58" s="12"/>
      <c r="AM58" s="12"/>
    </row>
    <row r="59" spans="1:43" s="22" customFormat="1" ht="33" x14ac:dyDescent="0.25">
      <c r="A59" s="22" t="s">
        <v>539</v>
      </c>
      <c r="B59" s="4" t="s">
        <v>540</v>
      </c>
      <c r="C59" s="3">
        <v>0.1</v>
      </c>
      <c r="D59" s="3">
        <v>1</v>
      </c>
      <c r="E59" s="3">
        <v>0.1</v>
      </c>
      <c r="F59" s="23" t="s">
        <v>680</v>
      </c>
      <c r="G59" s="23" t="s">
        <v>37</v>
      </c>
      <c r="H59" s="317" t="s">
        <v>56</v>
      </c>
      <c r="I59" s="317" t="s">
        <v>140</v>
      </c>
      <c r="J59" s="70" t="s">
        <v>74</v>
      </c>
      <c r="K59" s="23" t="s">
        <v>540</v>
      </c>
      <c r="L59" s="23" t="s">
        <v>542</v>
      </c>
      <c r="M59" s="23" t="s">
        <v>1175</v>
      </c>
      <c r="N59" s="23">
        <v>2</v>
      </c>
      <c r="O59" s="23">
        <v>1</v>
      </c>
      <c r="P59" s="70">
        <v>42830</v>
      </c>
      <c r="Q59" s="70" t="s">
        <v>79</v>
      </c>
      <c r="R59" s="95" t="s">
        <v>97</v>
      </c>
      <c r="S59" s="95" t="s">
        <v>451</v>
      </c>
      <c r="T59" s="96" t="s">
        <v>97</v>
      </c>
      <c r="U59" s="96" t="s">
        <v>97</v>
      </c>
      <c r="V59" s="96" t="s">
        <v>443</v>
      </c>
      <c r="W59" s="96" t="s">
        <v>97</v>
      </c>
      <c r="X59" s="96" t="s">
        <v>97</v>
      </c>
      <c r="Y59" s="96" t="s">
        <v>97</v>
      </c>
      <c r="Z59" s="12"/>
      <c r="AA59" s="12"/>
      <c r="AB59" s="12"/>
      <c r="AC59" s="12"/>
      <c r="AD59" s="12"/>
      <c r="AE59" s="23"/>
      <c r="AF59" s="12"/>
      <c r="AG59" s="12"/>
      <c r="AH59" s="12"/>
      <c r="AI59" s="12"/>
      <c r="AJ59" s="12"/>
      <c r="AK59" s="12"/>
      <c r="AL59" s="12"/>
      <c r="AM59" s="12"/>
    </row>
    <row r="60" spans="1:43" s="22" customFormat="1" ht="38.25" customHeight="1" x14ac:dyDescent="0.25">
      <c r="A60" s="22" t="s">
        <v>12</v>
      </c>
      <c r="B60" s="4" t="s">
        <v>682</v>
      </c>
      <c r="C60" s="3" t="s">
        <v>532</v>
      </c>
      <c r="D60" s="436">
        <f>'[1]Total Quantities'!$J$1</f>
        <v>221</v>
      </c>
      <c r="E60" s="31">
        <f>'[1]Total Quantities'!$J$3</f>
        <v>104.038</v>
      </c>
      <c r="F60" s="23" t="s">
        <v>120</v>
      </c>
      <c r="G60" s="32" t="s">
        <v>174</v>
      </c>
      <c r="H60" s="317" t="s">
        <v>120</v>
      </c>
      <c r="I60" s="317" t="s">
        <v>81</v>
      </c>
      <c r="J60" s="23"/>
      <c r="K60" s="23" t="s">
        <v>68</v>
      </c>
      <c r="L60" s="23" t="s">
        <v>120</v>
      </c>
      <c r="M60" s="23" t="s">
        <v>120</v>
      </c>
      <c r="N60" s="23">
        <v>70</v>
      </c>
      <c r="O60" s="23">
        <v>30</v>
      </c>
      <c r="P60" s="70" t="s">
        <v>119</v>
      </c>
      <c r="Q60" s="23"/>
      <c r="R60" s="66" t="s">
        <v>139</v>
      </c>
      <c r="S60" s="66" t="s">
        <v>32</v>
      </c>
      <c r="T60" s="23" t="s">
        <v>286</v>
      </c>
      <c r="U60" s="23" t="s">
        <v>97</v>
      </c>
      <c r="V60" s="23" t="s">
        <v>443</v>
      </c>
      <c r="W60" s="23" t="s">
        <v>97</v>
      </c>
      <c r="X60" s="23" t="s">
        <v>97</v>
      </c>
      <c r="Y60" s="23" t="s">
        <v>97</v>
      </c>
      <c r="Z60" s="75" t="s">
        <v>681</v>
      </c>
      <c r="AA60" s="12"/>
      <c r="AB60" s="12"/>
      <c r="AC60" s="12"/>
      <c r="AD60" s="83" t="s">
        <v>516</v>
      </c>
      <c r="AE60" s="23">
        <f t="shared" ref="AE60:AE76" si="4">E60</f>
        <v>104.038</v>
      </c>
      <c r="AF60" s="12"/>
      <c r="AG60" s="12"/>
      <c r="AH60" s="12"/>
      <c r="AI60" s="12">
        <f>AE60</f>
        <v>104.038</v>
      </c>
      <c r="AJ60" s="12">
        <f>AE60</f>
        <v>104.038</v>
      </c>
      <c r="AK60" s="12">
        <f>AE60</f>
        <v>104.038</v>
      </c>
      <c r="AL60" s="12"/>
      <c r="AM60" s="12"/>
    </row>
    <row r="61" spans="1:43" s="22" customFormat="1" ht="121.5" customHeight="1" x14ac:dyDescent="0.25">
      <c r="A61" s="13" t="s">
        <v>8</v>
      </c>
      <c r="B61" s="4" t="s">
        <v>608</v>
      </c>
      <c r="C61" s="33" t="s">
        <v>683</v>
      </c>
      <c r="D61" s="3">
        <f>[2]Chemicals!$G$2</f>
        <v>272</v>
      </c>
      <c r="E61" s="3">
        <f>[2]Chemicals!$J$2</f>
        <v>1346.2</v>
      </c>
      <c r="F61" s="23" t="s">
        <v>684</v>
      </c>
      <c r="G61" s="32" t="s">
        <v>848</v>
      </c>
      <c r="H61" s="317" t="s">
        <v>34</v>
      </c>
      <c r="I61" s="317" t="s">
        <v>685</v>
      </c>
      <c r="J61" s="23"/>
      <c r="K61" s="23" t="s">
        <v>68</v>
      </c>
      <c r="L61" s="66" t="s">
        <v>89</v>
      </c>
      <c r="M61" s="23" t="s">
        <v>74</v>
      </c>
      <c r="N61" s="23">
        <v>700</v>
      </c>
      <c r="O61" s="23">
        <v>500</v>
      </c>
      <c r="P61" s="70" t="s">
        <v>74</v>
      </c>
      <c r="Q61" s="23"/>
      <c r="R61" s="66" t="s">
        <v>139</v>
      </c>
      <c r="S61" s="66" t="s">
        <v>32</v>
      </c>
      <c r="T61" s="23" t="s">
        <v>286</v>
      </c>
      <c r="U61" s="23" t="s">
        <v>97</v>
      </c>
      <c r="V61" s="23" t="s">
        <v>443</v>
      </c>
      <c r="W61" s="23" t="s">
        <v>97</v>
      </c>
      <c r="X61" s="23" t="s">
        <v>97</v>
      </c>
      <c r="Y61" s="23" t="s">
        <v>97</v>
      </c>
      <c r="Z61" s="75" t="s">
        <v>373</v>
      </c>
      <c r="AA61" s="12"/>
      <c r="AB61" s="12"/>
      <c r="AC61" s="12"/>
      <c r="AD61" s="75" t="s">
        <v>517</v>
      </c>
      <c r="AE61" s="23">
        <f t="shared" si="4"/>
        <v>1346.2</v>
      </c>
      <c r="AF61" s="12"/>
      <c r="AG61" s="12"/>
      <c r="AH61" s="12"/>
      <c r="AI61" s="12"/>
      <c r="AJ61" s="12">
        <f>AE61</f>
        <v>1346.2</v>
      </c>
      <c r="AK61" s="12">
        <f>AE61</f>
        <v>1346.2</v>
      </c>
      <c r="AL61" s="12"/>
      <c r="AM61" s="12"/>
    </row>
    <row r="62" spans="1:43" s="278" customFormat="1" ht="29.25" customHeight="1" x14ac:dyDescent="0.25">
      <c r="A62" s="777" t="s">
        <v>5</v>
      </c>
      <c r="B62" s="280" t="s">
        <v>605</v>
      </c>
      <c r="C62" s="279">
        <v>4</v>
      </c>
      <c r="D62" s="279">
        <v>1</v>
      </c>
      <c r="E62" s="774">
        <f>D63*C63+C62*D62</f>
        <v>4</v>
      </c>
      <c r="F62" s="744" t="s">
        <v>878</v>
      </c>
      <c r="G62" s="751" t="s">
        <v>917</v>
      </c>
      <c r="H62" s="742" t="s">
        <v>35</v>
      </c>
      <c r="I62" s="742" t="s">
        <v>140</v>
      </c>
      <c r="J62" s="740" t="s">
        <v>74</v>
      </c>
      <c r="K62" s="738" t="s">
        <v>68</v>
      </c>
      <c r="L62" s="738" t="s">
        <v>175</v>
      </c>
      <c r="M62" s="738" t="s">
        <v>74</v>
      </c>
      <c r="N62" s="738">
        <v>8</v>
      </c>
      <c r="O62" s="738">
        <v>1</v>
      </c>
      <c r="P62" s="740" t="s">
        <v>1408</v>
      </c>
      <c r="Q62" s="740" t="s">
        <v>1305</v>
      </c>
      <c r="R62" s="742" t="s">
        <v>653</v>
      </c>
      <c r="S62" s="742" t="s">
        <v>176</v>
      </c>
      <c r="T62" s="738" t="s">
        <v>137</v>
      </c>
      <c r="U62" s="808">
        <v>0.01</v>
      </c>
      <c r="V62" s="738" t="s">
        <v>443</v>
      </c>
      <c r="W62" s="738" t="s">
        <v>138</v>
      </c>
      <c r="X62" s="738" t="s">
        <v>178</v>
      </c>
      <c r="Y62" s="738" t="s">
        <v>177</v>
      </c>
      <c r="Z62" s="744" t="s">
        <v>349</v>
      </c>
      <c r="AA62" s="738">
        <f>$E62</f>
        <v>4</v>
      </c>
      <c r="AB62" s="744"/>
      <c r="AC62" s="744"/>
      <c r="AD62" s="751" t="s">
        <v>366</v>
      </c>
      <c r="AE62" s="738">
        <f>E62</f>
        <v>4</v>
      </c>
      <c r="AF62" s="744"/>
      <c r="AG62" s="744">
        <f>AE62</f>
        <v>4</v>
      </c>
      <c r="AH62" s="744"/>
      <c r="AI62" s="744"/>
      <c r="AJ62" s="744"/>
      <c r="AK62" s="744"/>
      <c r="AL62" s="744"/>
      <c r="AM62" s="744"/>
      <c r="AN62" s="759"/>
      <c r="AO62" s="759"/>
      <c r="AP62" s="759"/>
      <c r="AQ62" s="759"/>
    </row>
    <row r="63" spans="1:43" s="22" customFormat="1" ht="28.5" customHeight="1" x14ac:dyDescent="0.25">
      <c r="A63" s="778"/>
      <c r="B63" s="4" t="s">
        <v>604</v>
      </c>
      <c r="C63" s="279">
        <v>1</v>
      </c>
      <c r="D63" s="3">
        <v>0</v>
      </c>
      <c r="E63" s="776"/>
      <c r="F63" s="745"/>
      <c r="G63" s="752"/>
      <c r="H63" s="743"/>
      <c r="I63" s="743"/>
      <c r="J63" s="741"/>
      <c r="K63" s="739"/>
      <c r="L63" s="739"/>
      <c r="M63" s="739"/>
      <c r="N63" s="739"/>
      <c r="O63" s="739"/>
      <c r="P63" s="741"/>
      <c r="Q63" s="741"/>
      <c r="R63" s="743"/>
      <c r="S63" s="743"/>
      <c r="T63" s="739"/>
      <c r="U63" s="809"/>
      <c r="V63" s="739"/>
      <c r="W63" s="739"/>
      <c r="X63" s="739"/>
      <c r="Y63" s="739"/>
      <c r="Z63" s="745"/>
      <c r="AA63" s="739"/>
      <c r="AB63" s="745"/>
      <c r="AC63" s="745"/>
      <c r="AD63" s="752"/>
      <c r="AE63" s="739"/>
      <c r="AF63" s="745"/>
      <c r="AG63" s="745"/>
      <c r="AH63" s="745"/>
      <c r="AI63" s="745"/>
      <c r="AJ63" s="745"/>
      <c r="AK63" s="745"/>
      <c r="AL63" s="745"/>
      <c r="AM63" s="745"/>
      <c r="AN63" s="760"/>
      <c r="AO63" s="760"/>
      <c r="AP63" s="760"/>
      <c r="AQ63" s="760"/>
    </row>
    <row r="64" spans="1:43" s="23" customFormat="1" ht="76.5" x14ac:dyDescent="0.25">
      <c r="A64" s="18" t="s">
        <v>686</v>
      </c>
      <c r="B64" s="17" t="s">
        <v>604</v>
      </c>
      <c r="C64" s="3">
        <v>0.5</v>
      </c>
      <c r="D64" s="3">
        <v>1</v>
      </c>
      <c r="E64" s="3">
        <v>0.5</v>
      </c>
      <c r="F64" s="34" t="s">
        <v>806</v>
      </c>
      <c r="G64" s="75" t="s">
        <v>879</v>
      </c>
      <c r="H64" s="317" t="s">
        <v>42</v>
      </c>
      <c r="I64" s="317" t="s">
        <v>140</v>
      </c>
      <c r="J64" s="97" t="s">
        <v>687</v>
      </c>
      <c r="K64" s="23" t="s">
        <v>68</v>
      </c>
      <c r="L64" s="23" t="s">
        <v>179</v>
      </c>
      <c r="M64" s="23" t="s">
        <v>74</v>
      </c>
      <c r="N64" s="23">
        <v>4</v>
      </c>
      <c r="O64" s="23">
        <v>2</v>
      </c>
      <c r="P64" s="70">
        <v>41513</v>
      </c>
      <c r="Q64" s="70" t="s">
        <v>71</v>
      </c>
      <c r="R64" s="66" t="s">
        <v>139</v>
      </c>
      <c r="S64" s="66" t="s">
        <v>32</v>
      </c>
      <c r="T64" s="23" t="s">
        <v>180</v>
      </c>
      <c r="U64" s="23" t="s">
        <v>97</v>
      </c>
      <c r="V64" s="23" t="s">
        <v>443</v>
      </c>
      <c r="W64" s="23" t="s">
        <v>97</v>
      </c>
      <c r="X64" s="23" t="s">
        <v>97</v>
      </c>
      <c r="Y64" s="23" t="s">
        <v>97</v>
      </c>
      <c r="Z64" s="12" t="s">
        <v>350</v>
      </c>
      <c r="AB64" s="23">
        <f>$E64</f>
        <v>0.5</v>
      </c>
      <c r="AD64" s="75" t="s">
        <v>366</v>
      </c>
      <c r="AE64" s="23">
        <f t="shared" si="4"/>
        <v>0.5</v>
      </c>
      <c r="AI64" s="23">
        <f>AE64</f>
        <v>0.5</v>
      </c>
    </row>
    <row r="65" spans="1:39" s="23" customFormat="1" ht="51" x14ac:dyDescent="0.25">
      <c r="A65" s="13" t="s">
        <v>6</v>
      </c>
      <c r="B65" s="4" t="s">
        <v>604</v>
      </c>
      <c r="C65" s="3">
        <v>0.5</v>
      </c>
      <c r="D65" s="3">
        <v>2</v>
      </c>
      <c r="E65" s="3">
        <v>1</v>
      </c>
      <c r="F65" s="23" t="s">
        <v>408</v>
      </c>
      <c r="G65" s="32" t="s">
        <v>266</v>
      </c>
      <c r="H65" s="317" t="s">
        <v>43</v>
      </c>
      <c r="I65" s="317" t="s">
        <v>140</v>
      </c>
      <c r="J65" s="70" t="s">
        <v>74</v>
      </c>
      <c r="K65" s="23" t="s">
        <v>68</v>
      </c>
      <c r="L65" s="23" t="s">
        <v>181</v>
      </c>
      <c r="M65" s="23" t="s">
        <v>74</v>
      </c>
      <c r="N65" s="23">
        <v>8</v>
      </c>
      <c r="O65" s="23">
        <v>1</v>
      </c>
      <c r="P65" s="70" t="s">
        <v>1403</v>
      </c>
      <c r="Q65" s="70" t="s">
        <v>80</v>
      </c>
      <c r="R65" s="66" t="s">
        <v>139</v>
      </c>
      <c r="S65" s="66" t="s">
        <v>32</v>
      </c>
      <c r="T65" s="23" t="s">
        <v>145</v>
      </c>
      <c r="U65" s="23" t="s">
        <v>97</v>
      </c>
      <c r="V65" s="23" t="s">
        <v>443</v>
      </c>
      <c r="W65" s="23" t="s">
        <v>97</v>
      </c>
      <c r="X65" s="23" t="s">
        <v>97</v>
      </c>
      <c r="Y65" s="23" t="s">
        <v>97</v>
      </c>
      <c r="Z65" s="12" t="s">
        <v>350</v>
      </c>
      <c r="AB65" s="23">
        <f>$E65</f>
        <v>1</v>
      </c>
      <c r="AD65" s="75" t="s">
        <v>366</v>
      </c>
      <c r="AE65" s="23">
        <f t="shared" si="4"/>
        <v>1</v>
      </c>
      <c r="AI65" s="23">
        <f>AE65</f>
        <v>1</v>
      </c>
    </row>
    <row r="66" spans="1:39" s="245" customFormat="1" x14ac:dyDescent="0.25">
      <c r="A66" s="271" t="s">
        <v>973</v>
      </c>
      <c r="B66" s="281" t="s">
        <v>555</v>
      </c>
      <c r="C66" s="248">
        <v>0.1</v>
      </c>
      <c r="D66" s="248">
        <v>1</v>
      </c>
      <c r="E66" s="248">
        <v>0.1</v>
      </c>
      <c r="F66" s="245" t="s">
        <v>974</v>
      </c>
      <c r="G66" s="274" t="s">
        <v>974</v>
      </c>
      <c r="H66" s="317" t="s">
        <v>1177</v>
      </c>
      <c r="I66" s="317" t="s">
        <v>231</v>
      </c>
      <c r="J66" s="246" t="s">
        <v>74</v>
      </c>
      <c r="K66" s="245" t="s">
        <v>68</v>
      </c>
      <c r="L66" s="245" t="s">
        <v>1176</v>
      </c>
      <c r="M66" s="245" t="s">
        <v>975</v>
      </c>
      <c r="N66" s="245">
        <v>1</v>
      </c>
      <c r="O66" s="245">
        <v>1</v>
      </c>
      <c r="P66" s="246">
        <v>43698</v>
      </c>
      <c r="Q66" s="246" t="s">
        <v>77</v>
      </c>
      <c r="R66" s="244" t="s">
        <v>1178</v>
      </c>
      <c r="S66" s="244" t="s">
        <v>451</v>
      </c>
      <c r="T66" s="245" t="s">
        <v>1179</v>
      </c>
      <c r="U66" s="245" t="s">
        <v>1179</v>
      </c>
      <c r="V66" s="245" t="s">
        <v>443</v>
      </c>
      <c r="W66" s="245" t="s">
        <v>1179</v>
      </c>
      <c r="X66" s="245" t="s">
        <v>97</v>
      </c>
      <c r="Y66" s="245" t="s">
        <v>97</v>
      </c>
      <c r="Z66" s="247"/>
      <c r="AD66" s="398"/>
    </row>
    <row r="67" spans="1:39" s="425" customFormat="1" ht="114.75" x14ac:dyDescent="0.25">
      <c r="A67" s="19" t="s">
        <v>1294</v>
      </c>
      <c r="B67" s="431" t="s">
        <v>125</v>
      </c>
      <c r="C67" s="430">
        <v>0.1</v>
      </c>
      <c r="D67" s="430">
        <v>1</v>
      </c>
      <c r="E67" s="430">
        <f>D67*C67</f>
        <v>0.1</v>
      </c>
      <c r="F67" s="425" t="s">
        <v>1297</v>
      </c>
      <c r="G67" s="37" t="s">
        <v>1293</v>
      </c>
      <c r="H67" s="426" t="s">
        <v>56</v>
      </c>
      <c r="I67" s="426" t="s">
        <v>1292</v>
      </c>
      <c r="J67" s="428" t="s">
        <v>1280</v>
      </c>
      <c r="K67" s="425" t="s">
        <v>68</v>
      </c>
      <c r="L67" s="425" t="s">
        <v>1287</v>
      </c>
      <c r="M67" s="425" t="s">
        <v>1288</v>
      </c>
      <c r="N67" s="425">
        <v>100</v>
      </c>
      <c r="O67" s="425">
        <v>100</v>
      </c>
      <c r="P67" s="428">
        <v>43741</v>
      </c>
      <c r="Q67" s="428" t="s">
        <v>382</v>
      </c>
      <c r="R67" s="426" t="s">
        <v>1289</v>
      </c>
      <c r="S67" s="426" t="s">
        <v>32</v>
      </c>
      <c r="T67" s="425" t="s">
        <v>1291</v>
      </c>
      <c r="U67" s="425" t="s">
        <v>97</v>
      </c>
      <c r="V67" s="425" t="s">
        <v>443</v>
      </c>
      <c r="W67" s="425" t="s">
        <v>97</v>
      </c>
      <c r="X67" s="425" t="s">
        <v>97</v>
      </c>
      <c r="Y67" s="425" t="s">
        <v>97</v>
      </c>
      <c r="Z67" s="432" t="s">
        <v>97</v>
      </c>
      <c r="AD67" s="398"/>
    </row>
    <row r="68" spans="1:39" s="165" customFormat="1" ht="49.5" x14ac:dyDescent="0.25">
      <c r="A68" s="162" t="s">
        <v>1361</v>
      </c>
      <c r="B68" s="166" t="s">
        <v>604</v>
      </c>
      <c r="C68" s="276">
        <v>0.5</v>
      </c>
      <c r="D68" s="276">
        <v>1</v>
      </c>
      <c r="E68" s="276">
        <v>0.5</v>
      </c>
      <c r="F68" s="275" t="s">
        <v>1005</v>
      </c>
      <c r="G68" s="165" t="s">
        <v>1290</v>
      </c>
      <c r="H68" s="167" t="s">
        <v>54</v>
      </c>
      <c r="I68" s="167" t="s">
        <v>231</v>
      </c>
      <c r="J68" s="277" t="s">
        <v>74</v>
      </c>
      <c r="K68" s="165" t="s">
        <v>1180</v>
      </c>
      <c r="L68" s="165" t="s">
        <v>1181</v>
      </c>
      <c r="M68" s="165" t="s">
        <v>1182</v>
      </c>
      <c r="N68" s="165">
        <v>1</v>
      </c>
      <c r="O68" s="165">
        <v>1</v>
      </c>
      <c r="P68" s="277">
        <v>43731</v>
      </c>
      <c r="Q68" s="277" t="s">
        <v>80</v>
      </c>
      <c r="R68" s="167" t="s">
        <v>139</v>
      </c>
      <c r="S68" s="167" t="s">
        <v>451</v>
      </c>
      <c r="T68" s="165" t="s">
        <v>97</v>
      </c>
      <c r="U68" s="165" t="s">
        <v>97</v>
      </c>
      <c r="V68" s="165" t="s">
        <v>443</v>
      </c>
      <c r="W68" s="165" t="s">
        <v>97</v>
      </c>
      <c r="X68" s="165" t="s">
        <v>97</v>
      </c>
      <c r="Y68" s="165" t="s">
        <v>97</v>
      </c>
      <c r="Z68" s="163"/>
      <c r="AD68" s="163"/>
    </row>
    <row r="69" spans="1:39" s="165" customFormat="1" ht="49.5" x14ac:dyDescent="0.25">
      <c r="A69" s="162" t="s">
        <v>1399</v>
      </c>
      <c r="B69" s="272" t="s">
        <v>612</v>
      </c>
      <c r="C69" s="276">
        <v>0.25</v>
      </c>
      <c r="D69" s="276">
        <v>1</v>
      </c>
      <c r="E69" s="276">
        <v>0.25</v>
      </c>
      <c r="F69" s="546"/>
      <c r="G69" s="165" t="s">
        <v>1401</v>
      </c>
      <c r="H69" s="167" t="s">
        <v>56</v>
      </c>
      <c r="I69" s="167" t="s">
        <v>81</v>
      </c>
      <c r="J69" s="277"/>
      <c r="K69" s="165" t="s">
        <v>68</v>
      </c>
      <c r="L69" s="547" t="s">
        <v>1400</v>
      </c>
      <c r="M69" s="165" t="s">
        <v>1182</v>
      </c>
      <c r="N69" s="165">
        <v>1</v>
      </c>
      <c r="O69" s="165">
        <v>1</v>
      </c>
      <c r="P69" s="277">
        <v>44533</v>
      </c>
      <c r="Q69" s="277" t="s">
        <v>79</v>
      </c>
      <c r="R69" s="167" t="s">
        <v>1222</v>
      </c>
      <c r="S69" s="167" t="s">
        <v>451</v>
      </c>
      <c r="U69" s="165" t="s">
        <v>97</v>
      </c>
      <c r="V69" s="165" t="s">
        <v>443</v>
      </c>
      <c r="W69" s="165" t="s">
        <v>97</v>
      </c>
      <c r="X69" s="165" t="s">
        <v>97</v>
      </c>
      <c r="Y69" s="165" t="s">
        <v>97</v>
      </c>
      <c r="Z69" s="163"/>
      <c r="AD69" s="163"/>
    </row>
    <row r="70" spans="1:39" s="268" customFormat="1" ht="38.25" x14ac:dyDescent="0.25">
      <c r="A70" s="271" t="s">
        <v>993</v>
      </c>
      <c r="B70" s="272" t="s">
        <v>610</v>
      </c>
      <c r="C70" s="273">
        <v>0.1</v>
      </c>
      <c r="D70" s="273">
        <v>1</v>
      </c>
      <c r="E70" s="273">
        <v>0.1</v>
      </c>
      <c r="F70" s="274" t="s">
        <v>995</v>
      </c>
      <c r="G70" s="274" t="s">
        <v>998</v>
      </c>
      <c r="H70" s="317" t="s">
        <v>74</v>
      </c>
      <c r="I70" s="317" t="s">
        <v>231</v>
      </c>
      <c r="J70" s="269">
        <v>44071</v>
      </c>
      <c r="K70" s="268" t="s">
        <v>68</v>
      </c>
      <c r="L70" s="268" t="s">
        <v>1003</v>
      </c>
      <c r="M70" s="268" t="s">
        <v>999</v>
      </c>
      <c r="N70" s="268">
        <v>100</v>
      </c>
      <c r="O70" s="268">
        <v>100</v>
      </c>
      <c r="P70" s="269">
        <v>43728</v>
      </c>
      <c r="Q70" s="269" t="s">
        <v>1183</v>
      </c>
      <c r="R70" s="267" t="s">
        <v>139</v>
      </c>
      <c r="S70" s="267" t="s">
        <v>451</v>
      </c>
      <c r="T70" s="268" t="s">
        <v>97</v>
      </c>
      <c r="U70" s="268" t="s">
        <v>97</v>
      </c>
      <c r="V70" s="268" t="s">
        <v>443</v>
      </c>
      <c r="W70" s="268" t="s">
        <v>97</v>
      </c>
      <c r="X70" s="268" t="s">
        <v>97</v>
      </c>
      <c r="Y70" s="268" t="s">
        <v>97</v>
      </c>
      <c r="Z70" s="270"/>
      <c r="AD70" s="398"/>
    </row>
    <row r="71" spans="1:39" s="268" customFormat="1" ht="63.75" x14ac:dyDescent="0.25">
      <c r="A71" s="271" t="s">
        <v>1316</v>
      </c>
      <c r="B71" s="272" t="s">
        <v>610</v>
      </c>
      <c r="C71" s="273">
        <v>50</v>
      </c>
      <c r="D71" s="273">
        <v>2</v>
      </c>
      <c r="E71" s="273">
        <f t="shared" ref="E71:E72" si="5">C71</f>
        <v>50</v>
      </c>
      <c r="F71" s="274" t="s">
        <v>997</v>
      </c>
      <c r="G71" s="274" t="s">
        <v>1002</v>
      </c>
      <c r="H71" s="317" t="s">
        <v>74</v>
      </c>
      <c r="I71" s="317" t="s">
        <v>231</v>
      </c>
      <c r="J71" s="269">
        <v>43983</v>
      </c>
      <c r="K71" s="268" t="s">
        <v>68</v>
      </c>
      <c r="L71" s="268" t="s">
        <v>1606</v>
      </c>
      <c r="M71" s="268" t="s">
        <v>1001</v>
      </c>
      <c r="N71" s="268">
        <v>50</v>
      </c>
      <c r="O71" s="268">
        <v>50</v>
      </c>
      <c r="P71" s="269" t="s">
        <v>1317</v>
      </c>
      <c r="Q71" s="269" t="s">
        <v>1183</v>
      </c>
      <c r="R71" s="267" t="s">
        <v>1178</v>
      </c>
      <c r="S71" s="267" t="s">
        <v>451</v>
      </c>
      <c r="T71" s="268" t="s">
        <v>97</v>
      </c>
      <c r="U71" s="268" t="s">
        <v>97</v>
      </c>
      <c r="V71" s="268" t="s">
        <v>443</v>
      </c>
      <c r="W71" s="268" t="s">
        <v>97</v>
      </c>
      <c r="X71" s="268" t="s">
        <v>97</v>
      </c>
      <c r="Y71" s="268" t="s">
        <v>97</v>
      </c>
      <c r="Z71" s="270"/>
      <c r="AD71" s="398"/>
    </row>
    <row r="72" spans="1:39" s="268" customFormat="1" ht="33" x14ac:dyDescent="0.25">
      <c r="A72" s="271" t="s">
        <v>994</v>
      </c>
      <c r="B72" s="272" t="s">
        <v>610</v>
      </c>
      <c r="C72" s="273">
        <v>100</v>
      </c>
      <c r="D72" s="273">
        <v>1</v>
      </c>
      <c r="E72" s="273">
        <f t="shared" si="5"/>
        <v>100</v>
      </c>
      <c r="F72" s="274" t="s">
        <v>997</v>
      </c>
      <c r="G72" s="274" t="s">
        <v>996</v>
      </c>
      <c r="H72" s="317" t="s">
        <v>74</v>
      </c>
      <c r="I72" s="317" t="s">
        <v>231</v>
      </c>
      <c r="J72" s="269">
        <v>43891</v>
      </c>
      <c r="K72" s="268" t="s">
        <v>68</v>
      </c>
      <c r="L72" s="268" t="s">
        <v>1004</v>
      </c>
      <c r="M72" s="268" t="s">
        <v>1184</v>
      </c>
      <c r="N72" s="268">
        <v>100</v>
      </c>
      <c r="O72" s="268">
        <v>100</v>
      </c>
      <c r="P72" s="269">
        <v>43728</v>
      </c>
      <c r="Q72" s="269" t="s">
        <v>1000</v>
      </c>
      <c r="R72" s="267" t="s">
        <v>1178</v>
      </c>
      <c r="S72" s="267" t="s">
        <v>451</v>
      </c>
      <c r="T72" s="268" t="s">
        <v>97</v>
      </c>
      <c r="U72" s="268" t="s">
        <v>97</v>
      </c>
      <c r="V72" s="268" t="s">
        <v>443</v>
      </c>
      <c r="W72" s="268" t="s">
        <v>97</v>
      </c>
      <c r="X72" s="268" t="s">
        <v>97</v>
      </c>
      <c r="Y72" s="268" t="s">
        <v>97</v>
      </c>
      <c r="Z72" s="270"/>
      <c r="AD72" s="398"/>
    </row>
    <row r="73" spans="1:39" s="12" customFormat="1" ht="89.25" x14ac:dyDescent="0.25">
      <c r="A73" s="24" t="s">
        <v>98</v>
      </c>
      <c r="B73" s="249" t="s">
        <v>612</v>
      </c>
      <c r="C73" s="3">
        <v>0.25</v>
      </c>
      <c r="D73" s="3">
        <v>1</v>
      </c>
      <c r="E73" s="3">
        <f>C73*D73</f>
        <v>0.25</v>
      </c>
      <c r="F73" s="23" t="s">
        <v>918</v>
      </c>
      <c r="G73" s="35" t="s">
        <v>688</v>
      </c>
      <c r="H73" s="317" t="s">
        <v>56</v>
      </c>
      <c r="I73" s="317" t="s">
        <v>231</v>
      </c>
      <c r="J73" s="70" t="s">
        <v>74</v>
      </c>
      <c r="K73" s="23" t="s">
        <v>68</v>
      </c>
      <c r="L73" s="23" t="s">
        <v>301</v>
      </c>
      <c r="M73" s="23" t="s">
        <v>880</v>
      </c>
      <c r="N73" s="23">
        <v>8</v>
      </c>
      <c r="O73" s="23">
        <v>0.5</v>
      </c>
      <c r="P73" s="70">
        <v>41598</v>
      </c>
      <c r="Q73" s="70" t="s">
        <v>269</v>
      </c>
      <c r="R73" s="66" t="s">
        <v>139</v>
      </c>
      <c r="S73" s="66" t="s">
        <v>32</v>
      </c>
      <c r="T73" s="23" t="s">
        <v>185</v>
      </c>
      <c r="U73" s="23" t="s">
        <v>185</v>
      </c>
      <c r="V73" s="23" t="s">
        <v>443</v>
      </c>
      <c r="W73" s="23" t="s">
        <v>183</v>
      </c>
      <c r="X73" s="23" t="s">
        <v>184</v>
      </c>
      <c r="Y73" s="23" t="s">
        <v>97</v>
      </c>
      <c r="AD73" s="9" t="s">
        <v>33</v>
      </c>
      <c r="AE73" s="23">
        <f t="shared" si="4"/>
        <v>0.25</v>
      </c>
    </row>
    <row r="74" spans="1:39" s="12" customFormat="1" ht="51" customHeight="1" x14ac:dyDescent="0.25">
      <c r="A74" s="777" t="s">
        <v>1304</v>
      </c>
      <c r="B74" s="4" t="s">
        <v>604</v>
      </c>
      <c r="C74" s="3">
        <v>0.5</v>
      </c>
      <c r="D74" s="3">
        <v>1</v>
      </c>
      <c r="E74" s="551">
        <f>C74*D74</f>
        <v>0.5</v>
      </c>
      <c r="F74" s="738" t="s">
        <v>807</v>
      </c>
      <c r="G74" s="791" t="s">
        <v>919</v>
      </c>
      <c r="H74" s="742" t="s">
        <v>209</v>
      </c>
      <c r="I74" s="742" t="s">
        <v>81</v>
      </c>
      <c r="J74" s="740" t="s">
        <v>74</v>
      </c>
      <c r="K74" s="738" t="s">
        <v>68</v>
      </c>
      <c r="L74" s="738" t="s">
        <v>405</v>
      </c>
      <c r="M74" s="738" t="s">
        <v>404</v>
      </c>
      <c r="N74" s="738">
        <v>2</v>
      </c>
      <c r="O74" s="738">
        <v>0.5</v>
      </c>
      <c r="P74" s="70" t="s">
        <v>1409</v>
      </c>
      <c r="Q74" s="70" t="s">
        <v>1410</v>
      </c>
      <c r="R74" s="742" t="s">
        <v>139</v>
      </c>
      <c r="S74" s="742" t="s">
        <v>32</v>
      </c>
      <c r="T74" s="738" t="s">
        <v>145</v>
      </c>
      <c r="U74" s="738" t="s">
        <v>97</v>
      </c>
      <c r="V74" s="738" t="s">
        <v>443</v>
      </c>
      <c r="W74" s="738" t="s">
        <v>97</v>
      </c>
      <c r="X74" s="738" t="s">
        <v>97</v>
      </c>
      <c r="Y74" s="738" t="s">
        <v>97</v>
      </c>
      <c r="Z74" s="12" t="s">
        <v>375</v>
      </c>
      <c r="AD74" s="98" t="s">
        <v>406</v>
      </c>
      <c r="AE74" s="23">
        <f t="shared" si="4"/>
        <v>0.5</v>
      </c>
      <c r="AK74" s="12">
        <f>AE74</f>
        <v>0.5</v>
      </c>
    </row>
    <row r="75" spans="1:39" s="549" customFormat="1" ht="25.5" x14ac:dyDescent="0.25">
      <c r="A75" s="778"/>
      <c r="B75" s="550" t="s">
        <v>604</v>
      </c>
      <c r="C75" s="551">
        <v>2.5</v>
      </c>
      <c r="D75" s="551">
        <v>1</v>
      </c>
      <c r="E75" s="551">
        <f>C75*D75</f>
        <v>2.5</v>
      </c>
      <c r="F75" s="739"/>
      <c r="G75" s="792"/>
      <c r="H75" s="743"/>
      <c r="I75" s="743"/>
      <c r="J75" s="741"/>
      <c r="K75" s="739"/>
      <c r="L75" s="739"/>
      <c r="M75" s="739"/>
      <c r="N75" s="739"/>
      <c r="O75" s="739"/>
      <c r="P75" s="552">
        <v>44350</v>
      </c>
      <c r="Q75" s="552" t="s">
        <v>71</v>
      </c>
      <c r="R75" s="743"/>
      <c r="S75" s="743"/>
      <c r="T75" s="739"/>
      <c r="U75" s="739"/>
      <c r="V75" s="739"/>
      <c r="W75" s="739"/>
      <c r="X75" s="739"/>
      <c r="Y75" s="739"/>
      <c r="Z75" s="549" t="s">
        <v>375</v>
      </c>
      <c r="AD75" s="98" t="s">
        <v>406</v>
      </c>
      <c r="AE75" s="548">
        <f t="shared" si="4"/>
        <v>2.5</v>
      </c>
      <c r="AK75" s="549">
        <f>AE75</f>
        <v>2.5</v>
      </c>
    </row>
    <row r="76" spans="1:39" s="12" customFormat="1" ht="72.75" customHeight="1" x14ac:dyDescent="0.25">
      <c r="A76" s="37" t="s">
        <v>1046</v>
      </c>
      <c r="B76" s="466" t="s">
        <v>612</v>
      </c>
      <c r="C76" s="3">
        <v>0.1</v>
      </c>
      <c r="D76" s="3">
        <v>1</v>
      </c>
      <c r="E76" s="3">
        <v>0.1</v>
      </c>
      <c r="F76" s="12" t="s">
        <v>860</v>
      </c>
      <c r="G76" s="1" t="s">
        <v>1045</v>
      </c>
      <c r="H76" s="68" t="s">
        <v>44</v>
      </c>
      <c r="I76" s="314" t="s">
        <v>588</v>
      </c>
      <c r="J76" s="99" t="s">
        <v>74</v>
      </c>
      <c r="K76" s="120"/>
      <c r="L76" s="23" t="s">
        <v>574</v>
      </c>
      <c r="M76" s="23" t="s">
        <v>575</v>
      </c>
      <c r="N76" s="23">
        <v>0.2</v>
      </c>
      <c r="O76" s="23">
        <v>0.1</v>
      </c>
      <c r="P76" s="70">
        <v>42904</v>
      </c>
      <c r="Q76" s="70" t="s">
        <v>72</v>
      </c>
      <c r="R76" s="68" t="s">
        <v>32</v>
      </c>
      <c r="S76" s="68" t="s">
        <v>32</v>
      </c>
      <c r="T76" s="48" t="s">
        <v>1185</v>
      </c>
      <c r="U76" s="48" t="s">
        <v>97</v>
      </c>
      <c r="V76" s="48" t="s">
        <v>443</v>
      </c>
      <c r="W76" s="48" t="s">
        <v>97</v>
      </c>
      <c r="X76" s="48" t="s">
        <v>97</v>
      </c>
      <c r="Y76" s="48" t="s">
        <v>97</v>
      </c>
      <c r="Z76" s="36"/>
      <c r="AE76" s="23">
        <f t="shared" si="4"/>
        <v>0.1</v>
      </c>
    </row>
    <row r="77" spans="1:39" s="12" customFormat="1" ht="25.5" x14ac:dyDescent="0.25">
      <c r="A77" s="22" t="s">
        <v>401</v>
      </c>
      <c r="B77" s="4" t="s">
        <v>612</v>
      </c>
      <c r="C77" s="3">
        <v>1</v>
      </c>
      <c r="D77" s="3">
        <v>6</v>
      </c>
      <c r="E77" s="3">
        <f>D77*C77</f>
        <v>6</v>
      </c>
      <c r="F77" s="12" t="s">
        <v>11</v>
      </c>
      <c r="G77" s="23" t="s">
        <v>498</v>
      </c>
      <c r="H77" s="317" t="s">
        <v>47</v>
      </c>
      <c r="I77" s="317" t="s">
        <v>231</v>
      </c>
      <c r="J77" s="70" t="s">
        <v>74</v>
      </c>
      <c r="K77" s="23" t="s">
        <v>68</v>
      </c>
      <c r="L77" s="23" t="s">
        <v>494</v>
      </c>
      <c r="M77" s="23" t="s">
        <v>495</v>
      </c>
      <c r="N77" s="23">
        <v>12</v>
      </c>
      <c r="O77" s="23">
        <v>0.5</v>
      </c>
      <c r="P77" s="70">
        <v>43038</v>
      </c>
      <c r="Q77" s="70" t="s">
        <v>71</v>
      </c>
      <c r="R77" s="66" t="s">
        <v>496</v>
      </c>
      <c r="S77" s="66" t="s">
        <v>497</v>
      </c>
      <c r="T77" s="23" t="s">
        <v>97</v>
      </c>
      <c r="U77" s="23" t="s">
        <v>97</v>
      </c>
      <c r="V77" s="23" t="s">
        <v>443</v>
      </c>
      <c r="W77" s="23" t="s">
        <v>97</v>
      </c>
      <c r="X77" s="23" t="s">
        <v>97</v>
      </c>
      <c r="Y77" s="23" t="s">
        <v>97</v>
      </c>
      <c r="AE77" s="23"/>
    </row>
    <row r="78" spans="1:39" s="12" customFormat="1" x14ac:dyDescent="0.25">
      <c r="A78" s="780" t="s">
        <v>102</v>
      </c>
      <c r="B78" s="779" t="s">
        <v>619</v>
      </c>
      <c r="C78" s="474">
        <v>2</v>
      </c>
      <c r="D78" s="3">
        <v>0</v>
      </c>
      <c r="E78" s="762">
        <f>C80*D80+C79*D79</f>
        <v>3</v>
      </c>
      <c r="F78" s="746" t="s">
        <v>387</v>
      </c>
      <c r="G78" s="746" t="s">
        <v>689</v>
      </c>
      <c r="H78" s="747" t="s">
        <v>58</v>
      </c>
      <c r="I78" s="747" t="s">
        <v>81</v>
      </c>
      <c r="J78" s="740" t="s">
        <v>74</v>
      </c>
      <c r="K78" s="746" t="s">
        <v>68</v>
      </c>
      <c r="L78" s="746" t="s">
        <v>103</v>
      </c>
      <c r="M78" s="746" t="s">
        <v>74</v>
      </c>
      <c r="N78" s="746">
        <v>40</v>
      </c>
      <c r="O78" s="746">
        <v>20</v>
      </c>
      <c r="P78" s="740">
        <v>41619</v>
      </c>
      <c r="Q78" s="740" t="s">
        <v>104</v>
      </c>
      <c r="R78" s="747" t="s">
        <v>139</v>
      </c>
      <c r="S78" s="747" t="s">
        <v>32</v>
      </c>
      <c r="T78" s="746" t="s">
        <v>97</v>
      </c>
      <c r="U78" s="746" t="s">
        <v>97</v>
      </c>
      <c r="V78" s="746" t="s">
        <v>443</v>
      </c>
      <c r="W78" s="746" t="s">
        <v>97</v>
      </c>
      <c r="X78" s="746" t="s">
        <v>97</v>
      </c>
      <c r="Y78" s="746" t="s">
        <v>186</v>
      </c>
      <c r="Z78" s="749"/>
      <c r="AA78" s="749"/>
      <c r="AB78" s="749"/>
      <c r="AC78" s="749"/>
      <c r="AD78" s="749"/>
      <c r="AE78" s="746"/>
      <c r="AF78" s="746"/>
      <c r="AG78" s="746"/>
      <c r="AH78" s="746"/>
      <c r="AI78" s="746"/>
      <c r="AJ78" s="746"/>
      <c r="AK78" s="746"/>
      <c r="AL78" s="746"/>
      <c r="AM78" s="746"/>
    </row>
    <row r="79" spans="1:39" s="12" customFormat="1" x14ac:dyDescent="0.25">
      <c r="A79" s="780"/>
      <c r="B79" s="779"/>
      <c r="C79" s="3">
        <v>4</v>
      </c>
      <c r="D79" s="3">
        <v>0</v>
      </c>
      <c r="E79" s="762"/>
      <c r="F79" s="746"/>
      <c r="G79" s="746"/>
      <c r="H79" s="747"/>
      <c r="I79" s="747"/>
      <c r="J79" s="761"/>
      <c r="K79" s="746"/>
      <c r="L79" s="746"/>
      <c r="M79" s="746"/>
      <c r="N79" s="746"/>
      <c r="O79" s="746"/>
      <c r="P79" s="761"/>
      <c r="Q79" s="761"/>
      <c r="R79" s="747"/>
      <c r="S79" s="747"/>
      <c r="T79" s="746"/>
      <c r="U79" s="746"/>
      <c r="V79" s="746"/>
      <c r="W79" s="746"/>
      <c r="X79" s="746"/>
      <c r="Y79" s="746"/>
      <c r="Z79" s="749"/>
      <c r="AA79" s="749"/>
      <c r="AB79" s="749"/>
      <c r="AC79" s="749"/>
      <c r="AD79" s="749"/>
      <c r="AE79" s="746"/>
      <c r="AF79" s="746"/>
      <c r="AG79" s="746"/>
      <c r="AH79" s="746"/>
      <c r="AI79" s="746"/>
      <c r="AJ79" s="746"/>
      <c r="AK79" s="746"/>
      <c r="AL79" s="746"/>
      <c r="AM79" s="746"/>
    </row>
    <row r="80" spans="1:39" s="23" customFormat="1" x14ac:dyDescent="0.25">
      <c r="A80" s="780"/>
      <c r="B80" s="779"/>
      <c r="C80" s="3">
        <v>1</v>
      </c>
      <c r="D80" s="3">
        <v>3</v>
      </c>
      <c r="E80" s="762"/>
      <c r="F80" s="746"/>
      <c r="G80" s="746"/>
      <c r="H80" s="747"/>
      <c r="I80" s="747"/>
      <c r="J80" s="741"/>
      <c r="K80" s="746"/>
      <c r="L80" s="746"/>
      <c r="M80" s="746"/>
      <c r="N80" s="746"/>
      <c r="O80" s="746"/>
      <c r="P80" s="741"/>
      <c r="Q80" s="741"/>
      <c r="R80" s="747"/>
      <c r="S80" s="747"/>
      <c r="T80" s="746"/>
      <c r="U80" s="746"/>
      <c r="V80" s="746"/>
      <c r="W80" s="746"/>
      <c r="X80" s="746"/>
      <c r="Y80" s="746"/>
      <c r="Z80" s="749"/>
      <c r="AA80" s="749"/>
      <c r="AB80" s="749"/>
      <c r="AC80" s="749"/>
      <c r="AD80" s="749"/>
      <c r="AE80" s="746"/>
      <c r="AF80" s="746"/>
      <c r="AG80" s="746"/>
      <c r="AH80" s="746"/>
      <c r="AI80" s="746"/>
      <c r="AJ80" s="746"/>
      <c r="AK80" s="746"/>
      <c r="AL80" s="746"/>
      <c r="AM80" s="746"/>
    </row>
    <row r="81" spans="1:43" s="23" customFormat="1" ht="25.5" x14ac:dyDescent="0.25">
      <c r="A81" s="22" t="s">
        <v>551</v>
      </c>
      <c r="B81" s="4" t="s">
        <v>555</v>
      </c>
      <c r="C81" s="3">
        <v>1</v>
      </c>
      <c r="D81" s="3">
        <v>1</v>
      </c>
      <c r="E81" s="3">
        <v>1</v>
      </c>
      <c r="F81" s="23" t="s">
        <v>690</v>
      </c>
      <c r="G81" s="23" t="s">
        <v>1057</v>
      </c>
      <c r="H81" s="317" t="s">
        <v>46</v>
      </c>
      <c r="I81" s="317" t="s">
        <v>81</v>
      </c>
      <c r="J81" s="100" t="s">
        <v>74</v>
      </c>
      <c r="K81" s="23" t="s">
        <v>68</v>
      </c>
      <c r="L81" s="23" t="s">
        <v>11</v>
      </c>
      <c r="M81" s="23" t="s">
        <v>74</v>
      </c>
      <c r="N81" s="23">
        <v>2</v>
      </c>
      <c r="O81" s="23">
        <v>1</v>
      </c>
      <c r="P81" s="100">
        <v>42826</v>
      </c>
      <c r="Q81" s="100" t="s">
        <v>556</v>
      </c>
      <c r="R81" s="68" t="s">
        <v>1179</v>
      </c>
      <c r="S81" s="68" t="s">
        <v>97</v>
      </c>
      <c r="T81" s="48" t="s">
        <v>97</v>
      </c>
      <c r="U81" s="48" t="s">
        <v>97</v>
      </c>
      <c r="V81" s="48" t="s">
        <v>443</v>
      </c>
      <c r="W81" s="48" t="s">
        <v>97</v>
      </c>
      <c r="X81" s="48" t="s">
        <v>97</v>
      </c>
      <c r="Y81" s="48" t="s">
        <v>97</v>
      </c>
      <c r="Z81" s="36"/>
      <c r="AA81" s="12"/>
      <c r="AB81" s="12"/>
      <c r="AC81" s="12"/>
      <c r="AD81" s="12"/>
    </row>
    <row r="82" spans="1:43" s="23" customFormat="1" ht="33" x14ac:dyDescent="0.25">
      <c r="A82" s="22" t="s">
        <v>1006</v>
      </c>
      <c r="B82" s="4" t="s">
        <v>617</v>
      </c>
      <c r="C82" s="3">
        <v>4</v>
      </c>
      <c r="D82" s="3">
        <v>1</v>
      </c>
      <c r="E82" s="3">
        <v>3</v>
      </c>
      <c r="F82" s="382" t="s">
        <v>1162</v>
      </c>
      <c r="G82" s="382" t="s">
        <v>1161</v>
      </c>
      <c r="H82" s="68" t="s">
        <v>74</v>
      </c>
      <c r="I82" s="317" t="s">
        <v>231</v>
      </c>
      <c r="J82" s="100" t="s">
        <v>74</v>
      </c>
      <c r="K82" s="23" t="s">
        <v>691</v>
      </c>
      <c r="L82" s="48" t="s">
        <v>1163</v>
      </c>
      <c r="M82" s="48" t="s">
        <v>1165</v>
      </c>
      <c r="N82" s="23">
        <v>8</v>
      </c>
      <c r="O82" s="23">
        <v>4</v>
      </c>
      <c r="P82" s="100">
        <v>42738</v>
      </c>
      <c r="Q82" s="100" t="s">
        <v>538</v>
      </c>
      <c r="R82" s="68" t="s">
        <v>97</v>
      </c>
      <c r="S82" s="68" t="s">
        <v>97</v>
      </c>
      <c r="T82" s="48" t="s">
        <v>1186</v>
      </c>
      <c r="U82" s="48" t="s">
        <v>97</v>
      </c>
      <c r="V82" s="48" t="s">
        <v>443</v>
      </c>
      <c r="W82" s="48" t="s">
        <v>97</v>
      </c>
      <c r="X82" s="48" t="s">
        <v>97</v>
      </c>
      <c r="Y82" s="48" t="s">
        <v>97</v>
      </c>
      <c r="Z82" s="36"/>
      <c r="AA82" s="12"/>
      <c r="AB82" s="12"/>
      <c r="AC82" s="12"/>
      <c r="AD82" s="12"/>
    </row>
    <row r="83" spans="1:43" s="12" customFormat="1" ht="51" x14ac:dyDescent="0.25">
      <c r="A83" s="22" t="s">
        <v>99</v>
      </c>
      <c r="B83" s="4" t="s">
        <v>619</v>
      </c>
      <c r="C83" s="3">
        <v>20</v>
      </c>
      <c r="D83" s="3">
        <v>1</v>
      </c>
      <c r="E83" s="3">
        <v>20</v>
      </c>
      <c r="F83" s="23" t="s">
        <v>187</v>
      </c>
      <c r="G83" s="23" t="s">
        <v>188</v>
      </c>
      <c r="H83" s="317" t="s">
        <v>56</v>
      </c>
      <c r="I83" s="317" t="s">
        <v>81</v>
      </c>
      <c r="J83" s="70" t="s">
        <v>74</v>
      </c>
      <c r="K83" s="23" t="s">
        <v>691</v>
      </c>
      <c r="L83" s="23" t="s">
        <v>107</v>
      </c>
      <c r="M83" s="23" t="s">
        <v>111</v>
      </c>
      <c r="N83" s="23">
        <v>40</v>
      </c>
      <c r="O83" s="23">
        <v>16</v>
      </c>
      <c r="P83" s="70">
        <v>43845</v>
      </c>
      <c r="Q83" s="70" t="s">
        <v>775</v>
      </c>
      <c r="R83" s="66" t="s">
        <v>139</v>
      </c>
      <c r="S83" s="66" t="s">
        <v>32</v>
      </c>
      <c r="T83" s="23" t="s">
        <v>189</v>
      </c>
      <c r="U83" s="23" t="s">
        <v>97</v>
      </c>
      <c r="V83" s="23" t="s">
        <v>443</v>
      </c>
      <c r="W83" s="23" t="s">
        <v>97</v>
      </c>
      <c r="X83" s="23" t="s">
        <v>97</v>
      </c>
      <c r="Y83" s="23" t="s">
        <v>97</v>
      </c>
      <c r="AE83" s="23"/>
    </row>
    <row r="84" spans="1:43" s="12" customFormat="1" ht="76.5" x14ac:dyDescent="0.25">
      <c r="A84" s="26" t="s">
        <v>782</v>
      </c>
      <c r="B84" s="4" t="s">
        <v>617</v>
      </c>
      <c r="C84" s="3" t="s">
        <v>783</v>
      </c>
      <c r="D84" s="3">
        <v>2</v>
      </c>
      <c r="E84" s="3" t="s">
        <v>783</v>
      </c>
      <c r="F84" s="23" t="s">
        <v>712</v>
      </c>
      <c r="G84" s="27" t="s">
        <v>911</v>
      </c>
      <c r="H84" s="317" t="s">
        <v>48</v>
      </c>
      <c r="I84" s="317" t="s">
        <v>140</v>
      </c>
      <c r="J84" s="70" t="s">
        <v>74</v>
      </c>
      <c r="K84" s="23" t="s">
        <v>617</v>
      </c>
      <c r="L84" s="23" t="s">
        <v>785</v>
      </c>
      <c r="M84" s="23" t="s">
        <v>74</v>
      </c>
      <c r="N84" s="23" t="s">
        <v>783</v>
      </c>
      <c r="O84" s="23" t="s">
        <v>783</v>
      </c>
      <c r="P84" s="70" t="s">
        <v>74</v>
      </c>
      <c r="Q84" s="70" t="s">
        <v>780</v>
      </c>
      <c r="R84" s="66" t="s">
        <v>315</v>
      </c>
      <c r="S84" s="66" t="s">
        <v>32</v>
      </c>
      <c r="T84" s="23" t="s">
        <v>316</v>
      </c>
      <c r="U84" s="23" t="s">
        <v>97</v>
      </c>
      <c r="V84" s="23" t="s">
        <v>443</v>
      </c>
      <c r="W84" s="23" t="s">
        <v>97</v>
      </c>
      <c r="X84" s="23" t="s">
        <v>97</v>
      </c>
      <c r="Y84" s="23" t="s">
        <v>97</v>
      </c>
      <c r="AD84" s="27" t="s">
        <v>559</v>
      </c>
      <c r="AE84" s="23" t="str">
        <f>E84</f>
        <v>80 ft^3</v>
      </c>
    </row>
    <row r="85" spans="1:43" s="394" customFormat="1" ht="68.25" customHeight="1" x14ac:dyDescent="0.25">
      <c r="A85" s="768" t="s">
        <v>1250</v>
      </c>
      <c r="B85" s="50" t="s">
        <v>769</v>
      </c>
      <c r="C85" s="395">
        <v>20</v>
      </c>
      <c r="D85" s="51">
        <v>1</v>
      </c>
      <c r="E85" s="51">
        <v>20</v>
      </c>
      <c r="F85" s="764" t="s">
        <v>1240</v>
      </c>
      <c r="G85" s="852" t="s">
        <v>1239</v>
      </c>
      <c r="H85" s="788" t="s">
        <v>1027</v>
      </c>
      <c r="I85" s="785" t="s">
        <v>300</v>
      </c>
      <c r="J85" s="824" t="s">
        <v>74</v>
      </c>
      <c r="K85" s="753" t="s">
        <v>68</v>
      </c>
      <c r="L85" s="753" t="s">
        <v>1241</v>
      </c>
      <c r="M85" s="753" t="s">
        <v>1242</v>
      </c>
      <c r="N85" s="753">
        <v>20</v>
      </c>
      <c r="O85" s="753">
        <v>20</v>
      </c>
      <c r="P85" s="824" t="s">
        <v>1379</v>
      </c>
      <c r="Q85" s="824" t="s">
        <v>1380</v>
      </c>
      <c r="R85" s="785" t="s">
        <v>1243</v>
      </c>
      <c r="S85" s="785" t="s">
        <v>1244</v>
      </c>
      <c r="T85" s="804" t="s">
        <v>1185</v>
      </c>
      <c r="U85" s="804" t="s">
        <v>1245</v>
      </c>
      <c r="V85" s="753" t="s">
        <v>443</v>
      </c>
      <c r="W85" s="753" t="s">
        <v>148</v>
      </c>
      <c r="X85" s="753" t="s">
        <v>1246</v>
      </c>
      <c r="Y85" s="753" t="s">
        <v>97</v>
      </c>
      <c r="Z85" s="111"/>
      <c r="AA85" s="111"/>
      <c r="AB85" s="111"/>
      <c r="AC85" s="111"/>
      <c r="AD85" s="111"/>
      <c r="AE85" s="393"/>
      <c r="AF85" s="111"/>
      <c r="AG85" s="111"/>
      <c r="AH85" s="111"/>
      <c r="AI85" s="111"/>
      <c r="AJ85" s="111"/>
      <c r="AK85" s="111"/>
      <c r="AL85" s="111"/>
      <c r="AM85" s="111"/>
    </row>
    <row r="86" spans="1:43" s="400" customFormat="1" x14ac:dyDescent="0.25">
      <c r="A86" s="769"/>
      <c r="B86" s="439" t="s">
        <v>769</v>
      </c>
      <c r="C86" s="395">
        <v>4</v>
      </c>
      <c r="D86" s="51">
        <v>1</v>
      </c>
      <c r="E86" s="440">
        <f>C86*D86</f>
        <v>4</v>
      </c>
      <c r="F86" s="765"/>
      <c r="G86" s="853"/>
      <c r="H86" s="789"/>
      <c r="I86" s="786"/>
      <c r="J86" s="825"/>
      <c r="K86" s="754"/>
      <c r="L86" s="754"/>
      <c r="M86" s="754"/>
      <c r="N86" s="754"/>
      <c r="O86" s="754"/>
      <c r="P86" s="825"/>
      <c r="Q86" s="825"/>
      <c r="R86" s="786"/>
      <c r="S86" s="786"/>
      <c r="T86" s="807"/>
      <c r="U86" s="807"/>
      <c r="V86" s="754"/>
      <c r="W86" s="754"/>
      <c r="X86" s="754"/>
      <c r="Y86" s="754"/>
      <c r="Z86" s="111"/>
      <c r="AA86" s="111"/>
      <c r="AB86" s="111"/>
      <c r="AC86" s="111"/>
      <c r="AD86" s="111"/>
      <c r="AE86" s="399"/>
      <c r="AF86" s="111"/>
      <c r="AG86" s="111"/>
      <c r="AH86" s="111"/>
      <c r="AI86" s="111"/>
      <c r="AJ86" s="111"/>
      <c r="AK86" s="111"/>
      <c r="AL86" s="111"/>
      <c r="AM86" s="111"/>
    </row>
    <row r="87" spans="1:43" s="397" customFormat="1" ht="21.75" customHeight="1" x14ac:dyDescent="0.25">
      <c r="A87" s="770"/>
      <c r="B87" s="50"/>
      <c r="C87" s="395"/>
      <c r="D87" s="51"/>
      <c r="E87" s="51"/>
      <c r="F87" s="766"/>
      <c r="G87" s="854"/>
      <c r="H87" s="790"/>
      <c r="I87" s="787"/>
      <c r="J87" s="826"/>
      <c r="K87" s="755"/>
      <c r="L87" s="755"/>
      <c r="M87" s="755"/>
      <c r="N87" s="755"/>
      <c r="O87" s="755"/>
      <c r="P87" s="826"/>
      <c r="Q87" s="826"/>
      <c r="R87" s="787"/>
      <c r="S87" s="787"/>
      <c r="T87" s="805"/>
      <c r="U87" s="805"/>
      <c r="V87" s="755"/>
      <c r="W87" s="755"/>
      <c r="X87" s="755"/>
      <c r="Y87" s="755"/>
      <c r="Z87" s="111"/>
      <c r="AA87" s="111"/>
      <c r="AB87" s="111"/>
      <c r="AC87" s="111"/>
      <c r="AD87" s="111"/>
      <c r="AE87" s="396"/>
      <c r="AF87" s="111"/>
      <c r="AG87" s="111"/>
      <c r="AH87" s="111"/>
      <c r="AI87" s="111"/>
      <c r="AJ87" s="111"/>
      <c r="AK87" s="111"/>
      <c r="AL87" s="111"/>
      <c r="AM87" s="111"/>
    </row>
    <row r="88" spans="1:43" s="380" customFormat="1" ht="23.25" customHeight="1" x14ac:dyDescent="0.25">
      <c r="A88" s="777" t="s">
        <v>1299</v>
      </c>
      <c r="B88" s="381" t="s">
        <v>604</v>
      </c>
      <c r="C88" s="379">
        <v>4</v>
      </c>
      <c r="D88" s="379">
        <v>0</v>
      </c>
      <c r="E88" s="774">
        <f>C88*D88+C89*D89+C91*D91+C92*D92</f>
        <v>0</v>
      </c>
      <c r="F88" s="738" t="s">
        <v>808</v>
      </c>
      <c r="G88" s="791" t="s">
        <v>920</v>
      </c>
      <c r="H88" s="742" t="s">
        <v>1027</v>
      </c>
      <c r="I88" s="742" t="s">
        <v>81</v>
      </c>
      <c r="J88" s="740" t="s">
        <v>74</v>
      </c>
      <c r="K88" s="738" t="s">
        <v>68</v>
      </c>
      <c r="L88" s="738" t="s">
        <v>1627</v>
      </c>
      <c r="M88" s="738" t="s">
        <v>1164</v>
      </c>
      <c r="N88" s="738">
        <v>8</v>
      </c>
      <c r="O88" s="738">
        <v>4</v>
      </c>
      <c r="P88" s="740"/>
      <c r="Q88" s="740"/>
      <c r="R88" s="742" t="s">
        <v>139</v>
      </c>
      <c r="S88" s="742" t="s">
        <v>451</v>
      </c>
      <c r="T88" s="738" t="s">
        <v>432</v>
      </c>
      <c r="U88" s="738" t="s">
        <v>97</v>
      </c>
      <c r="V88" s="738" t="s">
        <v>443</v>
      </c>
      <c r="W88" s="738" t="s">
        <v>97</v>
      </c>
      <c r="X88" s="738" t="s">
        <v>97</v>
      </c>
      <c r="Y88" s="738" t="s">
        <v>97</v>
      </c>
      <c r="Z88" s="738" t="s">
        <v>349</v>
      </c>
      <c r="AA88" s="738">
        <v>20</v>
      </c>
      <c r="AB88" s="744"/>
      <c r="AC88" s="744"/>
      <c r="AD88" s="751" t="s">
        <v>366</v>
      </c>
      <c r="AE88" s="738">
        <v>20</v>
      </c>
      <c r="AF88" s="744"/>
      <c r="AG88" s="738">
        <v>20</v>
      </c>
      <c r="AH88" s="744"/>
      <c r="AI88" s="744"/>
      <c r="AJ88" s="744"/>
      <c r="AK88" s="744"/>
      <c r="AL88" s="744"/>
      <c r="AM88" s="744"/>
      <c r="AN88" s="401"/>
      <c r="AO88" s="401"/>
      <c r="AP88" s="401"/>
      <c r="AQ88" s="401"/>
    </row>
    <row r="89" spans="1:43" s="401" customFormat="1" x14ac:dyDescent="0.25">
      <c r="A89" s="860"/>
      <c r="B89" s="402" t="s">
        <v>605</v>
      </c>
      <c r="C89" s="400">
        <v>4</v>
      </c>
      <c r="D89" s="400">
        <v>0</v>
      </c>
      <c r="E89" s="775"/>
      <c r="F89" s="757"/>
      <c r="G89" s="870"/>
      <c r="H89" s="806"/>
      <c r="I89" s="806"/>
      <c r="J89" s="761"/>
      <c r="K89" s="757"/>
      <c r="L89" s="757"/>
      <c r="M89" s="757"/>
      <c r="N89" s="757"/>
      <c r="O89" s="757"/>
      <c r="P89" s="761"/>
      <c r="Q89" s="761"/>
      <c r="R89" s="806"/>
      <c r="S89" s="806"/>
      <c r="T89" s="757"/>
      <c r="U89" s="757"/>
      <c r="V89" s="757"/>
      <c r="W89" s="757"/>
      <c r="X89" s="757"/>
      <c r="Y89" s="757"/>
      <c r="Z89" s="757"/>
      <c r="AA89" s="757"/>
      <c r="AB89" s="758"/>
      <c r="AC89" s="758"/>
      <c r="AD89" s="756"/>
      <c r="AE89" s="757"/>
      <c r="AF89" s="758"/>
      <c r="AG89" s="757"/>
      <c r="AH89" s="758"/>
      <c r="AI89" s="758"/>
      <c r="AJ89" s="758"/>
      <c r="AK89" s="758"/>
      <c r="AL89" s="758"/>
      <c r="AM89" s="758"/>
    </row>
    <row r="90" spans="1:43" s="404" customFormat="1" x14ac:dyDescent="0.25">
      <c r="A90" s="860"/>
      <c r="B90" s="406" t="s">
        <v>607</v>
      </c>
      <c r="C90" s="405">
        <v>4</v>
      </c>
      <c r="D90" s="405">
        <v>0</v>
      </c>
      <c r="E90" s="775"/>
      <c r="F90" s="757"/>
      <c r="G90" s="870"/>
      <c r="H90" s="806"/>
      <c r="I90" s="806"/>
      <c r="J90" s="761"/>
      <c r="K90" s="757"/>
      <c r="L90" s="757"/>
      <c r="M90" s="757"/>
      <c r="N90" s="757"/>
      <c r="O90" s="757"/>
      <c r="P90" s="761"/>
      <c r="Q90" s="761"/>
      <c r="R90" s="806"/>
      <c r="S90" s="806"/>
      <c r="T90" s="757"/>
      <c r="U90" s="757"/>
      <c r="V90" s="757"/>
      <c r="W90" s="757"/>
      <c r="X90" s="757"/>
      <c r="Y90" s="757"/>
      <c r="Z90" s="757"/>
      <c r="AA90" s="757"/>
      <c r="AB90" s="758"/>
      <c r="AC90" s="758"/>
      <c r="AD90" s="756"/>
      <c r="AE90" s="757"/>
      <c r="AF90" s="758"/>
      <c r="AG90" s="757"/>
      <c r="AH90" s="758"/>
      <c r="AI90" s="758"/>
      <c r="AJ90" s="758"/>
      <c r="AK90" s="758"/>
      <c r="AL90" s="758"/>
      <c r="AM90" s="758"/>
    </row>
    <row r="91" spans="1:43" s="401" customFormat="1" x14ac:dyDescent="0.25">
      <c r="A91" s="860"/>
      <c r="B91" s="402" t="s">
        <v>769</v>
      </c>
      <c r="C91" s="400">
        <v>20</v>
      </c>
      <c r="D91" s="400">
        <v>0</v>
      </c>
      <c r="E91" s="775"/>
      <c r="F91" s="757"/>
      <c r="G91" s="870"/>
      <c r="H91" s="806"/>
      <c r="I91" s="806"/>
      <c r="J91" s="761"/>
      <c r="K91" s="757"/>
      <c r="L91" s="757"/>
      <c r="M91" s="757"/>
      <c r="N91" s="757"/>
      <c r="O91" s="757"/>
      <c r="P91" s="761"/>
      <c r="Q91" s="761"/>
      <c r="R91" s="806"/>
      <c r="S91" s="806"/>
      <c r="T91" s="757"/>
      <c r="U91" s="757"/>
      <c r="V91" s="757"/>
      <c r="W91" s="757"/>
      <c r="X91" s="757"/>
      <c r="Y91" s="757"/>
      <c r="Z91" s="757"/>
      <c r="AA91" s="757"/>
      <c r="AB91" s="758"/>
      <c r="AC91" s="758"/>
      <c r="AD91" s="756"/>
      <c r="AE91" s="757"/>
      <c r="AF91" s="758"/>
      <c r="AG91" s="757"/>
      <c r="AH91" s="758"/>
      <c r="AI91" s="758"/>
      <c r="AJ91" s="758"/>
      <c r="AK91" s="758"/>
      <c r="AL91" s="758"/>
      <c r="AM91" s="758"/>
    </row>
    <row r="92" spans="1:43" s="401" customFormat="1" x14ac:dyDescent="0.25">
      <c r="A92" s="778"/>
      <c r="B92" s="402" t="s">
        <v>769</v>
      </c>
      <c r="C92" s="400">
        <v>4</v>
      </c>
      <c r="D92" s="400">
        <v>0</v>
      </c>
      <c r="E92" s="776"/>
      <c r="F92" s="739"/>
      <c r="G92" s="792"/>
      <c r="H92" s="743"/>
      <c r="I92" s="743"/>
      <c r="J92" s="741"/>
      <c r="K92" s="739"/>
      <c r="L92" s="739"/>
      <c r="M92" s="739"/>
      <c r="N92" s="739"/>
      <c r="O92" s="739"/>
      <c r="P92" s="741"/>
      <c r="Q92" s="741"/>
      <c r="R92" s="743"/>
      <c r="S92" s="743"/>
      <c r="T92" s="739"/>
      <c r="U92" s="739"/>
      <c r="V92" s="739"/>
      <c r="W92" s="739"/>
      <c r="X92" s="739"/>
      <c r="Y92" s="739"/>
      <c r="Z92" s="739"/>
      <c r="AA92" s="739"/>
      <c r="AB92" s="745"/>
      <c r="AC92" s="745"/>
      <c r="AD92" s="752"/>
      <c r="AE92" s="739"/>
      <c r="AF92" s="745"/>
      <c r="AG92" s="739"/>
      <c r="AH92" s="745"/>
      <c r="AI92" s="745"/>
      <c r="AJ92" s="745"/>
      <c r="AK92" s="745"/>
      <c r="AL92" s="745"/>
      <c r="AM92" s="745"/>
    </row>
    <row r="93" spans="1:43" s="12" customFormat="1" ht="89.25" customHeight="1" x14ac:dyDescent="0.25">
      <c r="A93" s="777" t="s">
        <v>1249</v>
      </c>
      <c r="B93" s="4" t="s">
        <v>605</v>
      </c>
      <c r="C93" s="3">
        <v>4</v>
      </c>
      <c r="D93" s="3">
        <v>0</v>
      </c>
      <c r="E93" s="3">
        <f>C93*D93</f>
        <v>0</v>
      </c>
      <c r="F93" s="738" t="s">
        <v>808</v>
      </c>
      <c r="G93" s="791" t="s">
        <v>920</v>
      </c>
      <c r="H93" s="742" t="s">
        <v>34</v>
      </c>
      <c r="I93" s="742" t="s">
        <v>433</v>
      </c>
      <c r="J93" s="740" t="s">
        <v>74</v>
      </c>
      <c r="K93" s="738" t="s">
        <v>68</v>
      </c>
      <c r="L93" s="738" t="s">
        <v>182</v>
      </c>
      <c r="M93" s="738" t="s">
        <v>430</v>
      </c>
      <c r="N93" s="738">
        <v>8</v>
      </c>
      <c r="O93" s="738">
        <v>4</v>
      </c>
      <c r="P93" s="740" t="s">
        <v>1433</v>
      </c>
      <c r="Q93" s="740" t="s">
        <v>1434</v>
      </c>
      <c r="R93" s="742" t="s">
        <v>654</v>
      </c>
      <c r="S93" s="742" t="s">
        <v>431</v>
      </c>
      <c r="T93" s="738" t="s">
        <v>432</v>
      </c>
      <c r="U93" s="738" t="s">
        <v>97</v>
      </c>
      <c r="V93" s="738" t="s">
        <v>443</v>
      </c>
      <c r="W93" s="738" t="s">
        <v>97</v>
      </c>
      <c r="X93" s="738" t="s">
        <v>97</v>
      </c>
      <c r="Y93" s="738" t="s">
        <v>97</v>
      </c>
      <c r="Z93" s="738" t="s">
        <v>349</v>
      </c>
      <c r="AA93" s="738">
        <f>$E93</f>
        <v>0</v>
      </c>
      <c r="AB93" s="738"/>
      <c r="AC93" s="738"/>
      <c r="AD93" s="751" t="s">
        <v>366</v>
      </c>
      <c r="AE93" s="738">
        <f>E93</f>
        <v>0</v>
      </c>
      <c r="AF93" s="738"/>
      <c r="AG93" s="738">
        <f>AE93</f>
        <v>0</v>
      </c>
      <c r="AM93" s="23"/>
    </row>
    <row r="94" spans="1:43" s="409" customFormat="1" x14ac:dyDescent="0.25">
      <c r="A94" s="778"/>
      <c r="B94" s="410" t="s">
        <v>769</v>
      </c>
      <c r="C94" s="408">
        <v>4</v>
      </c>
      <c r="D94" s="408">
        <v>3</v>
      </c>
      <c r="E94" s="437">
        <f>C94*D94</f>
        <v>12</v>
      </c>
      <c r="F94" s="739"/>
      <c r="G94" s="792"/>
      <c r="H94" s="743"/>
      <c r="I94" s="743"/>
      <c r="J94" s="741"/>
      <c r="K94" s="739"/>
      <c r="L94" s="739"/>
      <c r="M94" s="739"/>
      <c r="N94" s="739"/>
      <c r="O94" s="739"/>
      <c r="P94" s="741"/>
      <c r="Q94" s="741"/>
      <c r="R94" s="743"/>
      <c r="S94" s="743"/>
      <c r="T94" s="739"/>
      <c r="U94" s="739"/>
      <c r="V94" s="739"/>
      <c r="W94" s="739"/>
      <c r="X94" s="739"/>
      <c r="Y94" s="739"/>
      <c r="Z94" s="739"/>
      <c r="AA94" s="739"/>
      <c r="AB94" s="739"/>
      <c r="AC94" s="739"/>
      <c r="AD94" s="752"/>
      <c r="AE94" s="739"/>
      <c r="AF94" s="739"/>
      <c r="AG94" s="739"/>
      <c r="AM94" s="407"/>
    </row>
    <row r="95" spans="1:43" s="12" customFormat="1" ht="82.5" x14ac:dyDescent="0.25">
      <c r="A95" s="22" t="s">
        <v>921</v>
      </c>
      <c r="B95" s="4" t="s">
        <v>612</v>
      </c>
      <c r="C95" s="3">
        <v>2</v>
      </c>
      <c r="D95" s="3">
        <v>0</v>
      </c>
      <c r="E95" s="3">
        <v>0</v>
      </c>
      <c r="F95" s="23" t="s">
        <v>409</v>
      </c>
      <c r="G95" s="23" t="s">
        <v>267</v>
      </c>
      <c r="H95" s="317" t="s">
        <v>54</v>
      </c>
      <c r="I95" s="317" t="s">
        <v>140</v>
      </c>
      <c r="J95" s="70" t="s">
        <v>74</v>
      </c>
      <c r="K95" s="23" t="s">
        <v>68</v>
      </c>
      <c r="L95" s="23" t="s">
        <v>95</v>
      </c>
      <c r="M95" s="23" t="s">
        <v>190</v>
      </c>
      <c r="N95" s="23">
        <v>3</v>
      </c>
      <c r="O95" s="23">
        <v>1</v>
      </c>
      <c r="P95" s="70" t="s">
        <v>776</v>
      </c>
      <c r="Q95" s="70" t="s">
        <v>96</v>
      </c>
      <c r="R95" s="66" t="s">
        <v>139</v>
      </c>
      <c r="S95" s="66" t="s">
        <v>32</v>
      </c>
      <c r="T95" s="23" t="s">
        <v>97</v>
      </c>
      <c r="U95" s="23" t="s">
        <v>97</v>
      </c>
      <c r="V95" s="23" t="s">
        <v>443</v>
      </c>
      <c r="W95" s="23" t="s">
        <v>97</v>
      </c>
      <c r="X95" s="23" t="s">
        <v>97</v>
      </c>
      <c r="Y95" s="23" t="s">
        <v>97</v>
      </c>
      <c r="AE95" s="23"/>
    </row>
    <row r="96" spans="1:43" s="12" customFormat="1" ht="82.5" x14ac:dyDescent="0.25">
      <c r="A96" s="22" t="s">
        <v>809</v>
      </c>
      <c r="B96" s="4" t="s">
        <v>1009</v>
      </c>
      <c r="C96" s="3" t="s">
        <v>1372</v>
      </c>
      <c r="D96" s="3" t="s">
        <v>1373</v>
      </c>
      <c r="E96" s="293">
        <v>2.5</v>
      </c>
      <c r="F96" s="23" t="s">
        <v>410</v>
      </c>
      <c r="G96" s="23" t="s">
        <v>1058</v>
      </c>
      <c r="H96" s="317" t="s">
        <v>56</v>
      </c>
      <c r="I96" s="317" t="s">
        <v>140</v>
      </c>
      <c r="J96" s="70" t="s">
        <v>74</v>
      </c>
      <c r="K96" s="23" t="s">
        <v>68</v>
      </c>
      <c r="L96" s="23" t="s">
        <v>403</v>
      </c>
      <c r="M96" s="23" t="s">
        <v>404</v>
      </c>
      <c r="N96" s="23">
        <v>6</v>
      </c>
      <c r="O96" s="23">
        <v>8</v>
      </c>
      <c r="P96" s="70" t="s">
        <v>1374</v>
      </c>
      <c r="Q96" s="70" t="s">
        <v>856</v>
      </c>
      <c r="R96" s="66" t="s">
        <v>139</v>
      </c>
      <c r="S96" s="66" t="s">
        <v>32</v>
      </c>
      <c r="T96" s="23" t="s">
        <v>172</v>
      </c>
      <c r="U96" s="23" t="s">
        <v>97</v>
      </c>
      <c r="V96" s="23" t="s">
        <v>443</v>
      </c>
      <c r="W96" s="23" t="s">
        <v>97</v>
      </c>
      <c r="X96" s="23" t="s">
        <v>97</v>
      </c>
      <c r="Y96" s="23" t="s">
        <v>97</v>
      </c>
      <c r="AE96" s="23"/>
    </row>
    <row r="97" spans="1:39" s="12" customFormat="1" ht="82.5" x14ac:dyDescent="0.25">
      <c r="A97" s="22" t="s">
        <v>810</v>
      </c>
      <c r="B97" s="4" t="s">
        <v>612</v>
      </c>
      <c r="C97" s="3">
        <v>2.5</v>
      </c>
      <c r="D97" s="3">
        <v>0</v>
      </c>
      <c r="E97" s="3">
        <f>D97*2.5</f>
        <v>0</v>
      </c>
      <c r="F97" s="316" t="s">
        <v>410</v>
      </c>
      <c r="G97" s="316" t="s">
        <v>1058</v>
      </c>
      <c r="H97" s="317" t="s">
        <v>56</v>
      </c>
      <c r="I97" s="317" t="s">
        <v>140</v>
      </c>
      <c r="J97" s="70" t="s">
        <v>74</v>
      </c>
      <c r="K97" s="23" t="s">
        <v>68</v>
      </c>
      <c r="L97" s="23" t="s">
        <v>446</v>
      </c>
      <c r="M97" s="23" t="s">
        <v>404</v>
      </c>
      <c r="N97" s="23">
        <v>6</v>
      </c>
      <c r="O97" s="23">
        <v>8</v>
      </c>
      <c r="P97" s="70">
        <v>42353</v>
      </c>
      <c r="Q97" s="70" t="s">
        <v>856</v>
      </c>
      <c r="R97" s="66" t="s">
        <v>139</v>
      </c>
      <c r="S97" s="66" t="s">
        <v>32</v>
      </c>
      <c r="T97" s="23" t="s">
        <v>172</v>
      </c>
      <c r="U97" s="23" t="s">
        <v>97</v>
      </c>
      <c r="V97" s="23" t="s">
        <v>443</v>
      </c>
      <c r="W97" s="23" t="s">
        <v>97</v>
      </c>
      <c r="X97" s="23" t="s">
        <v>97</v>
      </c>
      <c r="Y97" s="23" t="s">
        <v>97</v>
      </c>
      <c r="AE97" s="23"/>
    </row>
    <row r="98" spans="1:39" s="12" customFormat="1" ht="33" x14ac:dyDescent="0.25">
      <c r="A98" s="22" t="s">
        <v>364</v>
      </c>
      <c r="B98" s="4" t="s">
        <v>612</v>
      </c>
      <c r="C98" s="3">
        <v>0.5</v>
      </c>
      <c r="D98" s="3">
        <v>3</v>
      </c>
      <c r="E98" s="3">
        <v>1.5</v>
      </c>
      <c r="F98" s="23" t="s">
        <v>388</v>
      </c>
      <c r="G98" s="23" t="s">
        <v>365</v>
      </c>
      <c r="H98" s="317" t="s">
        <v>58</v>
      </c>
      <c r="I98" s="317" t="s">
        <v>140</v>
      </c>
      <c r="J98" s="70" t="s">
        <v>11</v>
      </c>
      <c r="K98" s="23" t="s">
        <v>68</v>
      </c>
      <c r="L98" s="101" t="s">
        <v>119</v>
      </c>
      <c r="M98" s="23" t="s">
        <v>74</v>
      </c>
      <c r="N98" s="23">
        <v>1</v>
      </c>
      <c r="O98" s="23">
        <v>1</v>
      </c>
      <c r="P98" s="70">
        <v>41570</v>
      </c>
      <c r="Q98" s="70" t="s">
        <v>777</v>
      </c>
      <c r="R98" s="66" t="s">
        <v>139</v>
      </c>
      <c r="S98" s="66" t="s">
        <v>32</v>
      </c>
      <c r="T98" s="23" t="s">
        <v>32</v>
      </c>
      <c r="U98" s="23" t="s">
        <v>97</v>
      </c>
      <c r="V98" s="23" t="s">
        <v>443</v>
      </c>
      <c r="W98" s="23" t="s">
        <v>97</v>
      </c>
      <c r="X98" s="23" t="s">
        <v>97</v>
      </c>
      <c r="Y98" s="23" t="s">
        <v>97</v>
      </c>
      <c r="AE98" s="23"/>
    </row>
    <row r="99" spans="1:39" s="12" customFormat="1" ht="85.5" customHeight="1" x14ac:dyDescent="0.25">
      <c r="A99" s="19" t="s">
        <v>1065</v>
      </c>
      <c r="B99" s="4" t="s">
        <v>612</v>
      </c>
      <c r="C99" s="3">
        <v>0.5</v>
      </c>
      <c r="D99" s="3">
        <v>1</v>
      </c>
      <c r="E99" s="3">
        <v>0.5</v>
      </c>
      <c r="F99" s="23" t="s">
        <v>752</v>
      </c>
      <c r="G99" s="37" t="s">
        <v>1059</v>
      </c>
      <c r="H99" s="317" t="s">
        <v>380</v>
      </c>
      <c r="I99" s="314" t="s">
        <v>1060</v>
      </c>
      <c r="J99" s="70" t="s">
        <v>74</v>
      </c>
      <c r="K99" s="23" t="s">
        <v>68</v>
      </c>
      <c r="L99" s="101" t="s">
        <v>1188</v>
      </c>
      <c r="M99" s="23" t="s">
        <v>1187</v>
      </c>
      <c r="N99" s="23">
        <v>0.5</v>
      </c>
      <c r="O99" s="23">
        <v>0.5</v>
      </c>
      <c r="P99" s="70">
        <v>43109</v>
      </c>
      <c r="Q99" s="70" t="s">
        <v>751</v>
      </c>
      <c r="R99" s="66" t="s">
        <v>139</v>
      </c>
      <c r="S99" s="66" t="s">
        <v>451</v>
      </c>
      <c r="T99" s="23" t="s">
        <v>1189</v>
      </c>
      <c r="U99" s="23" t="s">
        <v>97</v>
      </c>
      <c r="V99" s="23" t="s">
        <v>443</v>
      </c>
      <c r="W99" s="23" t="s">
        <v>97</v>
      </c>
      <c r="X99" s="23" t="s">
        <v>97</v>
      </c>
      <c r="Y99" s="23" t="s">
        <v>97</v>
      </c>
      <c r="AE99" s="23"/>
    </row>
    <row r="100" spans="1:39" s="22" customFormat="1" ht="51" x14ac:dyDescent="0.25">
      <c r="A100" s="13" t="s">
        <v>601</v>
      </c>
      <c r="B100" s="4" t="s">
        <v>604</v>
      </c>
      <c r="C100" s="3">
        <v>1</v>
      </c>
      <c r="D100" s="3">
        <v>2</v>
      </c>
      <c r="E100" s="551">
        <f>C100*D100</f>
        <v>2</v>
      </c>
      <c r="F100" s="102" t="s">
        <v>1062</v>
      </c>
      <c r="G100" s="75" t="s">
        <v>692</v>
      </c>
      <c r="H100" s="317" t="s">
        <v>1027</v>
      </c>
      <c r="I100" s="317" t="s">
        <v>231</v>
      </c>
      <c r="J100" s="70" t="s">
        <v>74</v>
      </c>
      <c r="K100" s="23" t="s">
        <v>68</v>
      </c>
      <c r="L100" s="23" t="s">
        <v>602</v>
      </c>
      <c r="M100" s="23" t="s">
        <v>74</v>
      </c>
      <c r="N100" s="23">
        <v>2</v>
      </c>
      <c r="O100" s="23">
        <v>1</v>
      </c>
      <c r="P100" s="70" t="s">
        <v>1411</v>
      </c>
      <c r="Q100" s="70" t="s">
        <v>1412</v>
      </c>
      <c r="R100" s="68" t="s">
        <v>1191</v>
      </c>
      <c r="S100" s="68" t="s">
        <v>1190</v>
      </c>
      <c r="T100" s="48" t="s">
        <v>32</v>
      </c>
      <c r="U100" s="48" t="s">
        <v>97</v>
      </c>
      <c r="V100" s="48" t="s">
        <v>443</v>
      </c>
      <c r="W100" s="48" t="s">
        <v>97</v>
      </c>
      <c r="X100" s="48" t="s">
        <v>97</v>
      </c>
      <c r="Y100" s="48" t="s">
        <v>97</v>
      </c>
      <c r="Z100" s="36" t="s">
        <v>349</v>
      </c>
      <c r="AA100" s="12">
        <v>4</v>
      </c>
      <c r="AB100" s="12"/>
      <c r="AC100" s="12"/>
      <c r="AD100" s="98" t="s">
        <v>1247</v>
      </c>
      <c r="AE100" s="23"/>
      <c r="AF100" s="12"/>
      <c r="AG100" s="12">
        <v>4</v>
      </c>
      <c r="AH100" s="12"/>
      <c r="AI100" s="12"/>
      <c r="AJ100" s="12"/>
      <c r="AK100" s="12"/>
      <c r="AL100" s="12"/>
      <c r="AM100" s="12"/>
    </row>
    <row r="101" spans="1:39" s="22" customFormat="1" ht="63.75" x14ac:dyDescent="0.25">
      <c r="A101" s="13" t="s">
        <v>407</v>
      </c>
      <c r="B101" s="4" t="s">
        <v>604</v>
      </c>
      <c r="C101" s="3">
        <v>0.5</v>
      </c>
      <c r="D101" s="3">
        <v>3</v>
      </c>
      <c r="E101" s="505">
        <f>C101*D101</f>
        <v>1.5</v>
      </c>
      <c r="F101" s="12" t="s">
        <v>811</v>
      </c>
      <c r="G101" s="337" t="s">
        <v>693</v>
      </c>
      <c r="H101" s="317" t="s">
        <v>56</v>
      </c>
      <c r="I101" s="317" t="s">
        <v>414</v>
      </c>
      <c r="J101" s="70" t="s">
        <v>74</v>
      </c>
      <c r="K101" s="23" t="s">
        <v>68</v>
      </c>
      <c r="L101" s="23" t="s">
        <v>413</v>
      </c>
      <c r="M101" s="23" t="s">
        <v>404</v>
      </c>
      <c r="N101" s="23">
        <v>2</v>
      </c>
      <c r="O101" s="23">
        <v>0.5</v>
      </c>
      <c r="P101" s="70" t="s">
        <v>1414</v>
      </c>
      <c r="Q101" s="70" t="s">
        <v>1413</v>
      </c>
      <c r="R101" s="66" t="s">
        <v>139</v>
      </c>
      <c r="S101" s="66" t="s">
        <v>32</v>
      </c>
      <c r="T101" s="23" t="s">
        <v>199</v>
      </c>
      <c r="U101" s="23" t="s">
        <v>97</v>
      </c>
      <c r="V101" s="23" t="s">
        <v>443</v>
      </c>
      <c r="W101" s="23" t="s">
        <v>97</v>
      </c>
      <c r="X101" s="23" t="s">
        <v>97</v>
      </c>
      <c r="Y101" s="23" t="s">
        <v>97</v>
      </c>
      <c r="Z101" s="12" t="s">
        <v>375</v>
      </c>
      <c r="AA101" s="12"/>
      <c r="AB101" s="12"/>
      <c r="AC101" s="12"/>
      <c r="AD101" s="98" t="s">
        <v>519</v>
      </c>
      <c r="AE101" s="23">
        <f>E101</f>
        <v>1.5</v>
      </c>
      <c r="AF101" s="12"/>
      <c r="AG101" s="12"/>
      <c r="AH101" s="12"/>
      <c r="AI101" s="12"/>
      <c r="AJ101" s="12"/>
      <c r="AK101" s="12">
        <f>AE101</f>
        <v>1.5</v>
      </c>
      <c r="AL101" s="12"/>
      <c r="AM101" s="12"/>
    </row>
    <row r="102" spans="1:39" s="22" customFormat="1" ht="62.25" x14ac:dyDescent="0.25">
      <c r="A102" s="38" t="s">
        <v>1064</v>
      </c>
      <c r="B102" s="21"/>
      <c r="C102" s="3">
        <v>0.1</v>
      </c>
      <c r="D102" s="3">
        <v>1</v>
      </c>
      <c r="E102" s="3">
        <v>0.1</v>
      </c>
      <c r="F102" s="12" t="s">
        <v>1063</v>
      </c>
      <c r="G102" s="1" t="s">
        <v>1061</v>
      </c>
      <c r="H102" s="317" t="s">
        <v>578</v>
      </c>
      <c r="I102" s="314" t="s">
        <v>1060</v>
      </c>
      <c r="J102" s="99" t="s">
        <v>74</v>
      </c>
      <c r="K102" s="48" t="s">
        <v>635</v>
      </c>
      <c r="L102" s="48" t="s">
        <v>576</v>
      </c>
      <c r="M102" s="48" t="s">
        <v>575</v>
      </c>
      <c r="N102" s="48">
        <v>0.2</v>
      </c>
      <c r="O102" s="48">
        <v>0.1</v>
      </c>
      <c r="P102" s="103">
        <v>42905</v>
      </c>
      <c r="Q102" s="103" t="s">
        <v>72</v>
      </c>
      <c r="R102" s="68" t="s">
        <v>97</v>
      </c>
      <c r="S102" s="68" t="s">
        <v>97</v>
      </c>
      <c r="T102" s="48" t="s">
        <v>1185</v>
      </c>
      <c r="U102" s="48" t="s">
        <v>97</v>
      </c>
      <c r="V102" s="48" t="s">
        <v>443</v>
      </c>
      <c r="W102" s="48" t="s">
        <v>97</v>
      </c>
      <c r="X102" s="48" t="s">
        <v>97</v>
      </c>
      <c r="Y102" s="48" t="s">
        <v>97</v>
      </c>
      <c r="Z102" s="12"/>
      <c r="AA102" s="12"/>
      <c r="AB102" s="12"/>
      <c r="AC102" s="12"/>
      <c r="AD102" s="12"/>
      <c r="AE102" s="23"/>
      <c r="AF102" s="12"/>
      <c r="AG102" s="12"/>
      <c r="AH102" s="12"/>
      <c r="AI102" s="12"/>
      <c r="AJ102" s="12"/>
      <c r="AK102" s="12"/>
      <c r="AL102" s="12"/>
      <c r="AM102" s="12"/>
    </row>
    <row r="103" spans="1:39" s="484" customFormat="1" ht="114.75" x14ac:dyDescent="0.25">
      <c r="A103" s="483" t="s">
        <v>1352</v>
      </c>
      <c r="B103" s="21" t="s">
        <v>769</v>
      </c>
      <c r="C103" s="482">
        <v>1</v>
      </c>
      <c r="D103" s="482">
        <v>1</v>
      </c>
      <c r="E103" s="505">
        <v>0</v>
      </c>
      <c r="F103" s="481"/>
      <c r="G103" s="485"/>
      <c r="H103" s="479"/>
      <c r="I103" s="486"/>
      <c r="J103" s="103"/>
      <c r="K103" s="487"/>
      <c r="L103" s="487"/>
      <c r="M103" s="487"/>
      <c r="N103" s="487"/>
      <c r="O103" s="487"/>
      <c r="P103" s="103">
        <v>44384</v>
      </c>
      <c r="Q103" s="103" t="s">
        <v>79</v>
      </c>
      <c r="R103" s="68" t="s">
        <v>1350</v>
      </c>
      <c r="S103" s="68" t="s">
        <v>1351</v>
      </c>
      <c r="T103" s="487" t="s">
        <v>145</v>
      </c>
      <c r="U103" s="109">
        <v>0.01</v>
      </c>
      <c r="V103" s="487" t="s">
        <v>443</v>
      </c>
      <c r="W103" s="487" t="s">
        <v>138</v>
      </c>
      <c r="X103" s="487" t="s">
        <v>193</v>
      </c>
      <c r="Y103" s="487" t="s">
        <v>192</v>
      </c>
      <c r="Z103" s="481" t="s">
        <v>349</v>
      </c>
      <c r="AA103" s="481">
        <f>E103</f>
        <v>0</v>
      </c>
      <c r="AB103" s="481"/>
      <c r="AC103" s="481"/>
      <c r="AD103" s="480" t="s">
        <v>366</v>
      </c>
      <c r="AE103" s="478">
        <f>E103</f>
        <v>0</v>
      </c>
      <c r="AF103" s="481"/>
      <c r="AG103" s="481">
        <f>E103</f>
        <v>0</v>
      </c>
      <c r="AH103" s="481"/>
      <c r="AI103" s="481"/>
      <c r="AJ103" s="481"/>
      <c r="AK103" s="481"/>
      <c r="AL103" s="481"/>
      <c r="AM103" s="481"/>
    </row>
    <row r="104" spans="1:39" s="490" customFormat="1" ht="114.75" customHeight="1" x14ac:dyDescent="0.25">
      <c r="A104" s="777" t="s">
        <v>1377</v>
      </c>
      <c r="B104" s="21" t="s">
        <v>1264</v>
      </c>
      <c r="C104" s="505">
        <v>1</v>
      </c>
      <c r="D104" s="505">
        <v>10</v>
      </c>
      <c r="E104" s="774">
        <f>C104*D104+C105*D105+C106*D106+C107*D107</f>
        <v>18</v>
      </c>
      <c r="F104" s="489"/>
      <c r="G104" s="491"/>
      <c r="H104" s="488"/>
      <c r="I104" s="492"/>
      <c r="J104" s="103"/>
      <c r="K104" s="493"/>
      <c r="L104" s="493"/>
      <c r="M104" s="493"/>
      <c r="N104" s="493"/>
      <c r="O104" s="493"/>
      <c r="P104" s="103">
        <v>44412</v>
      </c>
      <c r="Q104" s="818" t="s">
        <v>79</v>
      </c>
      <c r="R104" s="821" t="s">
        <v>1350</v>
      </c>
      <c r="S104" s="821" t="s">
        <v>1351</v>
      </c>
      <c r="T104" s="827" t="s">
        <v>145</v>
      </c>
      <c r="U104" s="830">
        <v>0.01</v>
      </c>
      <c r="V104" s="827" t="s">
        <v>443</v>
      </c>
      <c r="W104" s="827" t="s">
        <v>138</v>
      </c>
      <c r="X104" s="827" t="s">
        <v>193</v>
      </c>
      <c r="Y104" s="827" t="s">
        <v>192</v>
      </c>
      <c r="Z104" s="744" t="s">
        <v>349</v>
      </c>
      <c r="AA104" s="744">
        <f>E104</f>
        <v>18</v>
      </c>
      <c r="AB104" s="489"/>
      <c r="AC104" s="489"/>
      <c r="AD104" s="751" t="s">
        <v>366</v>
      </c>
      <c r="AE104" s="738">
        <f>E104</f>
        <v>18</v>
      </c>
      <c r="AF104" s="489"/>
      <c r="AG104" s="744">
        <f>E104</f>
        <v>18</v>
      </c>
      <c r="AH104" s="489"/>
      <c r="AI104" s="489"/>
      <c r="AJ104" s="489"/>
      <c r="AK104" s="489"/>
      <c r="AL104" s="489"/>
      <c r="AM104" s="489"/>
    </row>
    <row r="105" spans="1:39" s="506" customFormat="1" x14ac:dyDescent="0.25">
      <c r="A105" s="860"/>
      <c r="B105" s="21" t="s">
        <v>1264</v>
      </c>
      <c r="C105" s="505">
        <v>4</v>
      </c>
      <c r="D105" s="505">
        <v>0</v>
      </c>
      <c r="E105" s="775"/>
      <c r="F105" s="504"/>
      <c r="G105" s="509"/>
      <c r="H105" s="503"/>
      <c r="I105" s="507"/>
      <c r="J105" s="103"/>
      <c r="K105" s="508"/>
      <c r="L105" s="508"/>
      <c r="M105" s="508"/>
      <c r="N105" s="508"/>
      <c r="O105" s="508"/>
      <c r="P105" s="103"/>
      <c r="Q105" s="819"/>
      <c r="R105" s="822"/>
      <c r="S105" s="822"/>
      <c r="T105" s="828"/>
      <c r="U105" s="831"/>
      <c r="V105" s="828"/>
      <c r="W105" s="828"/>
      <c r="X105" s="828"/>
      <c r="Y105" s="828"/>
      <c r="Z105" s="758"/>
      <c r="AA105" s="758"/>
      <c r="AB105" s="504"/>
      <c r="AC105" s="504"/>
      <c r="AD105" s="756"/>
      <c r="AE105" s="757"/>
      <c r="AF105" s="504"/>
      <c r="AG105" s="758"/>
      <c r="AH105" s="504"/>
      <c r="AI105" s="504"/>
      <c r="AJ105" s="504"/>
      <c r="AK105" s="504"/>
      <c r="AL105" s="504"/>
      <c r="AM105" s="504"/>
    </row>
    <row r="106" spans="1:39" s="506" customFormat="1" x14ac:dyDescent="0.25">
      <c r="A106" s="860"/>
      <c r="B106" s="21" t="s">
        <v>605</v>
      </c>
      <c r="C106" s="505">
        <v>4</v>
      </c>
      <c r="D106" s="505">
        <v>0</v>
      </c>
      <c r="E106" s="775"/>
      <c r="F106" s="504"/>
      <c r="G106" s="509"/>
      <c r="H106" s="503"/>
      <c r="I106" s="507"/>
      <c r="J106" s="103"/>
      <c r="K106" s="508"/>
      <c r="L106" s="508"/>
      <c r="M106" s="508"/>
      <c r="N106" s="508"/>
      <c r="O106" s="508"/>
      <c r="P106" s="103"/>
      <c r="Q106" s="819"/>
      <c r="R106" s="822"/>
      <c r="S106" s="822"/>
      <c r="T106" s="828"/>
      <c r="U106" s="831"/>
      <c r="V106" s="828"/>
      <c r="W106" s="828"/>
      <c r="X106" s="828"/>
      <c r="Y106" s="828"/>
      <c r="Z106" s="758"/>
      <c r="AA106" s="758"/>
      <c r="AB106" s="504"/>
      <c r="AC106" s="504"/>
      <c r="AD106" s="756"/>
      <c r="AE106" s="757"/>
      <c r="AF106" s="504"/>
      <c r="AG106" s="758"/>
      <c r="AH106" s="504"/>
      <c r="AI106" s="504"/>
      <c r="AJ106" s="504"/>
      <c r="AK106" s="504"/>
      <c r="AL106" s="504"/>
      <c r="AM106" s="504"/>
    </row>
    <row r="107" spans="1:39" s="506" customFormat="1" x14ac:dyDescent="0.25">
      <c r="A107" s="778"/>
      <c r="B107" s="21" t="s">
        <v>1363</v>
      </c>
      <c r="C107" s="505">
        <v>4</v>
      </c>
      <c r="D107" s="505">
        <v>2</v>
      </c>
      <c r="E107" s="776"/>
      <c r="F107" s="504"/>
      <c r="G107" s="509"/>
      <c r="H107" s="503"/>
      <c r="I107" s="507"/>
      <c r="J107" s="103"/>
      <c r="K107" s="508"/>
      <c r="L107" s="508"/>
      <c r="M107" s="508"/>
      <c r="N107" s="508"/>
      <c r="O107" s="508"/>
      <c r="P107" s="510">
        <v>44425</v>
      </c>
      <c r="Q107" s="820"/>
      <c r="R107" s="823"/>
      <c r="S107" s="823"/>
      <c r="T107" s="829"/>
      <c r="U107" s="832"/>
      <c r="V107" s="829"/>
      <c r="W107" s="829"/>
      <c r="X107" s="829"/>
      <c r="Y107" s="829"/>
      <c r="Z107" s="745"/>
      <c r="AA107" s="745"/>
      <c r="AB107" s="504"/>
      <c r="AC107" s="504"/>
      <c r="AD107" s="752"/>
      <c r="AE107" s="739"/>
      <c r="AF107" s="504"/>
      <c r="AG107" s="745"/>
      <c r="AH107" s="504"/>
      <c r="AI107" s="504"/>
      <c r="AJ107" s="504"/>
      <c r="AK107" s="504"/>
      <c r="AL107" s="504"/>
      <c r="AM107" s="504"/>
    </row>
    <row r="108" spans="1:39" s="22" customFormat="1" ht="26.25" customHeight="1" x14ac:dyDescent="0.25">
      <c r="A108" s="777" t="s">
        <v>1362</v>
      </c>
      <c r="B108" s="4" t="s">
        <v>604</v>
      </c>
      <c r="C108" s="3">
        <v>4</v>
      </c>
      <c r="D108" s="3">
        <v>0</v>
      </c>
      <c r="E108" s="774">
        <f>C108*D108+C109*D109+C110*D110+C111*D111+C112*D112</f>
        <v>4</v>
      </c>
      <c r="F108" s="746" t="s">
        <v>1248</v>
      </c>
      <c r="G108" s="748" t="s">
        <v>861</v>
      </c>
      <c r="H108" s="747" t="s">
        <v>35</v>
      </c>
      <c r="I108" s="747" t="s">
        <v>140</v>
      </c>
      <c r="J108" s="740" t="s">
        <v>74</v>
      </c>
      <c r="K108" s="746" t="s">
        <v>68</v>
      </c>
      <c r="L108" s="746" t="s">
        <v>92</v>
      </c>
      <c r="M108" s="746" t="s">
        <v>74</v>
      </c>
      <c r="N108" s="746">
        <v>40</v>
      </c>
      <c r="O108" s="746">
        <v>25</v>
      </c>
      <c r="P108" s="740" t="s">
        <v>1415</v>
      </c>
      <c r="Q108" s="740" t="s">
        <v>1378</v>
      </c>
      <c r="R108" s="747" t="s">
        <v>655</v>
      </c>
      <c r="S108" s="747" t="s">
        <v>191</v>
      </c>
      <c r="T108" s="747" t="s">
        <v>145</v>
      </c>
      <c r="U108" s="747" t="s">
        <v>156</v>
      </c>
      <c r="V108" s="747" t="s">
        <v>443</v>
      </c>
      <c r="W108" s="747" t="s">
        <v>138</v>
      </c>
      <c r="X108" s="747" t="s">
        <v>193</v>
      </c>
      <c r="Y108" s="747" t="s">
        <v>192</v>
      </c>
      <c r="Z108" s="749" t="s">
        <v>349</v>
      </c>
      <c r="AA108" s="749">
        <f>E108</f>
        <v>4</v>
      </c>
      <c r="AB108" s="749"/>
      <c r="AC108" s="749"/>
      <c r="AD108" s="748" t="s">
        <v>366</v>
      </c>
      <c r="AE108" s="746">
        <f>E108</f>
        <v>4</v>
      </c>
      <c r="AF108" s="746"/>
      <c r="AG108" s="749">
        <f>AE108</f>
        <v>4</v>
      </c>
      <c r="AH108" s="749"/>
      <c r="AI108" s="749"/>
      <c r="AJ108" s="749"/>
      <c r="AK108" s="749"/>
      <c r="AL108" s="749"/>
      <c r="AM108" s="749"/>
    </row>
    <row r="109" spans="1:39" s="23" customFormat="1" ht="25.5" customHeight="1" x14ac:dyDescent="0.25">
      <c r="A109" s="860"/>
      <c r="B109" s="4" t="s">
        <v>605</v>
      </c>
      <c r="C109" s="3">
        <v>4</v>
      </c>
      <c r="D109" s="3">
        <v>0</v>
      </c>
      <c r="E109" s="775"/>
      <c r="F109" s="746"/>
      <c r="G109" s="748"/>
      <c r="H109" s="747"/>
      <c r="I109" s="747"/>
      <c r="J109" s="761"/>
      <c r="K109" s="746"/>
      <c r="L109" s="746"/>
      <c r="M109" s="746"/>
      <c r="N109" s="746"/>
      <c r="O109" s="746"/>
      <c r="P109" s="761"/>
      <c r="Q109" s="761"/>
      <c r="R109" s="747"/>
      <c r="S109" s="747"/>
      <c r="T109" s="747"/>
      <c r="U109" s="747"/>
      <c r="V109" s="747"/>
      <c r="W109" s="747"/>
      <c r="X109" s="747"/>
      <c r="Y109" s="747"/>
      <c r="Z109" s="749"/>
      <c r="AA109" s="749"/>
      <c r="AB109" s="749"/>
      <c r="AC109" s="749"/>
      <c r="AD109" s="748"/>
      <c r="AE109" s="746"/>
      <c r="AF109" s="746"/>
      <c r="AG109" s="749"/>
      <c r="AH109" s="749"/>
      <c r="AI109" s="749"/>
      <c r="AJ109" s="749"/>
      <c r="AK109" s="749"/>
      <c r="AL109" s="749"/>
      <c r="AM109" s="749"/>
    </row>
    <row r="110" spans="1:39" s="23" customFormat="1" ht="27.75" customHeight="1" x14ac:dyDescent="0.25">
      <c r="A110" s="860"/>
      <c r="B110" s="4" t="s">
        <v>605</v>
      </c>
      <c r="C110" s="3">
        <v>4</v>
      </c>
      <c r="D110" s="3">
        <v>0</v>
      </c>
      <c r="E110" s="775"/>
      <c r="F110" s="746"/>
      <c r="G110" s="748"/>
      <c r="H110" s="747"/>
      <c r="I110" s="747"/>
      <c r="J110" s="761"/>
      <c r="K110" s="746"/>
      <c r="L110" s="746"/>
      <c r="M110" s="746"/>
      <c r="N110" s="746"/>
      <c r="O110" s="746"/>
      <c r="P110" s="761"/>
      <c r="Q110" s="761"/>
      <c r="R110" s="747"/>
      <c r="S110" s="747"/>
      <c r="T110" s="747"/>
      <c r="U110" s="747"/>
      <c r="V110" s="747"/>
      <c r="W110" s="747"/>
      <c r="X110" s="747"/>
      <c r="Y110" s="747"/>
      <c r="Z110" s="749"/>
      <c r="AA110" s="749"/>
      <c r="AB110" s="749"/>
      <c r="AC110" s="749"/>
      <c r="AD110" s="748"/>
      <c r="AE110" s="746"/>
      <c r="AF110" s="746"/>
      <c r="AG110" s="749"/>
      <c r="AH110" s="749"/>
      <c r="AI110" s="749"/>
      <c r="AJ110" s="749"/>
      <c r="AK110" s="749"/>
      <c r="AL110" s="749"/>
      <c r="AM110" s="749"/>
    </row>
    <row r="111" spans="1:39" s="294" customFormat="1" ht="27.75" customHeight="1" x14ac:dyDescent="0.25">
      <c r="A111" s="860"/>
      <c r="B111" s="296" t="s">
        <v>607</v>
      </c>
      <c r="C111" s="295">
        <v>4</v>
      </c>
      <c r="D111" s="295">
        <v>0</v>
      </c>
      <c r="E111" s="775"/>
      <c r="F111" s="746"/>
      <c r="G111" s="748"/>
      <c r="H111" s="747"/>
      <c r="I111" s="747"/>
      <c r="J111" s="761"/>
      <c r="K111" s="746"/>
      <c r="L111" s="746"/>
      <c r="M111" s="746"/>
      <c r="N111" s="746"/>
      <c r="O111" s="746"/>
      <c r="P111" s="761"/>
      <c r="Q111" s="761"/>
      <c r="R111" s="747"/>
      <c r="S111" s="747"/>
      <c r="T111" s="747"/>
      <c r="U111" s="747"/>
      <c r="V111" s="747"/>
      <c r="W111" s="747"/>
      <c r="X111" s="747"/>
      <c r="Y111" s="747"/>
      <c r="Z111" s="749"/>
      <c r="AA111" s="749"/>
      <c r="AB111" s="749"/>
      <c r="AC111" s="749"/>
      <c r="AD111" s="748"/>
      <c r="AE111" s="746"/>
      <c r="AF111" s="746"/>
      <c r="AG111" s="749"/>
      <c r="AH111" s="749"/>
      <c r="AI111" s="749"/>
      <c r="AJ111" s="749"/>
      <c r="AK111" s="749"/>
      <c r="AL111" s="749"/>
      <c r="AM111" s="749"/>
    </row>
    <row r="112" spans="1:39" s="23" customFormat="1" ht="33" customHeight="1" x14ac:dyDescent="0.25">
      <c r="A112" s="778"/>
      <c r="B112" s="4" t="s">
        <v>769</v>
      </c>
      <c r="C112" s="3">
        <v>4</v>
      </c>
      <c r="D112" s="3">
        <v>1</v>
      </c>
      <c r="E112" s="776"/>
      <c r="F112" s="746"/>
      <c r="G112" s="748"/>
      <c r="H112" s="747"/>
      <c r="I112" s="747"/>
      <c r="J112" s="741"/>
      <c r="K112" s="746"/>
      <c r="L112" s="746"/>
      <c r="M112" s="746"/>
      <c r="N112" s="746"/>
      <c r="O112" s="746"/>
      <c r="P112" s="741"/>
      <c r="Q112" s="741"/>
      <c r="R112" s="747"/>
      <c r="S112" s="747"/>
      <c r="T112" s="747"/>
      <c r="U112" s="747"/>
      <c r="V112" s="747"/>
      <c r="W112" s="747"/>
      <c r="X112" s="747"/>
      <c r="Y112" s="747"/>
      <c r="Z112" s="749"/>
      <c r="AA112" s="749"/>
      <c r="AB112" s="749"/>
      <c r="AC112" s="749"/>
      <c r="AD112" s="748"/>
      <c r="AE112" s="746"/>
      <c r="AF112" s="746"/>
      <c r="AG112" s="749"/>
      <c r="AH112" s="749"/>
      <c r="AI112" s="749"/>
      <c r="AJ112" s="749"/>
      <c r="AK112" s="749"/>
      <c r="AL112" s="749"/>
      <c r="AM112" s="749"/>
    </row>
    <row r="113" spans="1:39" s="22" customFormat="1" ht="51" x14ac:dyDescent="0.25">
      <c r="A113" s="22" t="s">
        <v>317</v>
      </c>
      <c r="B113" s="4" t="s">
        <v>555</v>
      </c>
      <c r="C113" s="3">
        <v>4</v>
      </c>
      <c r="D113" s="3">
        <v>1</v>
      </c>
      <c r="E113" s="3">
        <v>4</v>
      </c>
      <c r="F113" s="23" t="s">
        <v>74</v>
      </c>
      <c r="G113" s="23" t="s">
        <v>340</v>
      </c>
      <c r="H113" s="317" t="s">
        <v>46</v>
      </c>
      <c r="I113" s="317" t="s">
        <v>140</v>
      </c>
      <c r="J113" s="70" t="s">
        <v>74</v>
      </c>
      <c r="K113" s="23" t="s">
        <v>749</v>
      </c>
      <c r="L113" s="23" t="s">
        <v>337</v>
      </c>
      <c r="M113" s="23" t="s">
        <v>338</v>
      </c>
      <c r="N113" s="23">
        <v>8</v>
      </c>
      <c r="O113" s="23">
        <v>4</v>
      </c>
      <c r="P113" s="70">
        <v>42832</v>
      </c>
      <c r="Q113" s="70" t="s">
        <v>339</v>
      </c>
      <c r="R113" s="66" t="s">
        <v>139</v>
      </c>
      <c r="S113" s="66" t="s">
        <v>341</v>
      </c>
      <c r="T113" s="23" t="s">
        <v>97</v>
      </c>
      <c r="U113" s="23" t="s">
        <v>32</v>
      </c>
      <c r="V113" s="23" t="s">
        <v>443</v>
      </c>
      <c r="W113" s="23" t="s">
        <v>97</v>
      </c>
      <c r="X113" s="23" t="s">
        <v>97</v>
      </c>
      <c r="Y113" s="23" t="s">
        <v>97</v>
      </c>
      <c r="Z113" s="12"/>
      <c r="AA113" s="12"/>
      <c r="AB113" s="12"/>
      <c r="AC113" s="12"/>
      <c r="AD113" s="12"/>
      <c r="AE113" s="23"/>
      <c r="AF113" s="12"/>
      <c r="AG113" s="12"/>
      <c r="AH113" s="12"/>
      <c r="AI113" s="12"/>
      <c r="AJ113" s="12"/>
      <c r="AK113" s="12"/>
      <c r="AL113" s="12"/>
      <c r="AM113" s="12"/>
    </row>
    <row r="114" spans="1:39" s="351" customFormat="1" ht="102" x14ac:dyDescent="0.25">
      <c r="A114" s="19" t="s">
        <v>1393</v>
      </c>
      <c r="B114" s="17" t="s">
        <v>1042</v>
      </c>
      <c r="C114" s="353">
        <v>1</v>
      </c>
      <c r="D114" s="353">
        <v>2</v>
      </c>
      <c r="E114" s="353">
        <f>C114*D114</f>
        <v>2</v>
      </c>
      <c r="F114" s="32" t="s">
        <v>1139</v>
      </c>
      <c r="G114" s="37" t="s">
        <v>1138</v>
      </c>
      <c r="H114" s="300" t="s">
        <v>34</v>
      </c>
      <c r="I114" s="338" t="s">
        <v>1137</v>
      </c>
      <c r="J114" s="411" t="s">
        <v>1252</v>
      </c>
      <c r="K114" s="349" t="s">
        <v>928</v>
      </c>
      <c r="L114" s="349" t="s">
        <v>1133</v>
      </c>
      <c r="M114" s="349" t="s">
        <v>1134</v>
      </c>
      <c r="N114" s="349">
        <v>2</v>
      </c>
      <c r="O114" s="349">
        <v>1</v>
      </c>
      <c r="P114" s="355">
        <v>43899</v>
      </c>
      <c r="Q114" s="301" t="s">
        <v>1025</v>
      </c>
      <c r="R114" s="350" t="s">
        <v>1031</v>
      </c>
      <c r="S114" s="350" t="s">
        <v>32</v>
      </c>
      <c r="T114" s="349" t="s">
        <v>1089</v>
      </c>
      <c r="U114" s="349" t="s">
        <v>1034</v>
      </c>
      <c r="V114" s="349" t="s">
        <v>443</v>
      </c>
      <c r="W114" s="349" t="s">
        <v>343</v>
      </c>
      <c r="X114" s="349" t="s">
        <v>1033</v>
      </c>
      <c r="Y114" s="349" t="s">
        <v>1032</v>
      </c>
      <c r="Z114" s="348" t="s">
        <v>374</v>
      </c>
      <c r="AA114" s="348">
        <f>AE114</f>
        <v>2</v>
      </c>
      <c r="AB114" s="348"/>
      <c r="AC114" s="348"/>
      <c r="AD114" s="352" t="s">
        <v>1036</v>
      </c>
      <c r="AE114" s="349">
        <f>E114</f>
        <v>2</v>
      </c>
      <c r="AF114" s="348"/>
      <c r="AG114" s="348">
        <f>AE114</f>
        <v>2</v>
      </c>
      <c r="AH114" s="348"/>
      <c r="AI114" s="348"/>
      <c r="AJ114" s="348"/>
      <c r="AK114" s="348"/>
      <c r="AL114" s="348"/>
      <c r="AM114" s="354" t="s">
        <v>581</v>
      </c>
    </row>
    <row r="115" spans="1:39" s="298" customFormat="1" ht="76.5" x14ac:dyDescent="0.25">
      <c r="A115" s="327" t="s">
        <v>1022</v>
      </c>
      <c r="B115" s="299" t="s">
        <v>928</v>
      </c>
      <c r="C115" s="299">
        <v>0.5</v>
      </c>
      <c r="D115" s="299">
        <v>1</v>
      </c>
      <c r="E115" s="299">
        <v>0.5</v>
      </c>
      <c r="F115" s="165" t="s">
        <v>1066</v>
      </c>
      <c r="G115" s="299" t="s">
        <v>1023</v>
      </c>
      <c r="H115" s="378" t="s">
        <v>46</v>
      </c>
      <c r="I115" s="300" t="s">
        <v>140</v>
      </c>
      <c r="J115" s="301" t="s">
        <v>74</v>
      </c>
      <c r="K115" s="166" t="s">
        <v>928</v>
      </c>
      <c r="L115" s="299" t="s">
        <v>535</v>
      </c>
      <c r="M115" s="299" t="s">
        <v>1024</v>
      </c>
      <c r="N115" s="299">
        <v>1</v>
      </c>
      <c r="O115" s="299">
        <v>0.5</v>
      </c>
      <c r="P115" s="301">
        <v>43888</v>
      </c>
      <c r="Q115" s="301" t="s">
        <v>1025</v>
      </c>
      <c r="R115" s="300" t="s">
        <v>1026</v>
      </c>
      <c r="S115" s="300" t="s">
        <v>341</v>
      </c>
      <c r="T115" s="299" t="s">
        <v>97</v>
      </c>
      <c r="U115" s="299" t="s">
        <v>32</v>
      </c>
      <c r="V115" s="299" t="s">
        <v>443</v>
      </c>
      <c r="W115" s="299" t="s">
        <v>97</v>
      </c>
      <c r="X115" s="299" t="s">
        <v>97</v>
      </c>
      <c r="Y115" s="299" t="s">
        <v>97</v>
      </c>
      <c r="AE115" s="299"/>
    </row>
    <row r="116" spans="1:39" s="298" customFormat="1" ht="110.25" x14ac:dyDescent="0.25">
      <c r="A116" s="302" t="s">
        <v>1142</v>
      </c>
      <c r="B116" s="304" t="s">
        <v>928</v>
      </c>
      <c r="C116" s="347" t="s">
        <v>1314</v>
      </c>
      <c r="D116" s="299" t="s">
        <v>1405</v>
      </c>
      <c r="E116" s="299">
        <f>2.5+3</f>
        <v>5.5</v>
      </c>
      <c r="F116" s="32" t="s">
        <v>1135</v>
      </c>
      <c r="G116" s="37" t="s">
        <v>1138</v>
      </c>
      <c r="H116" s="300" t="s">
        <v>1027</v>
      </c>
      <c r="I116" s="338" t="s">
        <v>1137</v>
      </c>
      <c r="J116" s="411" t="s">
        <v>1252</v>
      </c>
      <c r="K116" s="329" t="s">
        <v>928</v>
      </c>
      <c r="L116" s="329" t="s">
        <v>1133</v>
      </c>
      <c r="M116" s="329" t="s">
        <v>1134</v>
      </c>
      <c r="N116" s="329">
        <v>2</v>
      </c>
      <c r="O116" s="329">
        <v>1</v>
      </c>
      <c r="P116" s="301" t="s">
        <v>1315</v>
      </c>
      <c r="Q116" s="301" t="s">
        <v>1025</v>
      </c>
      <c r="R116" s="328" t="s">
        <v>1031</v>
      </c>
      <c r="S116" s="328" t="s">
        <v>32</v>
      </c>
      <c r="T116" s="329" t="s">
        <v>1089</v>
      </c>
      <c r="U116" s="329" t="s">
        <v>1034</v>
      </c>
      <c r="V116" s="329" t="s">
        <v>443</v>
      </c>
      <c r="W116" s="329" t="s">
        <v>343</v>
      </c>
      <c r="X116" s="329" t="s">
        <v>1033</v>
      </c>
      <c r="Y116" s="329" t="s">
        <v>1032</v>
      </c>
      <c r="Z116" s="331" t="s">
        <v>374</v>
      </c>
      <c r="AA116" s="331">
        <f>AE116</f>
        <v>5.5</v>
      </c>
      <c r="AB116" s="331"/>
      <c r="AC116" s="331"/>
      <c r="AD116" s="330" t="s">
        <v>1036</v>
      </c>
      <c r="AE116" s="329">
        <f>E116</f>
        <v>5.5</v>
      </c>
      <c r="AF116" s="331"/>
      <c r="AG116" s="331">
        <f>AE116</f>
        <v>5.5</v>
      </c>
      <c r="AH116" s="331"/>
      <c r="AI116" s="331"/>
      <c r="AJ116" s="331"/>
      <c r="AK116" s="331"/>
      <c r="AL116" s="331"/>
      <c r="AM116" s="332" t="s">
        <v>581</v>
      </c>
    </row>
    <row r="117" spans="1:39" s="298" customFormat="1" ht="149.25" customHeight="1" x14ac:dyDescent="0.25">
      <c r="A117" s="302" t="s">
        <v>1143</v>
      </c>
      <c r="B117" s="304" t="s">
        <v>1013</v>
      </c>
      <c r="C117" s="299">
        <v>1</v>
      </c>
      <c r="D117" s="299">
        <v>2</v>
      </c>
      <c r="E117" s="299">
        <f>C117*D117</f>
        <v>2</v>
      </c>
      <c r="F117" s="323" t="s">
        <v>1096</v>
      </c>
      <c r="G117" s="324" t="s">
        <v>1087</v>
      </c>
      <c r="H117" s="300" t="s">
        <v>34</v>
      </c>
      <c r="I117" s="339" t="s">
        <v>1136</v>
      </c>
      <c r="J117" s="411" t="s">
        <v>1252</v>
      </c>
      <c r="K117" s="166" t="s">
        <v>928</v>
      </c>
      <c r="L117" s="299" t="s">
        <v>1014</v>
      </c>
      <c r="M117" s="299" t="s">
        <v>1086</v>
      </c>
      <c r="N117" s="299">
        <v>2</v>
      </c>
      <c r="O117" s="299">
        <v>1</v>
      </c>
      <c r="P117" s="301" t="s">
        <v>1420</v>
      </c>
      <c r="Q117" s="301" t="s">
        <v>1012</v>
      </c>
      <c r="R117" s="340" t="s">
        <v>1019</v>
      </c>
      <c r="S117" s="300"/>
      <c r="T117" s="342" t="s">
        <v>1015</v>
      </c>
      <c r="U117" s="299" t="s">
        <v>1017</v>
      </c>
      <c r="V117" s="299" t="s">
        <v>443</v>
      </c>
      <c r="W117" s="299" t="s">
        <v>1018</v>
      </c>
      <c r="X117" s="341" t="s">
        <v>1016</v>
      </c>
      <c r="Y117" s="299"/>
      <c r="Z117" s="163" t="s">
        <v>1020</v>
      </c>
      <c r="AB117" s="298">
        <f>E117</f>
        <v>2</v>
      </c>
      <c r="AD117" s="297" t="s">
        <v>366</v>
      </c>
      <c r="AE117" s="299">
        <f>AB117</f>
        <v>2</v>
      </c>
      <c r="AI117" s="298">
        <f>AB117</f>
        <v>2</v>
      </c>
      <c r="AM117" s="303" t="s">
        <v>1021</v>
      </c>
    </row>
    <row r="118" spans="1:39" s="298" customFormat="1" ht="92.25" customHeight="1" x14ac:dyDescent="0.25">
      <c r="A118" s="302" t="s">
        <v>1298</v>
      </c>
      <c r="B118" s="304" t="s">
        <v>1013</v>
      </c>
      <c r="C118" s="299">
        <v>0.1</v>
      </c>
      <c r="D118" s="299">
        <v>3</v>
      </c>
      <c r="E118" s="299">
        <v>0.3</v>
      </c>
      <c r="F118" s="323" t="s">
        <v>1097</v>
      </c>
      <c r="G118" s="324" t="s">
        <v>1083</v>
      </c>
      <c r="H118" s="300" t="s">
        <v>1082</v>
      </c>
      <c r="I118" s="338" t="s">
        <v>1088</v>
      </c>
      <c r="J118" s="301" t="s">
        <v>74</v>
      </c>
      <c r="K118" s="166" t="s">
        <v>928</v>
      </c>
      <c r="L118" s="299" t="s">
        <v>1071</v>
      </c>
      <c r="M118" s="299" t="s">
        <v>1070</v>
      </c>
      <c r="N118" s="299">
        <v>2</v>
      </c>
      <c r="O118" s="299">
        <v>0.5</v>
      </c>
      <c r="P118" s="301">
        <v>43893</v>
      </c>
      <c r="Q118" s="301" t="s">
        <v>1025</v>
      </c>
      <c r="R118" s="343" t="s">
        <v>1079</v>
      </c>
      <c r="S118" s="300" t="s">
        <v>32</v>
      </c>
      <c r="T118" s="342" t="s">
        <v>1080</v>
      </c>
      <c r="U118" s="299" t="s">
        <v>1084</v>
      </c>
      <c r="V118" s="299" t="s">
        <v>443</v>
      </c>
      <c r="W118" s="299" t="s">
        <v>1081</v>
      </c>
      <c r="X118" s="299" t="s">
        <v>1085</v>
      </c>
      <c r="Y118" s="299" t="s">
        <v>97</v>
      </c>
      <c r="Z118" s="163" t="s">
        <v>374</v>
      </c>
      <c r="AA118" s="298">
        <f>$E$118</f>
        <v>0.3</v>
      </c>
      <c r="AD118" s="323" t="s">
        <v>366</v>
      </c>
      <c r="AE118" s="298">
        <f>$E$118</f>
        <v>0.3</v>
      </c>
      <c r="AG118" s="298">
        <f>$E$118</f>
        <v>0.3</v>
      </c>
      <c r="AM118" s="303" t="s">
        <v>1021</v>
      </c>
    </row>
    <row r="119" spans="1:39" s="325" customFormat="1" ht="114.75" customHeight="1" x14ac:dyDescent="0.25">
      <c r="A119" s="837" t="s">
        <v>84</v>
      </c>
      <c r="B119" s="772" t="s">
        <v>621</v>
      </c>
      <c r="C119" s="321">
        <v>1</v>
      </c>
      <c r="D119" s="321">
        <v>2</v>
      </c>
      <c r="E119" s="774">
        <v>3</v>
      </c>
      <c r="F119" s="738" t="s">
        <v>862</v>
      </c>
      <c r="G119" s="855" t="s">
        <v>863</v>
      </c>
      <c r="H119" s="742" t="s">
        <v>47</v>
      </c>
      <c r="I119" s="742" t="s">
        <v>140</v>
      </c>
      <c r="J119" s="740" t="s">
        <v>74</v>
      </c>
      <c r="K119" s="738" t="s">
        <v>68</v>
      </c>
      <c r="L119" s="738" t="s">
        <v>194</v>
      </c>
      <c r="M119" s="738" t="s">
        <v>195</v>
      </c>
      <c r="N119" s="738">
        <v>10</v>
      </c>
      <c r="O119" s="738">
        <v>7</v>
      </c>
      <c r="P119" s="740" t="s">
        <v>956</v>
      </c>
      <c r="Q119" s="740" t="s">
        <v>852</v>
      </c>
      <c r="R119" s="742" t="s">
        <v>196</v>
      </c>
      <c r="S119" s="742" t="s">
        <v>197</v>
      </c>
      <c r="T119" s="738" t="s">
        <v>199</v>
      </c>
      <c r="U119" s="738" t="s">
        <v>198</v>
      </c>
      <c r="V119" s="738" t="s">
        <v>443</v>
      </c>
      <c r="W119" s="738" t="s">
        <v>138</v>
      </c>
      <c r="X119" s="738" t="s">
        <v>595</v>
      </c>
      <c r="Y119" s="738" t="s">
        <v>595</v>
      </c>
      <c r="Z119" s="320"/>
      <c r="AA119" s="320"/>
      <c r="AB119" s="320"/>
      <c r="AC119" s="320"/>
      <c r="AD119" s="320"/>
      <c r="AE119" s="316"/>
      <c r="AF119" s="320"/>
      <c r="AG119" s="320"/>
      <c r="AH119" s="320"/>
      <c r="AI119" s="320"/>
      <c r="AJ119" s="320"/>
      <c r="AK119" s="320"/>
      <c r="AL119" s="320"/>
      <c r="AM119" s="320"/>
    </row>
    <row r="120" spans="1:39" s="22" customFormat="1" x14ac:dyDescent="0.25">
      <c r="A120" s="838"/>
      <c r="B120" s="773"/>
      <c r="C120" s="3">
        <v>2.5</v>
      </c>
      <c r="D120" s="3">
        <v>1</v>
      </c>
      <c r="E120" s="776"/>
      <c r="F120" s="739"/>
      <c r="G120" s="856"/>
      <c r="H120" s="743"/>
      <c r="I120" s="743"/>
      <c r="J120" s="741"/>
      <c r="K120" s="739"/>
      <c r="L120" s="739"/>
      <c r="M120" s="739"/>
      <c r="N120" s="739"/>
      <c r="O120" s="739"/>
      <c r="P120" s="741"/>
      <c r="Q120" s="741"/>
      <c r="R120" s="743"/>
      <c r="S120" s="743"/>
      <c r="T120" s="739"/>
      <c r="U120" s="739"/>
      <c r="V120" s="739"/>
      <c r="W120" s="739"/>
      <c r="X120" s="739"/>
      <c r="Y120" s="739"/>
      <c r="Z120" s="12"/>
      <c r="AA120" s="12"/>
      <c r="AB120" s="12"/>
      <c r="AC120" s="12"/>
      <c r="AD120" s="12"/>
      <c r="AE120" s="23"/>
      <c r="AF120" s="12"/>
      <c r="AG120" s="12"/>
      <c r="AH120" s="12"/>
      <c r="AI120" s="12"/>
      <c r="AJ120" s="12"/>
      <c r="AK120" s="12"/>
      <c r="AL120" s="12"/>
      <c r="AM120" s="12"/>
    </row>
    <row r="121" spans="1:39" s="22" customFormat="1" ht="63.75" x14ac:dyDescent="0.25">
      <c r="A121" s="24" t="s">
        <v>85</v>
      </c>
      <c r="B121" s="4" t="s">
        <v>621</v>
      </c>
      <c r="C121" s="3">
        <v>0.5</v>
      </c>
      <c r="D121" s="3">
        <v>1</v>
      </c>
      <c r="E121" s="3">
        <v>0.5</v>
      </c>
      <c r="F121" s="316" t="s">
        <v>1067</v>
      </c>
      <c r="G121" s="35" t="s">
        <v>1068</v>
      </c>
      <c r="H121" s="317" t="s">
        <v>47</v>
      </c>
      <c r="I121" s="317" t="s">
        <v>140</v>
      </c>
      <c r="J121" s="70" t="s">
        <v>74</v>
      </c>
      <c r="K121" s="23" t="s">
        <v>68</v>
      </c>
      <c r="L121" s="23" t="s">
        <v>201</v>
      </c>
      <c r="M121" s="23" t="s">
        <v>202</v>
      </c>
      <c r="N121" s="23">
        <v>4</v>
      </c>
      <c r="O121" s="23">
        <v>1</v>
      </c>
      <c r="P121" s="70">
        <v>42814</v>
      </c>
      <c r="Q121" s="70" t="s">
        <v>853</v>
      </c>
      <c r="R121" s="66" t="s">
        <v>196</v>
      </c>
      <c r="S121" s="66" t="s">
        <v>197</v>
      </c>
      <c r="T121" s="23" t="s">
        <v>199</v>
      </c>
      <c r="U121" s="23" t="s">
        <v>198</v>
      </c>
      <c r="V121" s="23" t="s">
        <v>443</v>
      </c>
      <c r="W121" s="23" t="s">
        <v>138</v>
      </c>
      <c r="X121" s="23" t="s">
        <v>595</v>
      </c>
      <c r="Y121" s="23" t="s">
        <v>595</v>
      </c>
      <c r="Z121" s="12"/>
      <c r="AA121" s="12"/>
      <c r="AB121" s="12"/>
      <c r="AC121" s="12"/>
      <c r="AD121" s="12"/>
      <c r="AE121" s="23"/>
      <c r="AF121" s="12"/>
      <c r="AG121" s="12"/>
      <c r="AH121" s="12"/>
      <c r="AI121" s="12"/>
      <c r="AJ121" s="12"/>
      <c r="AK121" s="12"/>
      <c r="AL121" s="12"/>
      <c r="AM121" s="12"/>
    </row>
    <row r="122" spans="1:39" s="22" customFormat="1" ht="216.75" x14ac:dyDescent="0.25">
      <c r="A122" s="24" t="s">
        <v>568</v>
      </c>
      <c r="B122" s="4" t="s">
        <v>621</v>
      </c>
      <c r="C122" s="3">
        <v>2.5</v>
      </c>
      <c r="D122" s="3">
        <v>2</v>
      </c>
      <c r="E122" s="3">
        <v>5</v>
      </c>
      <c r="F122" s="12" t="s">
        <v>1069</v>
      </c>
      <c r="G122" s="35" t="s">
        <v>864</v>
      </c>
      <c r="H122" s="317" t="s">
        <v>55</v>
      </c>
      <c r="I122" s="317" t="s">
        <v>694</v>
      </c>
      <c r="J122" s="70" t="s">
        <v>74</v>
      </c>
      <c r="K122" s="23" t="s">
        <v>695</v>
      </c>
      <c r="L122" s="23" t="s">
        <v>201</v>
      </c>
      <c r="M122" s="23" t="s">
        <v>306</v>
      </c>
      <c r="N122" s="23">
        <v>8</v>
      </c>
      <c r="O122" s="23">
        <v>0.1</v>
      </c>
      <c r="P122" s="70">
        <v>42948</v>
      </c>
      <c r="Q122" s="70" t="s">
        <v>71</v>
      </c>
      <c r="R122" s="66" t="s">
        <v>656</v>
      </c>
      <c r="S122" s="66" t="s">
        <v>307</v>
      </c>
      <c r="T122" s="23" t="s">
        <v>199</v>
      </c>
      <c r="U122" s="79">
        <v>0.01</v>
      </c>
      <c r="V122" s="23" t="s">
        <v>443</v>
      </c>
      <c r="W122" s="23" t="s">
        <v>138</v>
      </c>
      <c r="X122" s="23" t="s">
        <v>200</v>
      </c>
      <c r="Y122" s="23" t="s">
        <v>881</v>
      </c>
      <c r="Z122" s="12"/>
      <c r="AA122" s="12"/>
      <c r="AB122" s="12"/>
      <c r="AC122" s="12"/>
      <c r="AD122" s="9" t="s">
        <v>33</v>
      </c>
      <c r="AE122" s="23">
        <f>E122</f>
        <v>5</v>
      </c>
      <c r="AF122" s="12"/>
      <c r="AG122" s="12"/>
      <c r="AH122" s="12"/>
      <c r="AI122" s="12"/>
      <c r="AJ122" s="12"/>
      <c r="AK122" s="12"/>
      <c r="AL122" s="12"/>
      <c r="AM122" s="78" t="s">
        <v>582</v>
      </c>
    </row>
    <row r="123" spans="1:39" s="521" customFormat="1" ht="76.5" x14ac:dyDescent="0.25">
      <c r="A123" s="19" t="s">
        <v>1364</v>
      </c>
      <c r="B123" s="39" t="s">
        <v>758</v>
      </c>
      <c r="C123" s="520">
        <v>0.5</v>
      </c>
      <c r="D123" s="520">
        <v>1</v>
      </c>
      <c r="E123" s="520">
        <f>D123*C123</f>
        <v>0.5</v>
      </c>
      <c r="F123" s="524" t="s">
        <v>812</v>
      </c>
      <c r="G123" s="523" t="s">
        <v>813</v>
      </c>
      <c r="H123" s="518" t="s">
        <v>759</v>
      </c>
      <c r="I123" s="525" t="s">
        <v>765</v>
      </c>
      <c r="J123" s="522"/>
      <c r="K123" s="517" t="s">
        <v>697</v>
      </c>
      <c r="L123" s="517" t="s">
        <v>762</v>
      </c>
      <c r="M123" s="517" t="s">
        <v>763</v>
      </c>
      <c r="N123" s="517">
        <v>1</v>
      </c>
      <c r="O123" s="517">
        <v>0.5</v>
      </c>
      <c r="P123" s="522">
        <v>44440</v>
      </c>
      <c r="Q123" s="522" t="s">
        <v>71</v>
      </c>
      <c r="R123" s="518" t="s">
        <v>764</v>
      </c>
      <c r="S123" s="518" t="s">
        <v>32</v>
      </c>
      <c r="T123" s="517" t="s">
        <v>463</v>
      </c>
      <c r="U123" s="517" t="s">
        <v>97</v>
      </c>
      <c r="V123" s="517" t="s">
        <v>443</v>
      </c>
      <c r="W123" s="517" t="s">
        <v>97</v>
      </c>
      <c r="X123" s="517" t="s">
        <v>97</v>
      </c>
      <c r="Y123" s="517" t="s">
        <v>97</v>
      </c>
      <c r="Z123" s="519"/>
      <c r="AA123" s="519"/>
      <c r="AB123" s="519"/>
      <c r="AC123" s="519"/>
      <c r="AD123" s="519" t="s">
        <v>591</v>
      </c>
      <c r="AE123" s="517"/>
      <c r="AF123" s="519"/>
      <c r="AG123" s="519"/>
      <c r="AH123" s="519"/>
      <c r="AI123" s="519"/>
      <c r="AJ123" s="519"/>
      <c r="AK123" s="519"/>
      <c r="AL123" s="519"/>
      <c r="AM123" s="519"/>
    </row>
    <row r="124" spans="1:39" s="22" customFormat="1" ht="76.5" x14ac:dyDescent="0.25">
      <c r="A124" s="19" t="s">
        <v>1077</v>
      </c>
      <c r="B124" s="39" t="s">
        <v>758</v>
      </c>
      <c r="C124" s="3">
        <v>0.5</v>
      </c>
      <c r="D124" s="3">
        <v>2</v>
      </c>
      <c r="E124" s="3">
        <f>D124*C124</f>
        <v>1</v>
      </c>
      <c r="F124" s="1" t="s">
        <v>812</v>
      </c>
      <c r="G124" s="40" t="s">
        <v>813</v>
      </c>
      <c r="H124" s="317" t="s">
        <v>759</v>
      </c>
      <c r="I124" s="314" t="s">
        <v>765</v>
      </c>
      <c r="J124" s="70"/>
      <c r="K124" s="23" t="s">
        <v>697</v>
      </c>
      <c r="L124" s="23" t="s">
        <v>762</v>
      </c>
      <c r="M124" s="23" t="s">
        <v>763</v>
      </c>
      <c r="N124" s="23">
        <v>1</v>
      </c>
      <c r="O124" s="23">
        <v>0.5</v>
      </c>
      <c r="P124" s="70">
        <v>44270</v>
      </c>
      <c r="Q124" s="70" t="s">
        <v>71</v>
      </c>
      <c r="R124" s="66" t="s">
        <v>764</v>
      </c>
      <c r="S124" s="66" t="s">
        <v>32</v>
      </c>
      <c r="T124" s="23" t="s">
        <v>463</v>
      </c>
      <c r="U124" s="23" t="s">
        <v>97</v>
      </c>
      <c r="V124" s="23" t="s">
        <v>443</v>
      </c>
      <c r="W124" s="23" t="s">
        <v>97</v>
      </c>
      <c r="X124" s="23" t="s">
        <v>97</v>
      </c>
      <c r="Y124" s="23" t="s">
        <v>97</v>
      </c>
      <c r="Z124" s="12"/>
      <c r="AA124" s="12"/>
      <c r="AB124" s="12"/>
      <c r="AC124" s="12"/>
      <c r="AD124" s="12" t="s">
        <v>591</v>
      </c>
      <c r="AE124" s="23"/>
      <c r="AF124" s="12"/>
      <c r="AG124" s="12"/>
      <c r="AH124" s="12"/>
      <c r="AI124" s="12"/>
      <c r="AJ124" s="12"/>
      <c r="AK124" s="12"/>
      <c r="AL124" s="12"/>
      <c r="AM124" s="12"/>
    </row>
    <row r="125" spans="1:39" s="22" customFormat="1" ht="76.5" x14ac:dyDescent="0.25">
      <c r="A125" s="19" t="s">
        <v>1078</v>
      </c>
      <c r="B125" s="39" t="s">
        <v>758</v>
      </c>
      <c r="C125" s="3">
        <v>0.5</v>
      </c>
      <c r="D125" s="3">
        <v>0</v>
      </c>
      <c r="E125" s="3">
        <v>0</v>
      </c>
      <c r="F125" s="1" t="s">
        <v>814</v>
      </c>
      <c r="G125" s="40" t="s">
        <v>815</v>
      </c>
      <c r="H125" s="317" t="s">
        <v>760</v>
      </c>
      <c r="I125" s="314" t="s">
        <v>761</v>
      </c>
      <c r="J125" s="70"/>
      <c r="K125" s="23" t="s">
        <v>697</v>
      </c>
      <c r="L125" s="23" t="s">
        <v>762</v>
      </c>
      <c r="M125" s="23" t="s">
        <v>763</v>
      </c>
      <c r="N125" s="23">
        <v>1</v>
      </c>
      <c r="O125" s="23">
        <v>0.5</v>
      </c>
      <c r="P125" s="70" t="s">
        <v>74</v>
      </c>
      <c r="Q125" s="70" t="s">
        <v>74</v>
      </c>
      <c r="R125" s="66" t="s">
        <v>442</v>
      </c>
      <c r="S125" s="66" t="s">
        <v>32</v>
      </c>
      <c r="T125" s="23" t="s">
        <v>97</v>
      </c>
      <c r="U125" s="23" t="s">
        <v>97</v>
      </c>
      <c r="V125" s="23" t="s">
        <v>443</v>
      </c>
      <c r="W125" s="23" t="s">
        <v>97</v>
      </c>
      <c r="X125" s="23" t="s">
        <v>97</v>
      </c>
      <c r="Y125" s="23" t="s">
        <v>97</v>
      </c>
      <c r="Z125" s="12"/>
      <c r="AA125" s="12"/>
      <c r="AB125" s="12"/>
      <c r="AC125" s="12"/>
      <c r="AD125" s="12" t="s">
        <v>591</v>
      </c>
      <c r="AE125" s="23"/>
      <c r="AF125" s="12"/>
      <c r="AG125" s="12"/>
      <c r="AH125" s="12"/>
      <c r="AI125" s="12"/>
      <c r="AJ125" s="12"/>
      <c r="AK125" s="12"/>
      <c r="AL125" s="12"/>
      <c r="AM125" s="12"/>
    </row>
    <row r="126" spans="1:39" s="307" customFormat="1" ht="102" x14ac:dyDescent="0.25">
      <c r="A126" s="19" t="s">
        <v>1144</v>
      </c>
      <c r="B126" s="17" t="s">
        <v>1013</v>
      </c>
      <c r="C126" s="312">
        <v>1</v>
      </c>
      <c r="D126" s="312">
        <v>0</v>
      </c>
      <c r="E126" s="312">
        <v>0</v>
      </c>
      <c r="F126" s="323" t="s">
        <v>1095</v>
      </c>
      <c r="G126" s="313" t="s">
        <v>1076</v>
      </c>
      <c r="H126" s="317" t="s">
        <v>1027</v>
      </c>
      <c r="I126" s="314" t="s">
        <v>1035</v>
      </c>
      <c r="J126" s="411" t="s">
        <v>1252</v>
      </c>
      <c r="K126" s="306" t="s">
        <v>928</v>
      </c>
      <c r="L126" s="306" t="s">
        <v>1029</v>
      </c>
      <c r="M126" s="306" t="s">
        <v>1030</v>
      </c>
      <c r="N126" s="306">
        <v>2</v>
      </c>
      <c r="O126" s="306">
        <v>1</v>
      </c>
      <c r="P126" s="311" t="s">
        <v>74</v>
      </c>
      <c r="Q126" s="311" t="s">
        <v>971</v>
      </c>
      <c r="R126" s="305" t="s">
        <v>1031</v>
      </c>
      <c r="S126" s="305" t="s">
        <v>32</v>
      </c>
      <c r="T126" s="306" t="s">
        <v>1089</v>
      </c>
      <c r="U126" s="306" t="s">
        <v>1034</v>
      </c>
      <c r="V126" s="306" t="s">
        <v>443</v>
      </c>
      <c r="W126" s="306" t="s">
        <v>343</v>
      </c>
      <c r="X126" s="306" t="s">
        <v>1033</v>
      </c>
      <c r="Y126" s="306" t="s">
        <v>1032</v>
      </c>
      <c r="Z126" s="309" t="s">
        <v>1090</v>
      </c>
      <c r="AA126" s="309">
        <f>AE126</f>
        <v>0</v>
      </c>
      <c r="AB126" s="309"/>
      <c r="AC126" s="309"/>
      <c r="AD126" s="308" t="s">
        <v>1036</v>
      </c>
      <c r="AE126" s="306">
        <f>E126</f>
        <v>0</v>
      </c>
      <c r="AF126" s="309"/>
      <c r="AG126" s="309">
        <f>AE126</f>
        <v>0</v>
      </c>
      <c r="AH126" s="309"/>
      <c r="AI126" s="309"/>
      <c r="AJ126" s="309"/>
      <c r="AK126" s="309"/>
      <c r="AL126" s="309"/>
      <c r="AM126" s="309" t="s">
        <v>1021</v>
      </c>
    </row>
    <row r="127" spans="1:39" s="228" customFormat="1" ht="117" customHeight="1" x14ac:dyDescent="0.25">
      <c r="A127" s="19" t="s">
        <v>1109</v>
      </c>
      <c r="B127" s="17" t="s">
        <v>1093</v>
      </c>
      <c r="C127" s="344">
        <v>1</v>
      </c>
      <c r="D127" s="229">
        <v>1</v>
      </c>
      <c r="E127" s="229">
        <f>C127*D127</f>
        <v>1</v>
      </c>
      <c r="F127" s="323" t="s">
        <v>1116</v>
      </c>
      <c r="G127" s="230" t="s">
        <v>1117</v>
      </c>
      <c r="H127" s="317" t="s">
        <v>1027</v>
      </c>
      <c r="I127" s="314" t="s">
        <v>1115</v>
      </c>
      <c r="J127" s="411" t="s">
        <v>1252</v>
      </c>
      <c r="K127" s="224" t="s">
        <v>928</v>
      </c>
      <c r="L127" s="224" t="s">
        <v>972</v>
      </c>
      <c r="M127" s="224" t="s">
        <v>1110</v>
      </c>
      <c r="N127" s="224">
        <v>8</v>
      </c>
      <c r="O127" s="224">
        <v>3</v>
      </c>
      <c r="P127" s="225">
        <v>44293</v>
      </c>
      <c r="Q127" s="225" t="s">
        <v>971</v>
      </c>
      <c r="R127" s="223" t="s">
        <v>1111</v>
      </c>
      <c r="S127" s="223" t="s">
        <v>1112</v>
      </c>
      <c r="T127" s="316" t="s">
        <v>1089</v>
      </c>
      <c r="U127" s="224" t="s">
        <v>1114</v>
      </c>
      <c r="V127" s="224" t="s">
        <v>443</v>
      </c>
      <c r="W127" s="224" t="s">
        <v>97</v>
      </c>
      <c r="X127" s="224" t="s">
        <v>1113</v>
      </c>
      <c r="Y127" s="224" t="s">
        <v>97</v>
      </c>
      <c r="Z127" s="227" t="s">
        <v>374</v>
      </c>
      <c r="AA127" s="224">
        <f>$E$127</f>
        <v>1</v>
      </c>
      <c r="AB127" s="227"/>
      <c r="AC127" s="227"/>
      <c r="AD127" s="226" t="s">
        <v>1036</v>
      </c>
      <c r="AE127" s="224">
        <f>E127</f>
        <v>1</v>
      </c>
      <c r="AF127" s="227"/>
      <c r="AG127" s="227">
        <f>AE127</f>
        <v>1</v>
      </c>
      <c r="AH127" s="227"/>
      <c r="AI127" s="227"/>
      <c r="AJ127" s="227"/>
      <c r="AK127" s="227"/>
      <c r="AL127" s="227"/>
      <c r="AM127" s="227" t="s">
        <v>581</v>
      </c>
    </row>
    <row r="128" spans="1:39" s="204" customFormat="1" ht="76.5" x14ac:dyDescent="0.25">
      <c r="A128" s="19" t="s">
        <v>1075</v>
      </c>
      <c r="B128" s="39" t="s">
        <v>928</v>
      </c>
      <c r="C128" s="201">
        <v>0.25</v>
      </c>
      <c r="D128" s="201">
        <v>1</v>
      </c>
      <c r="E128" s="201">
        <v>0.25</v>
      </c>
      <c r="F128" s="203" t="s">
        <v>1094</v>
      </c>
      <c r="G128" s="206" t="s">
        <v>1074</v>
      </c>
      <c r="H128" s="317" t="s">
        <v>39</v>
      </c>
      <c r="I128" s="314" t="s">
        <v>1073</v>
      </c>
      <c r="J128" s="315" t="s">
        <v>1028</v>
      </c>
      <c r="K128" s="202" t="s">
        <v>928</v>
      </c>
      <c r="L128" s="202" t="s">
        <v>1072</v>
      </c>
      <c r="M128" s="202" t="s">
        <v>1192</v>
      </c>
      <c r="N128" s="202">
        <v>1</v>
      </c>
      <c r="O128" s="202">
        <v>0.25</v>
      </c>
      <c r="P128" s="205">
        <v>43606</v>
      </c>
      <c r="Q128" s="205" t="s">
        <v>77</v>
      </c>
      <c r="R128" s="199" t="s">
        <v>32</v>
      </c>
      <c r="S128" s="199" t="s">
        <v>341</v>
      </c>
      <c r="T128" s="202" t="s">
        <v>199</v>
      </c>
      <c r="U128" s="202" t="s">
        <v>341</v>
      </c>
      <c r="V128" s="202" t="s">
        <v>443</v>
      </c>
      <c r="W128" s="202" t="s">
        <v>97</v>
      </c>
      <c r="X128" s="202" t="s">
        <v>97</v>
      </c>
      <c r="Y128" s="202" t="s">
        <v>97</v>
      </c>
      <c r="Z128" s="200" t="s">
        <v>97</v>
      </c>
      <c r="AA128" s="200"/>
      <c r="AB128" s="200"/>
      <c r="AC128" s="200"/>
      <c r="AD128" s="200"/>
      <c r="AE128" s="202"/>
      <c r="AF128" s="200"/>
      <c r="AG128" s="200"/>
      <c r="AH128" s="200"/>
      <c r="AI128" s="200"/>
      <c r="AJ128" s="200"/>
      <c r="AK128" s="200"/>
      <c r="AL128" s="200"/>
      <c r="AM128" s="200" t="s">
        <v>1021</v>
      </c>
    </row>
    <row r="129" spans="1:39" s="22" customFormat="1" ht="76.5" x14ac:dyDescent="0.25">
      <c r="A129" s="19" t="s">
        <v>698</v>
      </c>
      <c r="B129" s="4" t="s">
        <v>622</v>
      </c>
      <c r="C129" s="3">
        <v>0.1</v>
      </c>
      <c r="D129" s="3">
        <v>1</v>
      </c>
      <c r="E129" s="3">
        <v>0.1</v>
      </c>
      <c r="F129" s="37" t="s">
        <v>705</v>
      </c>
      <c r="G129" s="1" t="s">
        <v>882</v>
      </c>
      <c r="H129" s="317" t="s">
        <v>56</v>
      </c>
      <c r="I129" s="314" t="s">
        <v>213</v>
      </c>
      <c r="J129" s="70" t="s">
        <v>74</v>
      </c>
      <c r="K129" s="23" t="s">
        <v>68</v>
      </c>
      <c r="L129" s="23" t="s">
        <v>121</v>
      </c>
      <c r="M129" s="23" t="s">
        <v>122</v>
      </c>
      <c r="N129" s="23">
        <v>0.5</v>
      </c>
      <c r="O129" s="23">
        <v>0.1</v>
      </c>
      <c r="P129" s="70">
        <v>41666</v>
      </c>
      <c r="Q129" s="70" t="s">
        <v>77</v>
      </c>
      <c r="R129" s="66" t="s">
        <v>657</v>
      </c>
      <c r="S129" s="66" t="s">
        <v>211</v>
      </c>
      <c r="T129" s="23" t="s">
        <v>172</v>
      </c>
      <c r="U129" s="23" t="s">
        <v>97</v>
      </c>
      <c r="V129" s="23" t="s">
        <v>443</v>
      </c>
      <c r="W129" s="23" t="s">
        <v>138</v>
      </c>
      <c r="X129" s="23" t="s">
        <v>218</v>
      </c>
      <c r="Y129" s="23" t="s">
        <v>212</v>
      </c>
      <c r="Z129" s="12"/>
      <c r="AA129" s="12"/>
      <c r="AB129" s="12"/>
      <c r="AC129" s="12"/>
      <c r="AD129" s="83" t="s">
        <v>528</v>
      </c>
      <c r="AE129" s="23"/>
      <c r="AF129" s="12"/>
      <c r="AG129" s="12"/>
      <c r="AH129" s="12"/>
      <c r="AI129" s="12"/>
      <c r="AJ129" s="12"/>
      <c r="AK129" s="12"/>
      <c r="AL129" s="12"/>
      <c r="AM129" s="78" t="s">
        <v>363</v>
      </c>
    </row>
    <row r="130" spans="1:39" s="22" customFormat="1" ht="33" x14ac:dyDescent="0.25">
      <c r="A130" s="22" t="s">
        <v>699</v>
      </c>
      <c r="B130" s="5" t="s">
        <v>816</v>
      </c>
      <c r="C130" s="3">
        <v>0.01</v>
      </c>
      <c r="D130" s="3">
        <v>1</v>
      </c>
      <c r="E130" s="3">
        <v>0.01</v>
      </c>
      <c r="F130" s="23" t="s">
        <v>440</v>
      </c>
      <c r="G130" s="23" t="s">
        <v>439</v>
      </c>
      <c r="H130" s="317" t="s">
        <v>40</v>
      </c>
      <c r="I130" s="317" t="s">
        <v>140</v>
      </c>
      <c r="J130" s="70" t="s">
        <v>74</v>
      </c>
      <c r="K130" s="23" t="s">
        <v>68</v>
      </c>
      <c r="L130" s="23" t="s">
        <v>438</v>
      </c>
      <c r="M130" s="23" t="s">
        <v>74</v>
      </c>
      <c r="N130" s="23">
        <v>0.01</v>
      </c>
      <c r="O130" s="23">
        <v>0.01</v>
      </c>
      <c r="P130" s="70">
        <v>42165</v>
      </c>
      <c r="Q130" s="70" t="s">
        <v>77</v>
      </c>
      <c r="R130" s="66" t="s">
        <v>657</v>
      </c>
      <c r="S130" s="66" t="s">
        <v>211</v>
      </c>
      <c r="T130" s="23" t="s">
        <v>97</v>
      </c>
      <c r="U130" s="23" t="s">
        <v>97</v>
      </c>
      <c r="V130" s="23" t="s">
        <v>443</v>
      </c>
      <c r="W130" s="23" t="s">
        <v>97</v>
      </c>
      <c r="X130" s="23" t="s">
        <v>97</v>
      </c>
      <c r="Y130" s="23" t="s">
        <v>97</v>
      </c>
      <c r="Z130" s="12"/>
      <c r="AA130" s="12"/>
      <c r="AB130" s="12"/>
      <c r="AC130" s="12"/>
      <c r="AD130" s="12"/>
      <c r="AE130" s="23"/>
      <c r="AF130" s="12"/>
      <c r="AG130" s="12"/>
      <c r="AH130" s="12"/>
      <c r="AI130" s="12"/>
      <c r="AJ130" s="12"/>
      <c r="AK130" s="12"/>
      <c r="AL130" s="12"/>
      <c r="AM130" s="12"/>
    </row>
    <row r="131" spans="1:39" s="22" customFormat="1" ht="63.75" x14ac:dyDescent="0.25">
      <c r="A131" s="19" t="s">
        <v>700</v>
      </c>
      <c r="B131" s="41" t="s">
        <v>817</v>
      </c>
      <c r="C131" s="3">
        <v>0.1</v>
      </c>
      <c r="D131" s="3">
        <v>2</v>
      </c>
      <c r="E131" s="3">
        <v>0.2</v>
      </c>
      <c r="F131" s="37" t="s">
        <v>922</v>
      </c>
      <c r="G131" s="9" t="s">
        <v>883</v>
      </c>
      <c r="H131" s="317" t="s">
        <v>55</v>
      </c>
      <c r="I131" s="314" t="s">
        <v>793</v>
      </c>
      <c r="J131" s="70" t="s">
        <v>74</v>
      </c>
      <c r="K131" s="23" t="s">
        <v>68</v>
      </c>
      <c r="L131" s="23" t="s">
        <v>131</v>
      </c>
      <c r="M131" s="23" t="s">
        <v>74</v>
      </c>
      <c r="N131" s="23">
        <v>0.5</v>
      </c>
      <c r="O131" s="23">
        <v>0.1</v>
      </c>
      <c r="P131" s="70" t="s">
        <v>664</v>
      </c>
      <c r="Q131" s="70" t="s">
        <v>77</v>
      </c>
      <c r="R131" s="66" t="s">
        <v>657</v>
      </c>
      <c r="S131" s="66" t="s">
        <v>211</v>
      </c>
      <c r="T131" s="23" t="s">
        <v>199</v>
      </c>
      <c r="U131" s="23" t="s">
        <v>97</v>
      </c>
      <c r="V131" s="23" t="s">
        <v>443</v>
      </c>
      <c r="W131" s="23" t="s">
        <v>138</v>
      </c>
      <c r="X131" s="23" t="s">
        <v>214</v>
      </c>
      <c r="Y131" s="23" t="s">
        <v>97</v>
      </c>
      <c r="Z131" s="12"/>
      <c r="AA131" s="12"/>
      <c r="AB131" s="12"/>
      <c r="AC131" s="12"/>
      <c r="AD131" s="83" t="s">
        <v>528</v>
      </c>
      <c r="AE131" s="23"/>
      <c r="AF131" s="12"/>
      <c r="AG131" s="12"/>
      <c r="AH131" s="12"/>
      <c r="AI131" s="12"/>
      <c r="AJ131" s="12"/>
      <c r="AK131" s="12"/>
      <c r="AL131" s="12"/>
      <c r="AM131" s="78" t="s">
        <v>363</v>
      </c>
    </row>
    <row r="132" spans="1:39" s="22" customFormat="1" ht="63.75" x14ac:dyDescent="0.25">
      <c r="A132" s="19" t="s">
        <v>706</v>
      </c>
      <c r="B132" s="20" t="s">
        <v>818</v>
      </c>
      <c r="C132" s="3">
        <v>0.25</v>
      </c>
      <c r="D132" s="3">
        <v>1</v>
      </c>
      <c r="E132" s="3">
        <v>0.25</v>
      </c>
      <c r="F132" s="37" t="s">
        <v>707</v>
      </c>
      <c r="G132" s="43" t="s">
        <v>708</v>
      </c>
      <c r="H132" s="317" t="s">
        <v>380</v>
      </c>
      <c r="I132" s="314" t="s">
        <v>761</v>
      </c>
      <c r="J132" s="70" t="s">
        <v>74</v>
      </c>
      <c r="K132" s="23" t="s">
        <v>68</v>
      </c>
      <c r="L132" s="23" t="s">
        <v>546</v>
      </c>
      <c r="M132" s="23" t="s">
        <v>74</v>
      </c>
      <c r="N132" s="23">
        <v>0.5</v>
      </c>
      <c r="O132" s="23">
        <v>0.1</v>
      </c>
      <c r="P132" s="70" t="s">
        <v>543</v>
      </c>
      <c r="Q132" s="70" t="s">
        <v>77</v>
      </c>
      <c r="R132" s="66" t="s">
        <v>657</v>
      </c>
      <c r="S132" s="66" t="s">
        <v>211</v>
      </c>
      <c r="T132" s="23" t="s">
        <v>199</v>
      </c>
      <c r="U132" s="23" t="s">
        <v>97</v>
      </c>
      <c r="V132" s="23" t="s">
        <v>443</v>
      </c>
      <c r="W132" s="23" t="s">
        <v>138</v>
      </c>
      <c r="X132" s="23" t="s">
        <v>214</v>
      </c>
      <c r="Y132" s="23" t="s">
        <v>97</v>
      </c>
      <c r="Z132" s="12"/>
      <c r="AA132" s="12"/>
      <c r="AB132" s="12"/>
      <c r="AC132" s="12"/>
      <c r="AD132" s="83" t="s">
        <v>528</v>
      </c>
      <c r="AE132" s="23"/>
      <c r="AF132" s="12"/>
      <c r="AG132" s="12"/>
      <c r="AH132" s="12"/>
      <c r="AI132" s="12"/>
      <c r="AJ132" s="12"/>
      <c r="AK132" s="12"/>
      <c r="AL132" s="12"/>
      <c r="AM132" s="310" t="s">
        <v>363</v>
      </c>
    </row>
    <row r="133" spans="1:39" s="22" customFormat="1" ht="75.75" customHeight="1" x14ac:dyDescent="0.25">
      <c r="A133" s="13" t="s">
        <v>7</v>
      </c>
      <c r="B133" s="4" t="s">
        <v>604</v>
      </c>
      <c r="C133" s="3">
        <v>4</v>
      </c>
      <c r="D133" s="3">
        <v>1</v>
      </c>
      <c r="E133" s="3">
        <v>4</v>
      </c>
      <c r="F133" s="12" t="s">
        <v>884</v>
      </c>
      <c r="G133" s="75" t="s">
        <v>885</v>
      </c>
      <c r="H133" s="317" t="s">
        <v>34</v>
      </c>
      <c r="I133" s="317" t="s">
        <v>140</v>
      </c>
      <c r="J133" s="70" t="s">
        <v>74</v>
      </c>
      <c r="K133" s="23" t="s">
        <v>68</v>
      </c>
      <c r="L133" s="23" t="s">
        <v>215</v>
      </c>
      <c r="M133" s="23" t="s">
        <v>74</v>
      </c>
      <c r="N133" s="23">
        <v>8</v>
      </c>
      <c r="O133" s="23">
        <v>4</v>
      </c>
      <c r="P133" s="70">
        <v>41487</v>
      </c>
      <c r="Q133" s="70" t="s">
        <v>71</v>
      </c>
      <c r="R133" s="66" t="s">
        <v>658</v>
      </c>
      <c r="S133" s="66" t="s">
        <v>216</v>
      </c>
      <c r="T133" s="23" t="s">
        <v>145</v>
      </c>
      <c r="U133" s="23" t="s">
        <v>97</v>
      </c>
      <c r="V133" s="23" t="s">
        <v>443</v>
      </c>
      <c r="W133" s="23" t="s">
        <v>138</v>
      </c>
      <c r="X133" s="23" t="s">
        <v>217</v>
      </c>
      <c r="Y133" s="23" t="s">
        <v>97</v>
      </c>
      <c r="Z133" s="12" t="s">
        <v>347</v>
      </c>
      <c r="AA133" s="23">
        <f>$E133</f>
        <v>4</v>
      </c>
      <c r="AB133" s="12"/>
      <c r="AC133" s="12"/>
      <c r="AD133" s="75" t="s">
        <v>366</v>
      </c>
      <c r="AE133" s="23">
        <f>E133</f>
        <v>4</v>
      </c>
      <c r="AF133" s="12"/>
      <c r="AG133" s="12"/>
      <c r="AH133" s="12">
        <f>AE133</f>
        <v>4</v>
      </c>
      <c r="AI133" s="12"/>
      <c r="AJ133" s="12"/>
      <c r="AK133" s="12"/>
      <c r="AL133" s="12"/>
      <c r="AM133" s="12"/>
    </row>
    <row r="134" spans="1:39" s="22" customFormat="1" ht="76.5" x14ac:dyDescent="0.25">
      <c r="A134" s="13" t="s">
        <v>308</v>
      </c>
      <c r="B134" s="4" t="s">
        <v>604</v>
      </c>
      <c r="C134" s="3">
        <v>1</v>
      </c>
      <c r="D134" s="3">
        <v>1</v>
      </c>
      <c r="E134" s="3">
        <v>1</v>
      </c>
      <c r="F134" s="23" t="s">
        <v>709</v>
      </c>
      <c r="G134" s="75" t="s">
        <v>886</v>
      </c>
      <c r="H134" s="317" t="s">
        <v>35</v>
      </c>
      <c r="I134" s="317" t="s">
        <v>311</v>
      </c>
      <c r="J134" s="70" t="s">
        <v>74</v>
      </c>
      <c r="K134" s="23" t="s">
        <v>68</v>
      </c>
      <c r="L134" s="23" t="s">
        <v>309</v>
      </c>
      <c r="M134" s="23" t="s">
        <v>74</v>
      </c>
      <c r="N134" s="23">
        <v>4</v>
      </c>
      <c r="O134" s="23">
        <v>2</v>
      </c>
      <c r="P134" s="70">
        <v>43609</v>
      </c>
      <c r="Q134" s="70" t="s">
        <v>1416</v>
      </c>
      <c r="R134" s="66" t="s">
        <v>310</v>
      </c>
      <c r="S134" s="66" t="s">
        <v>32</v>
      </c>
      <c r="T134" s="23" t="s">
        <v>312</v>
      </c>
      <c r="U134" s="23" t="s">
        <v>97</v>
      </c>
      <c r="V134" s="23" t="s">
        <v>443</v>
      </c>
      <c r="W134" s="23" t="s">
        <v>138</v>
      </c>
      <c r="X134" s="23" t="s">
        <v>218</v>
      </c>
      <c r="Y134" s="23" t="s">
        <v>229</v>
      </c>
      <c r="Z134" s="12" t="s">
        <v>349</v>
      </c>
      <c r="AA134" s="23">
        <f>$E134</f>
        <v>1</v>
      </c>
      <c r="AB134" s="12"/>
      <c r="AC134" s="12"/>
      <c r="AD134" s="75" t="s">
        <v>366</v>
      </c>
      <c r="AE134" s="23">
        <f>E134</f>
        <v>1</v>
      </c>
      <c r="AF134" s="12"/>
      <c r="AG134" s="12">
        <f>AE134</f>
        <v>1</v>
      </c>
      <c r="AH134" s="12"/>
      <c r="AI134" s="12"/>
      <c r="AJ134" s="12"/>
      <c r="AK134" s="12"/>
      <c r="AL134" s="12"/>
      <c r="AM134" s="12"/>
    </row>
    <row r="135" spans="1:39" s="22" customFormat="1" ht="65.25" customHeight="1" x14ac:dyDescent="0.25">
      <c r="A135" s="13" t="s">
        <v>792</v>
      </c>
      <c r="B135" s="4" t="s">
        <v>606</v>
      </c>
      <c r="C135" s="3" t="s">
        <v>770</v>
      </c>
      <c r="D135" s="3">
        <v>1</v>
      </c>
      <c r="E135" s="3" t="s">
        <v>770</v>
      </c>
      <c r="F135" s="12" t="s">
        <v>884</v>
      </c>
      <c r="G135" s="75" t="s">
        <v>885</v>
      </c>
      <c r="H135" s="317" t="s">
        <v>209</v>
      </c>
      <c r="I135" s="317" t="s">
        <v>231</v>
      </c>
      <c r="J135" s="70" t="s">
        <v>74</v>
      </c>
      <c r="K135" s="23" t="s">
        <v>68</v>
      </c>
      <c r="L135" s="23" t="s">
        <v>771</v>
      </c>
      <c r="M135" s="23" t="s">
        <v>1193</v>
      </c>
      <c r="N135" s="23" t="s">
        <v>770</v>
      </c>
      <c r="O135" s="23">
        <v>50</v>
      </c>
      <c r="P135" s="70">
        <v>43321</v>
      </c>
      <c r="Q135" s="70" t="s">
        <v>772</v>
      </c>
      <c r="R135" s="66" t="s">
        <v>1194</v>
      </c>
      <c r="S135" s="66" t="s">
        <v>32</v>
      </c>
      <c r="T135" s="23" t="s">
        <v>137</v>
      </c>
      <c r="U135" s="23" t="s">
        <v>97</v>
      </c>
      <c r="V135" s="23" t="s">
        <v>443</v>
      </c>
      <c r="W135" s="23" t="s">
        <v>97</v>
      </c>
      <c r="X135" s="23" t="s">
        <v>97</v>
      </c>
      <c r="Y135" s="23" t="s">
        <v>97</v>
      </c>
      <c r="Z135" s="12"/>
      <c r="AA135" s="23"/>
      <c r="AB135" s="12"/>
      <c r="AC135" s="12"/>
      <c r="AD135" s="75" t="s">
        <v>1247</v>
      </c>
      <c r="AE135" s="23"/>
      <c r="AF135" s="12"/>
      <c r="AG135" s="12"/>
      <c r="AH135" s="12"/>
      <c r="AI135" s="12"/>
      <c r="AJ135" s="12"/>
      <c r="AK135" s="12"/>
      <c r="AL135" s="12"/>
      <c r="AM135" s="12"/>
    </row>
    <row r="136" spans="1:39" s="22" customFormat="1" ht="156.75" customHeight="1" x14ac:dyDescent="0.25">
      <c r="A136" s="19" t="s">
        <v>1108</v>
      </c>
      <c r="B136" s="17" t="s">
        <v>1093</v>
      </c>
      <c r="C136" s="344">
        <v>1</v>
      </c>
      <c r="D136" s="3">
        <v>0</v>
      </c>
      <c r="E136" s="3">
        <f>D136*C136</f>
        <v>0</v>
      </c>
      <c r="F136" s="323" t="s">
        <v>1099</v>
      </c>
      <c r="G136" s="161" t="s">
        <v>1102</v>
      </c>
      <c r="H136" s="317" t="s">
        <v>1027</v>
      </c>
      <c r="I136" s="314" t="s">
        <v>1106</v>
      </c>
      <c r="J136" s="70" t="s">
        <v>1098</v>
      </c>
      <c r="K136" s="23" t="s">
        <v>928</v>
      </c>
      <c r="L136" s="23" t="s">
        <v>1092</v>
      </c>
      <c r="M136" s="23" t="s">
        <v>1091</v>
      </c>
      <c r="N136" s="23">
        <v>4</v>
      </c>
      <c r="O136" s="23">
        <v>1</v>
      </c>
      <c r="P136" s="70">
        <v>43558</v>
      </c>
      <c r="Q136" s="70" t="s">
        <v>929</v>
      </c>
      <c r="R136" s="317" t="s">
        <v>1100</v>
      </c>
      <c r="S136" s="66" t="s">
        <v>32</v>
      </c>
      <c r="T136" s="23" t="s">
        <v>1103</v>
      </c>
      <c r="U136" s="23" t="s">
        <v>1104</v>
      </c>
      <c r="V136" s="23" t="s">
        <v>443</v>
      </c>
      <c r="W136" s="23" t="s">
        <v>138</v>
      </c>
      <c r="X136" s="23" t="s">
        <v>1107</v>
      </c>
      <c r="Y136" s="345" t="s">
        <v>1105</v>
      </c>
      <c r="Z136" s="12" t="s">
        <v>1101</v>
      </c>
      <c r="AA136" s="23"/>
      <c r="AB136" s="12">
        <f>E136</f>
        <v>0</v>
      </c>
      <c r="AC136" s="12"/>
      <c r="AD136" s="75" t="s">
        <v>1036</v>
      </c>
      <c r="AE136" s="23">
        <f>E136</f>
        <v>0</v>
      </c>
      <c r="AF136" s="12"/>
      <c r="AG136" s="12"/>
      <c r="AH136" s="12"/>
      <c r="AI136" s="12">
        <f>AE136</f>
        <v>0</v>
      </c>
      <c r="AJ136" s="12"/>
      <c r="AK136" s="12"/>
      <c r="AL136" s="12"/>
      <c r="AM136" s="12" t="s">
        <v>1021</v>
      </c>
    </row>
    <row r="137" spans="1:39" s="158" customFormat="1" ht="79.5" customHeight="1" x14ac:dyDescent="0.25">
      <c r="A137" s="162" t="s">
        <v>937</v>
      </c>
      <c r="B137" s="160" t="s">
        <v>928</v>
      </c>
      <c r="C137" s="159">
        <v>250</v>
      </c>
      <c r="D137" s="159">
        <v>1</v>
      </c>
      <c r="E137" s="159">
        <v>250</v>
      </c>
      <c r="F137" s="157" t="s">
        <v>1195</v>
      </c>
      <c r="G137" s="163" t="s">
        <v>938</v>
      </c>
      <c r="H137" s="317" t="s">
        <v>74</v>
      </c>
      <c r="I137" s="317" t="s">
        <v>81</v>
      </c>
      <c r="J137" s="156" t="s">
        <v>74</v>
      </c>
      <c r="K137" s="155" t="s">
        <v>928</v>
      </c>
      <c r="L137" s="575" t="s">
        <v>1609</v>
      </c>
      <c r="M137" s="155" t="s">
        <v>1196</v>
      </c>
      <c r="N137" s="155" t="s">
        <v>1197</v>
      </c>
      <c r="O137" s="155">
        <v>250</v>
      </c>
      <c r="P137" s="156">
        <v>43579</v>
      </c>
      <c r="Q137" s="156" t="s">
        <v>939</v>
      </c>
      <c r="R137" s="154" t="s">
        <v>1178</v>
      </c>
      <c r="S137" s="154" t="s">
        <v>97</v>
      </c>
      <c r="T137" s="384" t="s">
        <v>97</v>
      </c>
      <c r="U137" s="384" t="s">
        <v>97</v>
      </c>
      <c r="V137" s="384" t="s">
        <v>97</v>
      </c>
      <c r="W137" s="384" t="s">
        <v>97</v>
      </c>
      <c r="X137" s="384" t="s">
        <v>97</v>
      </c>
      <c r="Y137" s="384" t="s">
        <v>97</v>
      </c>
      <c r="Z137" s="157"/>
      <c r="AA137" s="155"/>
      <c r="AB137" s="157"/>
      <c r="AC137" s="157"/>
      <c r="AD137" s="163"/>
      <c r="AE137" s="155"/>
      <c r="AF137" s="157"/>
      <c r="AG137" s="157"/>
      <c r="AH137" s="157"/>
      <c r="AI137" s="157"/>
      <c r="AJ137" s="157"/>
      <c r="AK137" s="157"/>
      <c r="AL137" s="157"/>
      <c r="AM137" s="157"/>
    </row>
    <row r="138" spans="1:39" s="22" customFormat="1" ht="63.75" x14ac:dyDescent="0.25">
      <c r="A138" s="19" t="s">
        <v>21</v>
      </c>
      <c r="B138" s="4" t="s">
        <v>622</v>
      </c>
      <c r="C138" s="3">
        <v>0.1</v>
      </c>
      <c r="D138" s="3">
        <v>2</v>
      </c>
      <c r="E138" s="3">
        <v>0.2</v>
      </c>
      <c r="F138" s="37"/>
      <c r="G138" s="1" t="s">
        <v>887</v>
      </c>
      <c r="H138" s="317" t="s">
        <v>44</v>
      </c>
      <c r="I138" s="314" t="s">
        <v>219</v>
      </c>
      <c r="J138" s="70" t="s">
        <v>74</v>
      </c>
      <c r="K138" s="23" t="s">
        <v>68</v>
      </c>
      <c r="L138" s="23" t="s">
        <v>1444</v>
      </c>
      <c r="M138" s="23" t="s">
        <v>74</v>
      </c>
      <c r="N138" s="23">
        <v>1</v>
      </c>
      <c r="O138" s="23">
        <v>0.3</v>
      </c>
      <c r="P138" s="70">
        <v>41487</v>
      </c>
      <c r="Q138" s="70" t="s">
        <v>71</v>
      </c>
      <c r="R138" s="66" t="s">
        <v>139</v>
      </c>
      <c r="S138" s="66" t="s">
        <v>32</v>
      </c>
      <c r="T138" s="23" t="s">
        <v>199</v>
      </c>
      <c r="U138" s="23" t="s">
        <v>97</v>
      </c>
      <c r="V138" s="23" t="s">
        <v>443</v>
      </c>
      <c r="W138" s="23" t="s">
        <v>97</v>
      </c>
      <c r="X138" s="23" t="s">
        <v>97</v>
      </c>
      <c r="Y138" s="23" t="s">
        <v>97</v>
      </c>
      <c r="Z138" s="12"/>
      <c r="AA138" s="12"/>
      <c r="AB138" s="12"/>
      <c r="AC138" s="12"/>
      <c r="AD138" s="83" t="s">
        <v>528</v>
      </c>
      <c r="AE138" s="23"/>
      <c r="AF138" s="12"/>
      <c r="AG138" s="12"/>
      <c r="AH138" s="12"/>
      <c r="AI138" s="12"/>
      <c r="AJ138" s="12"/>
      <c r="AK138" s="12"/>
      <c r="AL138" s="12"/>
      <c r="AM138" s="78" t="s">
        <v>520</v>
      </c>
    </row>
    <row r="139" spans="1:39" s="22" customFormat="1" ht="51" x14ac:dyDescent="0.25">
      <c r="A139" s="10" t="s">
        <v>461</v>
      </c>
      <c r="B139" s="4" t="s">
        <v>624</v>
      </c>
      <c r="C139" s="3">
        <v>0.1</v>
      </c>
      <c r="D139" s="3">
        <v>1</v>
      </c>
      <c r="E139" s="3">
        <v>0.1</v>
      </c>
      <c r="F139" s="12" t="s">
        <v>819</v>
      </c>
      <c r="G139" s="76" t="s">
        <v>888</v>
      </c>
      <c r="H139" s="317" t="s">
        <v>464</v>
      </c>
      <c r="I139" s="317" t="s">
        <v>140</v>
      </c>
      <c r="J139" s="70" t="s">
        <v>74</v>
      </c>
      <c r="K139" s="23" t="s">
        <v>68</v>
      </c>
      <c r="L139" s="23" t="s">
        <v>462</v>
      </c>
      <c r="M139" s="23" t="s">
        <v>74</v>
      </c>
      <c r="N139" s="23">
        <v>0.5</v>
      </c>
      <c r="O139" s="23">
        <v>0.1</v>
      </c>
      <c r="P139" s="70">
        <v>42633</v>
      </c>
      <c r="Q139" s="70" t="s">
        <v>77</v>
      </c>
      <c r="R139" s="66" t="s">
        <v>139</v>
      </c>
      <c r="S139" s="66" t="s">
        <v>32</v>
      </c>
      <c r="T139" s="23" t="s">
        <v>463</v>
      </c>
      <c r="U139" s="94">
        <v>0.01</v>
      </c>
      <c r="V139" s="23" t="s">
        <v>443</v>
      </c>
      <c r="W139" s="23" t="s">
        <v>97</v>
      </c>
      <c r="X139" s="23" t="s">
        <v>97</v>
      </c>
      <c r="Y139" s="23" t="s">
        <v>97</v>
      </c>
      <c r="Z139" s="12"/>
      <c r="AA139" s="12"/>
      <c r="AB139" s="12"/>
      <c r="AC139" s="12"/>
      <c r="AD139" s="12" t="s">
        <v>590</v>
      </c>
      <c r="AE139" s="23"/>
      <c r="AF139" s="12"/>
      <c r="AG139" s="12"/>
      <c r="AH139" s="12"/>
      <c r="AI139" s="12"/>
      <c r="AJ139" s="12"/>
      <c r="AK139" s="12"/>
      <c r="AL139" s="12"/>
      <c r="AM139" s="12"/>
    </row>
    <row r="140" spans="1:39" s="22" customFormat="1" ht="49.5" x14ac:dyDescent="0.25">
      <c r="A140" s="22" t="s">
        <v>23</v>
      </c>
      <c r="B140" s="4" t="s">
        <v>622</v>
      </c>
      <c r="C140" s="3">
        <v>0.5</v>
      </c>
      <c r="D140" s="3">
        <v>2</v>
      </c>
      <c r="E140" s="3">
        <v>0.5</v>
      </c>
      <c r="F140" s="23" t="s">
        <v>389</v>
      </c>
      <c r="G140" s="23" t="s">
        <v>221</v>
      </c>
      <c r="H140" s="317" t="s">
        <v>41</v>
      </c>
      <c r="I140" s="317" t="s">
        <v>140</v>
      </c>
      <c r="J140" s="70" t="s">
        <v>74</v>
      </c>
      <c r="K140" s="23" t="s">
        <v>68</v>
      </c>
      <c r="L140" s="23" t="s">
        <v>220</v>
      </c>
      <c r="M140" s="23" t="s">
        <v>74</v>
      </c>
      <c r="N140" s="23">
        <v>6</v>
      </c>
      <c r="O140" s="23">
        <v>2</v>
      </c>
      <c r="P140" s="70" t="s">
        <v>1426</v>
      </c>
      <c r="Q140" s="70" t="s">
        <v>778</v>
      </c>
      <c r="R140" s="66" t="s">
        <v>139</v>
      </c>
      <c r="S140" s="66" t="s">
        <v>32</v>
      </c>
      <c r="T140" s="23" t="s">
        <v>32</v>
      </c>
      <c r="U140" s="23" t="s">
        <v>97</v>
      </c>
      <c r="V140" s="23" t="s">
        <v>443</v>
      </c>
      <c r="W140" s="23" t="s">
        <v>97</v>
      </c>
      <c r="X140" s="23" t="s">
        <v>97</v>
      </c>
      <c r="Y140" s="23" t="s">
        <v>97</v>
      </c>
      <c r="Z140" s="12"/>
      <c r="AA140" s="12"/>
      <c r="AB140" s="12"/>
      <c r="AC140" s="12"/>
      <c r="AD140" s="12"/>
      <c r="AE140" s="23"/>
      <c r="AF140" s="12"/>
      <c r="AG140" s="12"/>
      <c r="AH140" s="12"/>
      <c r="AI140" s="12"/>
      <c r="AJ140" s="12"/>
      <c r="AK140" s="12"/>
      <c r="AL140" s="12"/>
      <c r="AM140" s="12"/>
    </row>
    <row r="141" spans="1:39" s="22" customFormat="1" ht="25.5" x14ac:dyDescent="0.25">
      <c r="A141" s="10" t="s">
        <v>597</v>
      </c>
      <c r="B141" s="4" t="s">
        <v>622</v>
      </c>
      <c r="C141" s="3">
        <v>0.5</v>
      </c>
      <c r="D141" s="3">
        <v>2</v>
      </c>
      <c r="E141" s="3">
        <v>1</v>
      </c>
      <c r="F141" s="23" t="s">
        <v>711</v>
      </c>
      <c r="G141" s="40" t="s">
        <v>710</v>
      </c>
      <c r="H141" s="68" t="s">
        <v>47</v>
      </c>
      <c r="I141" s="385" t="s">
        <v>140</v>
      </c>
      <c r="J141" s="70" t="s">
        <v>74</v>
      </c>
      <c r="K141" s="23" t="s">
        <v>68</v>
      </c>
      <c r="L141" s="104" t="s">
        <v>598</v>
      </c>
      <c r="M141" s="23" t="s">
        <v>74</v>
      </c>
      <c r="N141" s="23">
        <v>2</v>
      </c>
      <c r="O141" s="23">
        <v>1</v>
      </c>
      <c r="P141" s="70" t="s">
        <v>1008</v>
      </c>
      <c r="Q141" s="70" t="s">
        <v>71</v>
      </c>
      <c r="R141" s="68" t="s">
        <v>139</v>
      </c>
      <c r="S141" s="68" t="s">
        <v>451</v>
      </c>
      <c r="T141" s="48" t="s">
        <v>451</v>
      </c>
      <c r="U141" s="48" t="s">
        <v>97</v>
      </c>
      <c r="V141" s="48" t="s">
        <v>443</v>
      </c>
      <c r="W141" s="48" t="s">
        <v>97</v>
      </c>
      <c r="X141" s="48" t="s">
        <v>97</v>
      </c>
      <c r="Y141" s="48" t="s">
        <v>97</v>
      </c>
      <c r="Z141" s="36"/>
      <c r="AA141" s="12"/>
      <c r="AB141" s="12"/>
      <c r="AC141" s="12"/>
      <c r="AD141" s="12"/>
      <c r="AE141" s="23"/>
      <c r="AF141" s="12"/>
      <c r="AG141" s="12"/>
      <c r="AH141" s="12"/>
      <c r="AI141" s="12"/>
      <c r="AJ141" s="12"/>
      <c r="AK141" s="12"/>
      <c r="AL141" s="12"/>
      <c r="AM141" s="12"/>
    </row>
    <row r="142" spans="1:39" s="22" customFormat="1" ht="89.25" x14ac:dyDescent="0.25">
      <c r="A142" s="13" t="s">
        <v>15</v>
      </c>
      <c r="B142" s="4" t="s">
        <v>604</v>
      </c>
      <c r="C142" s="3" t="s">
        <v>110</v>
      </c>
      <c r="D142" s="3">
        <v>6</v>
      </c>
      <c r="E142" s="3" t="s">
        <v>377</v>
      </c>
      <c r="F142" s="23" t="s">
        <v>390</v>
      </c>
      <c r="G142" s="75" t="s">
        <v>224</v>
      </c>
      <c r="H142" s="317" t="s">
        <v>59</v>
      </c>
      <c r="I142" s="317" t="s">
        <v>140</v>
      </c>
      <c r="J142" s="70" t="s">
        <v>74</v>
      </c>
      <c r="K142" s="23" t="s">
        <v>678</v>
      </c>
      <c r="L142" s="23" t="s">
        <v>222</v>
      </c>
      <c r="M142" s="23" t="s">
        <v>226</v>
      </c>
      <c r="N142" s="23" t="s">
        <v>110</v>
      </c>
      <c r="O142" s="23" t="s">
        <v>110</v>
      </c>
      <c r="P142" s="70" t="s">
        <v>1318</v>
      </c>
      <c r="Q142" s="70" t="s">
        <v>75</v>
      </c>
      <c r="R142" s="66" t="s">
        <v>223</v>
      </c>
      <c r="S142" s="66" t="s">
        <v>32</v>
      </c>
      <c r="T142" s="23" t="s">
        <v>210</v>
      </c>
      <c r="U142" s="23" t="s">
        <v>97</v>
      </c>
      <c r="V142" s="23" t="s">
        <v>443</v>
      </c>
      <c r="W142" s="23" t="s">
        <v>138</v>
      </c>
      <c r="X142" s="23" t="s">
        <v>143</v>
      </c>
      <c r="Y142" s="23" t="s">
        <v>302</v>
      </c>
      <c r="Z142" s="12" t="s">
        <v>521</v>
      </c>
      <c r="AA142" s="12"/>
      <c r="AB142" s="12"/>
      <c r="AC142" s="12"/>
      <c r="AD142" s="105" t="s">
        <v>521</v>
      </c>
      <c r="AE142" s="23" t="str">
        <f>E142</f>
        <v>0.1 ft^3</v>
      </c>
      <c r="AF142" s="12"/>
      <c r="AG142" s="12"/>
      <c r="AH142" s="12"/>
      <c r="AI142" s="12"/>
      <c r="AJ142" s="12"/>
      <c r="AK142" s="12"/>
      <c r="AL142" s="12"/>
      <c r="AM142" s="12"/>
    </row>
    <row r="143" spans="1:39" s="22" customFormat="1" ht="76.5" x14ac:dyDescent="0.25">
      <c r="A143" s="862" t="s">
        <v>313</v>
      </c>
      <c r="B143" s="172" t="s">
        <v>617</v>
      </c>
      <c r="C143" s="171" t="s">
        <v>948</v>
      </c>
      <c r="D143" s="171">
        <v>0</v>
      </c>
      <c r="E143" s="171" t="s">
        <v>948</v>
      </c>
      <c r="F143" s="173" t="s">
        <v>951</v>
      </c>
      <c r="G143" s="27" t="s">
        <v>876</v>
      </c>
      <c r="H143" s="317" t="s">
        <v>522</v>
      </c>
      <c r="I143" s="317" t="s">
        <v>140</v>
      </c>
      <c r="J143" s="174" t="s">
        <v>74</v>
      </c>
      <c r="K143" s="173" t="s">
        <v>617</v>
      </c>
      <c r="L143" s="173" t="s">
        <v>314</v>
      </c>
      <c r="M143" s="173" t="s">
        <v>74</v>
      </c>
      <c r="N143" s="173" t="s">
        <v>783</v>
      </c>
      <c r="O143" s="173" t="s">
        <v>783</v>
      </c>
      <c r="P143" s="174" t="s">
        <v>74</v>
      </c>
      <c r="Q143" s="174" t="s">
        <v>780</v>
      </c>
      <c r="R143" s="169" t="s">
        <v>315</v>
      </c>
      <c r="S143" s="169" t="s">
        <v>32</v>
      </c>
      <c r="T143" s="173" t="s">
        <v>316</v>
      </c>
      <c r="U143" s="173" t="s">
        <v>97</v>
      </c>
      <c r="V143" s="173" t="s">
        <v>443</v>
      </c>
      <c r="W143" s="173" t="s">
        <v>97</v>
      </c>
      <c r="X143" s="173" t="s">
        <v>97</v>
      </c>
      <c r="Y143" s="173" t="s">
        <v>97</v>
      </c>
      <c r="Z143" s="170"/>
      <c r="AA143" s="170"/>
      <c r="AB143" s="170"/>
      <c r="AC143" s="170"/>
      <c r="AD143" s="27" t="s">
        <v>559</v>
      </c>
      <c r="AE143" s="173" t="str">
        <f>E143</f>
        <v>60 ft^3</v>
      </c>
      <c r="AF143" s="170"/>
      <c r="AG143" s="170"/>
      <c r="AH143" s="170"/>
      <c r="AI143" s="170"/>
      <c r="AJ143" s="170"/>
      <c r="AK143" s="170"/>
      <c r="AL143" s="170"/>
      <c r="AM143" s="170"/>
    </row>
    <row r="144" spans="1:39" s="22" customFormat="1" ht="76.5" x14ac:dyDescent="0.25">
      <c r="A144" s="863"/>
      <c r="B144" s="4" t="s">
        <v>617</v>
      </c>
      <c r="C144" s="3" t="s">
        <v>949</v>
      </c>
      <c r="D144" s="3">
        <v>1</v>
      </c>
      <c r="E144" s="3" t="s">
        <v>949</v>
      </c>
      <c r="F144" s="23" t="s">
        <v>950</v>
      </c>
      <c r="G144" s="27" t="s">
        <v>876</v>
      </c>
      <c r="H144" s="317" t="s">
        <v>522</v>
      </c>
      <c r="I144" s="317" t="s">
        <v>140</v>
      </c>
      <c r="J144" s="70" t="s">
        <v>74</v>
      </c>
      <c r="K144" s="23" t="s">
        <v>617</v>
      </c>
      <c r="L144" s="23" t="s">
        <v>314</v>
      </c>
      <c r="M144" s="23" t="s">
        <v>74</v>
      </c>
      <c r="N144" s="23" t="s">
        <v>783</v>
      </c>
      <c r="O144" s="23" t="s">
        <v>783</v>
      </c>
      <c r="P144" s="70" t="s">
        <v>74</v>
      </c>
      <c r="Q144" s="70" t="s">
        <v>780</v>
      </c>
      <c r="R144" s="66" t="s">
        <v>315</v>
      </c>
      <c r="S144" s="66" t="s">
        <v>32</v>
      </c>
      <c r="T144" s="23" t="s">
        <v>316</v>
      </c>
      <c r="U144" s="23" t="s">
        <v>97</v>
      </c>
      <c r="V144" s="23" t="s">
        <v>443</v>
      </c>
      <c r="W144" s="23" t="s">
        <v>97</v>
      </c>
      <c r="X144" s="23" t="s">
        <v>97</v>
      </c>
      <c r="Y144" s="23" t="s">
        <v>97</v>
      </c>
      <c r="Z144" s="12"/>
      <c r="AA144" s="12"/>
      <c r="AB144" s="12"/>
      <c r="AC144" s="12"/>
      <c r="AD144" s="27" t="s">
        <v>559</v>
      </c>
      <c r="AE144" s="23" t="str">
        <f>E144</f>
        <v>156 ft^3</v>
      </c>
      <c r="AF144" s="12"/>
      <c r="AG144" s="12"/>
      <c r="AH144" s="12"/>
      <c r="AI144" s="12"/>
      <c r="AJ144" s="12"/>
      <c r="AK144" s="12"/>
      <c r="AL144" s="12"/>
      <c r="AM144" s="12"/>
    </row>
    <row r="145" spans="1:39" s="22" customFormat="1" x14ac:dyDescent="0.25">
      <c r="A145" s="777" t="s">
        <v>2</v>
      </c>
      <c r="B145" s="44" t="s">
        <v>604</v>
      </c>
      <c r="C145" s="3">
        <v>4</v>
      </c>
      <c r="D145" s="3">
        <v>1</v>
      </c>
      <c r="E145" s="774">
        <f>SUM(C145*D145,C146*D146,C147*D147,C148*D148)</f>
        <v>18</v>
      </c>
      <c r="F145" s="744" t="s">
        <v>820</v>
      </c>
      <c r="G145" s="751" t="s">
        <v>821</v>
      </c>
      <c r="H145" s="742" t="s">
        <v>35</v>
      </c>
      <c r="I145" s="742" t="s">
        <v>713</v>
      </c>
      <c r="J145" s="740" t="s">
        <v>74</v>
      </c>
      <c r="K145" s="738" t="s">
        <v>68</v>
      </c>
      <c r="L145" s="738" t="s">
        <v>225</v>
      </c>
      <c r="M145" s="738" t="s">
        <v>74</v>
      </c>
      <c r="N145" s="738">
        <v>20</v>
      </c>
      <c r="O145" s="738">
        <v>12</v>
      </c>
      <c r="P145" s="740" t="s">
        <v>1381</v>
      </c>
      <c r="Q145" s="740" t="s">
        <v>1382</v>
      </c>
      <c r="R145" s="742" t="s">
        <v>659</v>
      </c>
      <c r="S145" s="742" t="s">
        <v>227</v>
      </c>
      <c r="T145" s="738" t="s">
        <v>228</v>
      </c>
      <c r="U145" s="808">
        <v>0.01</v>
      </c>
      <c r="V145" s="738" t="s">
        <v>443</v>
      </c>
      <c r="W145" s="738" t="s">
        <v>138</v>
      </c>
      <c r="X145" s="738" t="s">
        <v>230</v>
      </c>
      <c r="Y145" s="738" t="s">
        <v>229</v>
      </c>
      <c r="Z145" s="744" t="s">
        <v>349</v>
      </c>
      <c r="AA145" s="738">
        <f>$E145</f>
        <v>18</v>
      </c>
      <c r="AB145" s="744"/>
      <c r="AC145" s="744"/>
      <c r="AD145" s="751" t="s">
        <v>366</v>
      </c>
      <c r="AE145" s="738">
        <f>E145</f>
        <v>18</v>
      </c>
      <c r="AF145" s="744"/>
      <c r="AG145" s="744">
        <f>AE145</f>
        <v>18</v>
      </c>
      <c r="AH145" s="744"/>
      <c r="AI145" s="744"/>
      <c r="AJ145" s="744"/>
      <c r="AK145" s="744"/>
      <c r="AL145" s="744"/>
      <c r="AM145" s="744"/>
    </row>
    <row r="146" spans="1:39" s="403" customFormat="1" x14ac:dyDescent="0.25">
      <c r="A146" s="860"/>
      <c r="B146" s="44" t="s">
        <v>604</v>
      </c>
      <c r="C146" s="400">
        <v>1</v>
      </c>
      <c r="D146" s="400">
        <v>2</v>
      </c>
      <c r="E146" s="775"/>
      <c r="F146" s="758"/>
      <c r="G146" s="756"/>
      <c r="H146" s="806"/>
      <c r="I146" s="806"/>
      <c r="J146" s="761"/>
      <c r="K146" s="757"/>
      <c r="L146" s="757"/>
      <c r="M146" s="757"/>
      <c r="N146" s="757"/>
      <c r="O146" s="757"/>
      <c r="P146" s="761"/>
      <c r="Q146" s="761"/>
      <c r="R146" s="806"/>
      <c r="S146" s="806"/>
      <c r="T146" s="757"/>
      <c r="U146" s="816"/>
      <c r="V146" s="757"/>
      <c r="W146" s="757"/>
      <c r="X146" s="757"/>
      <c r="Y146" s="757"/>
      <c r="Z146" s="758"/>
      <c r="AA146" s="757"/>
      <c r="AB146" s="758"/>
      <c r="AC146" s="758"/>
      <c r="AD146" s="756"/>
      <c r="AE146" s="757"/>
      <c r="AF146" s="758"/>
      <c r="AG146" s="758"/>
      <c r="AH146" s="758"/>
      <c r="AI146" s="758"/>
      <c r="AJ146" s="758"/>
      <c r="AK146" s="758"/>
      <c r="AL146" s="758"/>
      <c r="AM146" s="758"/>
    </row>
    <row r="147" spans="1:39" s="22" customFormat="1" x14ac:dyDescent="0.25">
      <c r="A147" s="860"/>
      <c r="B147" s="44" t="s">
        <v>605</v>
      </c>
      <c r="C147" s="3">
        <v>4</v>
      </c>
      <c r="D147" s="3">
        <v>3</v>
      </c>
      <c r="E147" s="775"/>
      <c r="F147" s="758"/>
      <c r="G147" s="756"/>
      <c r="H147" s="806"/>
      <c r="I147" s="806"/>
      <c r="J147" s="761"/>
      <c r="K147" s="757"/>
      <c r="L147" s="757"/>
      <c r="M147" s="757"/>
      <c r="N147" s="757"/>
      <c r="O147" s="757"/>
      <c r="P147" s="761"/>
      <c r="Q147" s="761"/>
      <c r="R147" s="806"/>
      <c r="S147" s="806"/>
      <c r="T147" s="757"/>
      <c r="U147" s="816"/>
      <c r="V147" s="757"/>
      <c r="W147" s="757"/>
      <c r="X147" s="757"/>
      <c r="Y147" s="757"/>
      <c r="Z147" s="758"/>
      <c r="AA147" s="757"/>
      <c r="AB147" s="758"/>
      <c r="AC147" s="758"/>
      <c r="AD147" s="756"/>
      <c r="AE147" s="757"/>
      <c r="AF147" s="758"/>
      <c r="AG147" s="758"/>
      <c r="AH147" s="758"/>
      <c r="AI147" s="758"/>
      <c r="AJ147" s="758"/>
      <c r="AK147" s="758"/>
      <c r="AL147" s="758"/>
      <c r="AM147" s="758"/>
    </row>
    <row r="148" spans="1:39" s="22" customFormat="1" x14ac:dyDescent="0.25">
      <c r="A148" s="778"/>
      <c r="B148" s="44" t="s">
        <v>769</v>
      </c>
      <c r="C148" s="3">
        <v>4</v>
      </c>
      <c r="D148" s="3">
        <v>0</v>
      </c>
      <c r="E148" s="776"/>
      <c r="F148" s="745"/>
      <c r="G148" s="752"/>
      <c r="H148" s="743"/>
      <c r="I148" s="743"/>
      <c r="J148" s="741"/>
      <c r="K148" s="739"/>
      <c r="L148" s="739"/>
      <c r="M148" s="739"/>
      <c r="N148" s="739"/>
      <c r="O148" s="739"/>
      <c r="P148" s="741"/>
      <c r="Q148" s="741"/>
      <c r="R148" s="743"/>
      <c r="S148" s="743"/>
      <c r="T148" s="739"/>
      <c r="U148" s="809"/>
      <c r="V148" s="739"/>
      <c r="W148" s="739"/>
      <c r="X148" s="739"/>
      <c r="Y148" s="739"/>
      <c r="Z148" s="745"/>
      <c r="AA148" s="739"/>
      <c r="AB148" s="745"/>
      <c r="AC148" s="745"/>
      <c r="AD148" s="752"/>
      <c r="AE148" s="739"/>
      <c r="AF148" s="745"/>
      <c r="AG148" s="745"/>
      <c r="AH148" s="745"/>
      <c r="AI148" s="745"/>
      <c r="AJ148" s="745"/>
      <c r="AK148" s="745"/>
      <c r="AL148" s="745"/>
      <c r="AM148" s="745"/>
    </row>
    <row r="149" spans="1:39" s="22" customFormat="1" ht="33" x14ac:dyDescent="0.25">
      <c r="A149" s="45" t="s">
        <v>625</v>
      </c>
      <c r="B149" s="44" t="s">
        <v>617</v>
      </c>
      <c r="C149" s="3">
        <v>0.5</v>
      </c>
      <c r="D149" s="3">
        <v>1</v>
      </c>
      <c r="E149" s="3">
        <f>D149*C149</f>
        <v>0.5</v>
      </c>
      <c r="F149" s="46" t="s">
        <v>1198</v>
      </c>
      <c r="G149" s="46" t="s">
        <v>600</v>
      </c>
      <c r="H149" s="319" t="s">
        <v>40</v>
      </c>
      <c r="I149" s="385" t="s">
        <v>140</v>
      </c>
      <c r="J149" s="106" t="s">
        <v>74</v>
      </c>
      <c r="K149" s="107" t="s">
        <v>68</v>
      </c>
      <c r="L149" s="108" t="s">
        <v>1602</v>
      </c>
      <c r="M149" s="107" t="s">
        <v>599</v>
      </c>
      <c r="N149" s="107">
        <v>1</v>
      </c>
      <c r="O149" s="107">
        <v>1</v>
      </c>
      <c r="P149" s="106">
        <v>44593</v>
      </c>
      <c r="Q149" s="106" t="s">
        <v>71</v>
      </c>
      <c r="R149" s="68" t="s">
        <v>139</v>
      </c>
      <c r="S149" s="68" t="s">
        <v>451</v>
      </c>
      <c r="T149" s="48" t="s">
        <v>81</v>
      </c>
      <c r="U149" s="109" t="s">
        <v>97</v>
      </c>
      <c r="V149" s="48" t="s">
        <v>97</v>
      </c>
      <c r="W149" s="48" t="s">
        <v>97</v>
      </c>
      <c r="X149" s="48" t="s">
        <v>97</v>
      </c>
      <c r="Y149" s="48" t="s">
        <v>97</v>
      </c>
      <c r="Z149" s="46"/>
      <c r="AA149" s="74"/>
      <c r="AB149" s="72"/>
      <c r="AC149" s="72"/>
      <c r="AD149" s="72"/>
      <c r="AE149" s="74"/>
      <c r="AF149" s="72"/>
      <c r="AG149" s="72"/>
      <c r="AH149" s="72"/>
      <c r="AI149" s="72"/>
      <c r="AJ149" s="72"/>
      <c r="AK149" s="72"/>
      <c r="AL149" s="72"/>
      <c r="AM149" s="72"/>
    </row>
    <row r="150" spans="1:39" s="22" customFormat="1" x14ac:dyDescent="0.25">
      <c r="A150" s="780" t="s">
        <v>57</v>
      </c>
      <c r="B150" s="4" t="s">
        <v>620</v>
      </c>
      <c r="C150" s="47">
        <v>20</v>
      </c>
      <c r="D150" s="3">
        <v>4</v>
      </c>
      <c r="E150" s="762">
        <v>140</v>
      </c>
      <c r="F150" s="746" t="s">
        <v>391</v>
      </c>
      <c r="G150" s="746" t="s">
        <v>232</v>
      </c>
      <c r="H150" s="747" t="s">
        <v>58</v>
      </c>
      <c r="I150" s="747" t="s">
        <v>140</v>
      </c>
      <c r="J150" s="740" t="s">
        <v>74</v>
      </c>
      <c r="K150" s="746" t="s">
        <v>68</v>
      </c>
      <c r="L150" s="746" t="s">
        <v>94</v>
      </c>
      <c r="M150" s="746" t="s">
        <v>74</v>
      </c>
      <c r="N150" s="746">
        <v>100</v>
      </c>
      <c r="O150" s="746">
        <v>80</v>
      </c>
      <c r="P150" s="740" t="s">
        <v>11</v>
      </c>
      <c r="Q150" s="740" t="s">
        <v>74</v>
      </c>
      <c r="R150" s="747" t="s">
        <v>139</v>
      </c>
      <c r="S150" s="747" t="s">
        <v>32</v>
      </c>
      <c r="T150" s="746" t="s">
        <v>97</v>
      </c>
      <c r="U150" s="747" t="s">
        <v>97</v>
      </c>
      <c r="V150" s="746" t="s">
        <v>443</v>
      </c>
      <c r="W150" s="747" t="s">
        <v>97</v>
      </c>
      <c r="X150" s="747" t="s">
        <v>97</v>
      </c>
      <c r="Y150" s="747" t="s">
        <v>97</v>
      </c>
      <c r="Z150" s="746"/>
      <c r="AA150" s="746"/>
      <c r="AB150" s="746"/>
      <c r="AC150" s="746"/>
      <c r="AD150" s="746"/>
      <c r="AE150" s="746"/>
      <c r="AF150" s="746"/>
      <c r="AG150" s="746"/>
      <c r="AH150" s="746"/>
      <c r="AI150" s="746"/>
      <c r="AJ150" s="746"/>
      <c r="AK150" s="746"/>
      <c r="AL150" s="746"/>
      <c r="AM150" s="746"/>
    </row>
    <row r="151" spans="1:39" s="22" customFormat="1" x14ac:dyDescent="0.25">
      <c r="A151" s="780"/>
      <c r="B151" s="4" t="s">
        <v>619</v>
      </c>
      <c r="C151" s="3">
        <v>20</v>
      </c>
      <c r="D151" s="3">
        <v>0</v>
      </c>
      <c r="E151" s="762"/>
      <c r="F151" s="746"/>
      <c r="G151" s="746"/>
      <c r="H151" s="747"/>
      <c r="I151" s="747"/>
      <c r="J151" s="761"/>
      <c r="K151" s="746"/>
      <c r="L151" s="746"/>
      <c r="M151" s="746"/>
      <c r="N151" s="746"/>
      <c r="O151" s="746"/>
      <c r="P151" s="761"/>
      <c r="Q151" s="761"/>
      <c r="R151" s="747"/>
      <c r="S151" s="747"/>
      <c r="T151" s="746"/>
      <c r="U151" s="747"/>
      <c r="V151" s="746"/>
      <c r="W151" s="747"/>
      <c r="X151" s="747"/>
      <c r="Y151" s="747"/>
      <c r="Z151" s="746"/>
      <c r="AA151" s="746"/>
      <c r="AB151" s="746"/>
      <c r="AC151" s="746"/>
      <c r="AD151" s="746"/>
      <c r="AE151" s="746"/>
      <c r="AF151" s="746"/>
      <c r="AG151" s="746"/>
      <c r="AH151" s="746"/>
      <c r="AI151" s="746"/>
      <c r="AJ151" s="746"/>
      <c r="AK151" s="746"/>
      <c r="AL151" s="746"/>
      <c r="AM151" s="746"/>
    </row>
    <row r="152" spans="1:39" s="12" customFormat="1" x14ac:dyDescent="0.25">
      <c r="A152" s="780"/>
      <c r="B152" s="4" t="s">
        <v>773</v>
      </c>
      <c r="C152" s="3">
        <v>20</v>
      </c>
      <c r="D152" s="3">
        <v>2</v>
      </c>
      <c r="E152" s="762"/>
      <c r="F152" s="746"/>
      <c r="G152" s="746"/>
      <c r="H152" s="747"/>
      <c r="I152" s="747"/>
      <c r="J152" s="741"/>
      <c r="K152" s="746"/>
      <c r="L152" s="746"/>
      <c r="M152" s="746"/>
      <c r="N152" s="746"/>
      <c r="O152" s="746"/>
      <c r="P152" s="741"/>
      <c r="Q152" s="741"/>
      <c r="R152" s="747"/>
      <c r="S152" s="747"/>
      <c r="T152" s="746"/>
      <c r="U152" s="747"/>
      <c r="V152" s="746"/>
      <c r="W152" s="747"/>
      <c r="X152" s="747"/>
      <c r="Y152" s="747"/>
      <c r="Z152" s="746"/>
      <c r="AA152" s="746"/>
      <c r="AB152" s="746"/>
      <c r="AC152" s="746"/>
      <c r="AD152" s="746"/>
      <c r="AE152" s="746"/>
      <c r="AF152" s="746"/>
      <c r="AG152" s="746"/>
      <c r="AH152" s="746"/>
      <c r="AI152" s="746"/>
      <c r="AJ152" s="746"/>
      <c r="AK152" s="746"/>
      <c r="AL152" s="746"/>
      <c r="AM152" s="746"/>
    </row>
    <row r="153" spans="1:39" s="367" customFormat="1" ht="25.5" x14ac:dyDescent="0.25">
      <c r="A153" s="368" t="s">
        <v>1152</v>
      </c>
      <c r="B153" s="369" t="s">
        <v>928</v>
      </c>
      <c r="C153" s="364">
        <v>0.25</v>
      </c>
      <c r="D153" s="364">
        <v>2</v>
      </c>
      <c r="E153" s="364">
        <v>0.5</v>
      </c>
      <c r="F153" s="366" t="s">
        <v>1153</v>
      </c>
      <c r="G153" s="366" t="s">
        <v>341</v>
      </c>
      <c r="H153" s="363"/>
      <c r="I153" s="363" t="s">
        <v>231</v>
      </c>
      <c r="J153" s="365" t="s">
        <v>74</v>
      </c>
      <c r="K153" s="366" t="s">
        <v>928</v>
      </c>
      <c r="L153" s="366"/>
      <c r="M153" s="366"/>
      <c r="N153" s="366"/>
      <c r="O153" s="366"/>
      <c r="P153" s="365"/>
      <c r="Q153" s="365"/>
      <c r="R153" s="363"/>
      <c r="S153" s="363"/>
      <c r="T153" s="366"/>
      <c r="U153" s="363"/>
      <c r="V153" s="366"/>
      <c r="W153" s="363"/>
      <c r="X153" s="363"/>
      <c r="Y153" s="363"/>
      <c r="Z153" s="366"/>
      <c r="AA153" s="366"/>
      <c r="AB153" s="366"/>
      <c r="AC153" s="366"/>
      <c r="AD153" s="366"/>
      <c r="AE153" s="366"/>
      <c r="AF153" s="366"/>
      <c r="AG153" s="366"/>
      <c r="AH153" s="366"/>
      <c r="AI153" s="366"/>
      <c r="AJ153" s="366"/>
      <c r="AK153" s="366"/>
      <c r="AL153" s="366"/>
      <c r="AM153" s="366"/>
    </row>
    <row r="154" spans="1:39" s="176" customFormat="1" ht="117.75" customHeight="1" x14ac:dyDescent="0.25">
      <c r="A154" s="182" t="s">
        <v>961</v>
      </c>
      <c r="B154" s="178" t="s">
        <v>928</v>
      </c>
      <c r="C154" s="177">
        <v>0.1</v>
      </c>
      <c r="D154" s="177">
        <v>1</v>
      </c>
      <c r="E154" s="177">
        <v>0.1</v>
      </c>
      <c r="F154" s="179" t="s">
        <v>962</v>
      </c>
      <c r="G154" s="179" t="s">
        <v>941</v>
      </c>
      <c r="H154" s="317" t="s">
        <v>39</v>
      </c>
      <c r="I154" s="317" t="s">
        <v>140</v>
      </c>
      <c r="J154" s="181" t="s">
        <v>74</v>
      </c>
      <c r="K154" s="179" t="s">
        <v>928</v>
      </c>
      <c r="L154" s="179" t="s">
        <v>1199</v>
      </c>
      <c r="M154" s="179" t="s">
        <v>1200</v>
      </c>
      <c r="N154" s="179">
        <v>0.1</v>
      </c>
      <c r="O154" s="179">
        <v>0.1</v>
      </c>
      <c r="P154" s="181">
        <v>43586</v>
      </c>
      <c r="Q154" s="181" t="s">
        <v>959</v>
      </c>
      <c r="R154" s="384" t="s">
        <v>1201</v>
      </c>
      <c r="S154" s="175" t="s">
        <v>1202</v>
      </c>
      <c r="T154" s="179" t="s">
        <v>1189</v>
      </c>
      <c r="U154" s="175" t="s">
        <v>1203</v>
      </c>
      <c r="V154" s="179" t="s">
        <v>443</v>
      </c>
      <c r="W154" s="384" t="s">
        <v>138</v>
      </c>
      <c r="X154" s="175" t="s">
        <v>1205</v>
      </c>
      <c r="Y154" s="175" t="s">
        <v>1204</v>
      </c>
      <c r="Z154" s="179"/>
      <c r="AA154" s="179"/>
      <c r="AB154" s="179"/>
      <c r="AC154" s="179"/>
      <c r="AD154" s="179"/>
      <c r="AE154" s="179"/>
      <c r="AF154" s="179"/>
      <c r="AG154" s="179"/>
      <c r="AH154" s="179"/>
      <c r="AI154" s="179"/>
      <c r="AJ154" s="179"/>
      <c r="AK154" s="179"/>
      <c r="AL154" s="179"/>
      <c r="AM154" s="179"/>
    </row>
    <row r="155" spans="1:39" s="432" customFormat="1" ht="127.5" x14ac:dyDescent="0.25">
      <c r="A155" s="24" t="s">
        <v>1268</v>
      </c>
      <c r="B155" s="17" t="s">
        <v>1269</v>
      </c>
      <c r="C155" s="430" t="s">
        <v>1322</v>
      </c>
      <c r="D155" s="430" t="s">
        <v>1313</v>
      </c>
      <c r="E155" s="430">
        <v>1.25</v>
      </c>
      <c r="F155" s="35" t="s">
        <v>1296</v>
      </c>
      <c r="G155" s="32" t="s">
        <v>1295</v>
      </c>
      <c r="H155" s="426" t="s">
        <v>36</v>
      </c>
      <c r="I155" s="426" t="s">
        <v>1275</v>
      </c>
      <c r="J155" s="427" t="s">
        <v>1270</v>
      </c>
      <c r="K155" s="425" t="s">
        <v>68</v>
      </c>
      <c r="L155" s="425" t="s">
        <v>1271</v>
      </c>
      <c r="M155" s="425" t="s">
        <v>1272</v>
      </c>
      <c r="N155" s="425">
        <v>200</v>
      </c>
      <c r="O155" s="425">
        <v>150</v>
      </c>
      <c r="P155" s="427" t="s">
        <v>1321</v>
      </c>
      <c r="Q155" s="427" t="s">
        <v>382</v>
      </c>
      <c r="R155" s="425" t="s">
        <v>1273</v>
      </c>
      <c r="S155" s="426" t="s">
        <v>97</v>
      </c>
      <c r="T155" s="425" t="s">
        <v>1274</v>
      </c>
      <c r="U155" s="426" t="s">
        <v>97</v>
      </c>
      <c r="V155" s="425" t="s">
        <v>443</v>
      </c>
      <c r="W155" s="425" t="s">
        <v>97</v>
      </c>
      <c r="X155" s="426" t="s">
        <v>97</v>
      </c>
      <c r="Y155" s="426" t="s">
        <v>97</v>
      </c>
      <c r="Z155" s="425"/>
      <c r="AA155" s="425"/>
      <c r="AB155" s="425"/>
      <c r="AC155" s="425"/>
      <c r="AD155" s="32" t="s">
        <v>1285</v>
      </c>
      <c r="AE155" s="425">
        <f>E155</f>
        <v>1.25</v>
      </c>
      <c r="AF155" s="425"/>
      <c r="AG155" s="425"/>
      <c r="AH155" s="425"/>
      <c r="AI155" s="425"/>
      <c r="AJ155" s="425"/>
      <c r="AK155" s="425">
        <f>AE155</f>
        <v>1.25</v>
      </c>
      <c r="AL155" s="425"/>
      <c r="AM155" s="425"/>
    </row>
    <row r="156" spans="1:39" s="22" customFormat="1" ht="51" x14ac:dyDescent="0.25">
      <c r="A156" s="22" t="s">
        <v>112</v>
      </c>
      <c r="B156" s="4" t="s">
        <v>113</v>
      </c>
      <c r="C156" s="3">
        <v>1</v>
      </c>
      <c r="D156" s="3">
        <v>1</v>
      </c>
      <c r="E156" s="3">
        <v>2</v>
      </c>
      <c r="F156" s="23" t="s">
        <v>233</v>
      </c>
      <c r="G156" s="23" t="s">
        <v>117</v>
      </c>
      <c r="H156" s="317" t="s">
        <v>56</v>
      </c>
      <c r="I156" s="317" t="s">
        <v>140</v>
      </c>
      <c r="J156" s="70" t="s">
        <v>74</v>
      </c>
      <c r="K156" s="23" t="s">
        <v>68</v>
      </c>
      <c r="L156" s="23" t="s">
        <v>115</v>
      </c>
      <c r="M156" s="23" t="s">
        <v>116</v>
      </c>
      <c r="N156" s="23">
        <v>2</v>
      </c>
      <c r="O156" s="23">
        <v>2</v>
      </c>
      <c r="P156" s="70">
        <v>41660</v>
      </c>
      <c r="Q156" s="70" t="s">
        <v>114</v>
      </c>
      <c r="R156" s="66" t="s">
        <v>139</v>
      </c>
      <c r="S156" s="66" t="s">
        <v>32</v>
      </c>
      <c r="T156" s="23" t="s">
        <v>81</v>
      </c>
      <c r="U156" s="23" t="s">
        <v>97</v>
      </c>
      <c r="V156" s="23" t="s">
        <v>443</v>
      </c>
      <c r="W156" s="23" t="s">
        <v>97</v>
      </c>
      <c r="X156" s="23" t="s">
        <v>97</v>
      </c>
      <c r="Y156" s="23" t="s">
        <v>97</v>
      </c>
      <c r="Z156" s="12"/>
      <c r="AA156" s="12"/>
      <c r="AB156" s="12"/>
      <c r="AC156" s="12"/>
      <c r="AD156" s="12"/>
      <c r="AE156" s="23"/>
      <c r="AF156" s="12"/>
      <c r="AG156" s="12"/>
      <c r="AH156" s="12"/>
      <c r="AI156" s="12"/>
      <c r="AJ156" s="12"/>
      <c r="AK156" s="12"/>
      <c r="AL156" s="12"/>
      <c r="AM156" s="12"/>
    </row>
    <row r="157" spans="1:39" s="256" customFormat="1" ht="76.5" customHeight="1" x14ac:dyDescent="0.25">
      <c r="A157" s="256" t="s">
        <v>982</v>
      </c>
      <c r="B157" s="258" t="s">
        <v>621</v>
      </c>
      <c r="C157" s="254">
        <v>0.25</v>
      </c>
      <c r="D157" s="254">
        <v>1</v>
      </c>
      <c r="E157" s="254">
        <v>0.25</v>
      </c>
      <c r="F157" s="255" t="s">
        <v>992</v>
      </c>
      <c r="G157" s="255" t="s">
        <v>991</v>
      </c>
      <c r="H157" s="317" t="s">
        <v>578</v>
      </c>
      <c r="I157" s="385" t="s">
        <v>140</v>
      </c>
      <c r="J157" s="257">
        <v>44661</v>
      </c>
      <c r="K157" s="255" t="s">
        <v>68</v>
      </c>
      <c r="L157" s="255" t="s">
        <v>985</v>
      </c>
      <c r="M157" s="255" t="s">
        <v>984</v>
      </c>
      <c r="N157" s="255">
        <v>0.25</v>
      </c>
      <c r="O157" s="255">
        <v>0.25</v>
      </c>
      <c r="P157" s="257">
        <v>43713</v>
      </c>
      <c r="Q157" s="257" t="s">
        <v>983</v>
      </c>
      <c r="R157" s="252" t="s">
        <v>1206</v>
      </c>
      <c r="S157" s="387" t="s">
        <v>1207</v>
      </c>
      <c r="T157" s="255" t="s">
        <v>1185</v>
      </c>
      <c r="U157" s="386">
        <v>0.01</v>
      </c>
      <c r="V157" s="255" t="s">
        <v>443</v>
      </c>
      <c r="W157" s="255" t="s">
        <v>1208</v>
      </c>
      <c r="X157" s="255" t="s">
        <v>1208</v>
      </c>
      <c r="Y157" s="255" t="s">
        <v>1209</v>
      </c>
      <c r="Z157" s="253"/>
      <c r="AA157" s="253"/>
      <c r="AB157" s="253"/>
      <c r="AC157" s="253"/>
      <c r="AD157" s="253"/>
      <c r="AE157" s="255"/>
      <c r="AF157" s="253"/>
      <c r="AG157" s="253"/>
      <c r="AH157" s="253"/>
      <c r="AI157" s="253"/>
      <c r="AJ157" s="253"/>
      <c r="AK157" s="253"/>
      <c r="AL157" s="253"/>
      <c r="AM157" s="253"/>
    </row>
    <row r="158" spans="1:39" s="22" customFormat="1" ht="51" x14ac:dyDescent="0.25">
      <c r="A158" s="22" t="s">
        <v>63</v>
      </c>
      <c r="B158" s="4" t="s">
        <v>68</v>
      </c>
      <c r="C158" s="3" t="s">
        <v>64</v>
      </c>
      <c r="D158" s="3">
        <v>3</v>
      </c>
      <c r="E158" s="3" t="s">
        <v>952</v>
      </c>
      <c r="F158" s="23" t="s">
        <v>484</v>
      </c>
      <c r="G158" s="23" t="s">
        <v>165</v>
      </c>
      <c r="H158" s="317" t="s">
        <v>46</v>
      </c>
      <c r="I158" s="317" t="s">
        <v>140</v>
      </c>
      <c r="J158" s="93" t="s">
        <v>486</v>
      </c>
      <c r="K158" s="23" t="s">
        <v>68</v>
      </c>
      <c r="L158" s="23" t="s">
        <v>234</v>
      </c>
      <c r="M158" s="23" t="s">
        <v>74</v>
      </c>
      <c r="N158" s="23" t="s">
        <v>482</v>
      </c>
      <c r="O158" s="23" t="s">
        <v>483</v>
      </c>
      <c r="P158" s="70" t="s">
        <v>74</v>
      </c>
      <c r="Q158" s="70" t="s">
        <v>780</v>
      </c>
      <c r="R158" s="66" t="s">
        <v>139</v>
      </c>
      <c r="S158" s="66" t="s">
        <v>32</v>
      </c>
      <c r="T158" s="23" t="s">
        <v>235</v>
      </c>
      <c r="U158" s="23" t="s">
        <v>97</v>
      </c>
      <c r="V158" s="23" t="s">
        <v>443</v>
      </c>
      <c r="W158" s="23" t="s">
        <v>97</v>
      </c>
      <c r="X158" s="23" t="s">
        <v>97</v>
      </c>
      <c r="Y158" s="23" t="s">
        <v>97</v>
      </c>
      <c r="Z158" s="12"/>
      <c r="AA158" s="12"/>
      <c r="AB158" s="12"/>
      <c r="AC158" s="12"/>
      <c r="AD158" s="92" t="s">
        <v>370</v>
      </c>
      <c r="AE158" s="23" t="str">
        <f>E158</f>
        <v>1530 ft^3</v>
      </c>
      <c r="AF158" s="12"/>
      <c r="AG158" s="12"/>
      <c r="AH158" s="12"/>
      <c r="AI158" s="12"/>
      <c r="AJ158" s="12"/>
      <c r="AK158" s="12"/>
      <c r="AL158" s="12"/>
      <c r="AM158" s="12"/>
    </row>
    <row r="159" spans="1:39" s="22" customFormat="1" ht="49.5" x14ac:dyDescent="0.25">
      <c r="A159" s="22" t="s">
        <v>499</v>
      </c>
      <c r="B159" s="4" t="s">
        <v>953</v>
      </c>
      <c r="C159" s="3" t="s">
        <v>64</v>
      </c>
      <c r="D159" s="3">
        <v>5</v>
      </c>
      <c r="E159" s="3" t="s">
        <v>952</v>
      </c>
      <c r="F159" s="23" t="s">
        <v>489</v>
      </c>
      <c r="G159" s="23" t="s">
        <v>490</v>
      </c>
      <c r="H159" s="317" t="s">
        <v>46</v>
      </c>
      <c r="I159" s="317" t="s">
        <v>140</v>
      </c>
      <c r="J159" s="70"/>
      <c r="K159" s="23" t="s">
        <v>485</v>
      </c>
      <c r="L159" s="23" t="s">
        <v>500</v>
      </c>
      <c r="M159" s="23" t="s">
        <v>501</v>
      </c>
      <c r="N159" s="23" t="s">
        <v>488</v>
      </c>
      <c r="O159" s="23" t="s">
        <v>487</v>
      </c>
      <c r="P159" s="70" t="s">
        <v>74</v>
      </c>
      <c r="Q159" s="70" t="s">
        <v>73</v>
      </c>
      <c r="R159" s="66" t="s">
        <v>139</v>
      </c>
      <c r="S159" s="66" t="s">
        <v>32</v>
      </c>
      <c r="T159" s="23" t="s">
        <v>160</v>
      </c>
      <c r="U159" s="23" t="s">
        <v>97</v>
      </c>
      <c r="V159" s="23" t="s">
        <v>443</v>
      </c>
      <c r="W159" s="23" t="s">
        <v>97</v>
      </c>
      <c r="X159" s="23" t="s">
        <v>97</v>
      </c>
      <c r="Y159" s="23" t="s">
        <v>97</v>
      </c>
      <c r="Z159" s="12"/>
      <c r="AA159" s="12"/>
      <c r="AB159" s="12"/>
      <c r="AC159" s="12"/>
      <c r="AD159" s="92" t="s">
        <v>370</v>
      </c>
      <c r="AE159" s="23" t="str">
        <f>E159</f>
        <v>1530 ft^3</v>
      </c>
      <c r="AF159" s="12"/>
      <c r="AG159" s="12"/>
      <c r="AH159" s="12"/>
      <c r="AI159" s="12"/>
      <c r="AJ159" s="12"/>
      <c r="AK159" s="12"/>
      <c r="AL159" s="12"/>
      <c r="AM159" s="12"/>
    </row>
    <row r="160" spans="1:39" s="433" customFormat="1" ht="140.25" x14ac:dyDescent="0.25">
      <c r="A160" s="19" t="s">
        <v>1276</v>
      </c>
      <c r="B160" s="434" t="s">
        <v>1277</v>
      </c>
      <c r="C160" s="430">
        <v>100</v>
      </c>
      <c r="D160" s="430">
        <v>1</v>
      </c>
      <c r="E160" s="430">
        <v>100</v>
      </c>
      <c r="F160" s="435" t="s">
        <v>1279</v>
      </c>
      <c r="G160" s="32" t="s">
        <v>1282</v>
      </c>
      <c r="H160" s="426" t="s">
        <v>36</v>
      </c>
      <c r="I160" s="426" t="s">
        <v>1281</v>
      </c>
      <c r="J160" s="428" t="s">
        <v>1280</v>
      </c>
      <c r="K160" s="425" t="s">
        <v>68</v>
      </c>
      <c r="L160" s="425" t="s">
        <v>1278</v>
      </c>
      <c r="M160" s="425" t="s">
        <v>74</v>
      </c>
      <c r="N160" s="425">
        <v>200</v>
      </c>
      <c r="O160" s="425">
        <v>100</v>
      </c>
      <c r="P160" s="428">
        <v>43741</v>
      </c>
      <c r="Q160" s="428" t="s">
        <v>382</v>
      </c>
      <c r="R160" s="426" t="s">
        <v>139</v>
      </c>
      <c r="S160" s="426" t="s">
        <v>341</v>
      </c>
      <c r="T160" s="425" t="s">
        <v>1283</v>
      </c>
      <c r="U160" s="425" t="s">
        <v>97</v>
      </c>
      <c r="V160" s="425" t="s">
        <v>443</v>
      </c>
      <c r="W160" s="425" t="s">
        <v>97</v>
      </c>
      <c r="X160" s="425" t="s">
        <v>97</v>
      </c>
      <c r="Y160" s="425" t="s">
        <v>97</v>
      </c>
      <c r="Z160" s="432"/>
      <c r="AA160" s="432"/>
      <c r="AB160" s="432"/>
      <c r="AC160" s="432"/>
      <c r="AD160" s="429" t="s">
        <v>1286</v>
      </c>
      <c r="AE160" s="425">
        <f>E160</f>
        <v>100</v>
      </c>
      <c r="AF160" s="432"/>
      <c r="AG160" s="432"/>
      <c r="AH160" s="432"/>
      <c r="AI160" s="432"/>
      <c r="AJ160" s="432">
        <f>AE160</f>
        <v>100</v>
      </c>
      <c r="AK160" s="432"/>
      <c r="AL160" s="432"/>
      <c r="AM160" s="432"/>
    </row>
    <row r="161" spans="1:39" s="22" customFormat="1" ht="89.25" x14ac:dyDescent="0.25">
      <c r="A161" s="13" t="s">
        <v>421</v>
      </c>
      <c r="B161" s="4" t="s">
        <v>604</v>
      </c>
      <c r="C161" s="3">
        <v>0.5</v>
      </c>
      <c r="D161" s="3">
        <v>1</v>
      </c>
      <c r="E161" s="3">
        <f>C161*D161</f>
        <v>0.5</v>
      </c>
      <c r="F161" s="12" t="s">
        <v>822</v>
      </c>
      <c r="G161" s="75" t="s">
        <v>823</v>
      </c>
      <c r="H161" s="317" t="s">
        <v>423</v>
      </c>
      <c r="I161" s="317" t="s">
        <v>140</v>
      </c>
      <c r="J161" s="70" t="s">
        <v>74</v>
      </c>
      <c r="K161" s="23" t="s">
        <v>68</v>
      </c>
      <c r="L161" s="23" t="s">
        <v>422</v>
      </c>
      <c r="M161" s="23" t="s">
        <v>74</v>
      </c>
      <c r="N161" s="23">
        <v>2</v>
      </c>
      <c r="O161" s="23">
        <v>0.5</v>
      </c>
      <c r="P161" s="70">
        <v>42089</v>
      </c>
      <c r="Q161" s="70" t="s">
        <v>79</v>
      </c>
      <c r="R161" s="66" t="s">
        <v>424</v>
      </c>
      <c r="S161" s="66" t="s">
        <v>32</v>
      </c>
      <c r="T161" s="23" t="s">
        <v>425</v>
      </c>
      <c r="U161" s="23" t="s">
        <v>97</v>
      </c>
      <c r="V161" s="23" t="s">
        <v>443</v>
      </c>
      <c r="W161" s="23" t="s">
        <v>97</v>
      </c>
      <c r="X161" s="23" t="s">
        <v>97</v>
      </c>
      <c r="Y161" s="23" t="s">
        <v>97</v>
      </c>
      <c r="Z161" s="12" t="s">
        <v>374</v>
      </c>
      <c r="AA161" s="12">
        <f>E161</f>
        <v>0.5</v>
      </c>
      <c r="AB161" s="12"/>
      <c r="AC161" s="12"/>
      <c r="AD161" s="75" t="s">
        <v>426</v>
      </c>
      <c r="AE161" s="23">
        <f>AA161</f>
        <v>0.5</v>
      </c>
      <c r="AF161" s="12"/>
      <c r="AG161" s="12">
        <f>AE161</f>
        <v>0.5</v>
      </c>
      <c r="AH161" s="12"/>
      <c r="AI161" s="12"/>
      <c r="AJ161" s="12"/>
      <c r="AK161" s="12"/>
      <c r="AL161" s="12"/>
      <c r="AM161" s="12"/>
    </row>
    <row r="162" spans="1:39" s="22" customFormat="1" ht="25.5" x14ac:dyDescent="0.25">
      <c r="A162" s="126" t="s">
        <v>923</v>
      </c>
      <c r="B162" s="4"/>
      <c r="C162" s="3">
        <v>250</v>
      </c>
      <c r="D162" s="3">
        <v>1</v>
      </c>
      <c r="E162" s="3">
        <v>100</v>
      </c>
      <c r="F162" s="12"/>
      <c r="G162" s="127" t="s">
        <v>924</v>
      </c>
      <c r="H162" s="317"/>
      <c r="I162" s="317"/>
      <c r="J162" s="70"/>
      <c r="K162" s="23"/>
      <c r="L162" s="23"/>
      <c r="M162" s="23"/>
      <c r="N162" s="23"/>
      <c r="O162" s="23"/>
      <c r="P162" s="70">
        <v>43419</v>
      </c>
      <c r="Q162" s="70"/>
      <c r="R162" s="66"/>
      <c r="S162" s="66"/>
      <c r="T162" s="23"/>
      <c r="U162" s="23"/>
      <c r="V162" s="23"/>
      <c r="W162" s="23"/>
      <c r="X162" s="23"/>
      <c r="Y162" s="23"/>
      <c r="Z162" s="12"/>
      <c r="AA162" s="12"/>
      <c r="AB162" s="12"/>
      <c r="AC162" s="12"/>
      <c r="AD162" s="398"/>
      <c r="AE162" s="23"/>
      <c r="AF162" s="12"/>
      <c r="AG162" s="12"/>
      <c r="AH162" s="12"/>
      <c r="AI162" s="12"/>
      <c r="AJ162" s="12"/>
      <c r="AK162" s="12"/>
      <c r="AL162" s="12"/>
      <c r="AM162" s="12" t="s">
        <v>925</v>
      </c>
    </row>
    <row r="163" spans="1:39" ht="38.25" customHeight="1" x14ac:dyDescent="0.25">
      <c r="A163" s="859" t="s">
        <v>491</v>
      </c>
      <c r="B163" s="779" t="s">
        <v>626</v>
      </c>
      <c r="C163" s="3" t="s">
        <v>106</v>
      </c>
      <c r="D163" s="3">
        <v>2</v>
      </c>
      <c r="E163" s="762" t="s">
        <v>954</v>
      </c>
      <c r="F163" s="746" t="s">
        <v>714</v>
      </c>
      <c r="G163" s="861" t="s">
        <v>889</v>
      </c>
      <c r="H163" s="747" t="s">
        <v>45</v>
      </c>
      <c r="I163" s="747" t="s">
        <v>140</v>
      </c>
      <c r="J163" s="740" t="s">
        <v>74</v>
      </c>
      <c r="K163" s="746" t="s">
        <v>67</v>
      </c>
      <c r="L163" s="746" t="s">
        <v>105</v>
      </c>
      <c r="M163" s="746" t="s">
        <v>74</v>
      </c>
      <c r="N163" s="746" t="s">
        <v>492</v>
      </c>
      <c r="O163" s="746" t="s">
        <v>106</v>
      </c>
      <c r="P163" s="740" t="s">
        <v>1323</v>
      </c>
      <c r="Q163" s="740" t="s">
        <v>780</v>
      </c>
      <c r="R163" s="747" t="s">
        <v>139</v>
      </c>
      <c r="S163" s="747" t="s">
        <v>32</v>
      </c>
      <c r="T163" s="747" t="s">
        <v>236</v>
      </c>
      <c r="U163" s="747" t="s">
        <v>97</v>
      </c>
      <c r="V163" s="747" t="s">
        <v>443</v>
      </c>
      <c r="W163" s="747" t="s">
        <v>97</v>
      </c>
      <c r="X163" s="747" t="s">
        <v>97</v>
      </c>
      <c r="Y163" s="747" t="s">
        <v>97</v>
      </c>
      <c r="Z163" s="749"/>
      <c r="AA163" s="749"/>
      <c r="AB163" s="749"/>
      <c r="AC163" s="749"/>
      <c r="AD163" s="836" t="s">
        <v>352</v>
      </c>
      <c r="AE163" s="746" t="str">
        <f>E163</f>
        <v>500 ft^3</v>
      </c>
      <c r="AF163" s="746"/>
      <c r="AG163" s="746"/>
      <c r="AH163" s="746"/>
      <c r="AI163" s="746"/>
      <c r="AJ163" s="746"/>
      <c r="AK163" s="746"/>
      <c r="AL163" s="746"/>
      <c r="AM163" s="746"/>
    </row>
    <row r="164" spans="1:39" s="22" customFormat="1" x14ac:dyDescent="0.25">
      <c r="A164" s="859"/>
      <c r="B164" s="779"/>
      <c r="C164" s="3" t="s">
        <v>1118</v>
      </c>
      <c r="D164" s="3">
        <v>5</v>
      </c>
      <c r="E164" s="762"/>
      <c r="F164" s="746"/>
      <c r="G164" s="861"/>
      <c r="H164" s="747"/>
      <c r="I164" s="747"/>
      <c r="J164" s="741"/>
      <c r="K164" s="746"/>
      <c r="L164" s="746"/>
      <c r="M164" s="746"/>
      <c r="N164" s="746"/>
      <c r="O164" s="746"/>
      <c r="P164" s="741"/>
      <c r="Q164" s="741"/>
      <c r="R164" s="747"/>
      <c r="S164" s="747"/>
      <c r="T164" s="747"/>
      <c r="U164" s="747"/>
      <c r="V164" s="747"/>
      <c r="W164" s="747"/>
      <c r="X164" s="747"/>
      <c r="Y164" s="747"/>
      <c r="Z164" s="749"/>
      <c r="AA164" s="749"/>
      <c r="AB164" s="749"/>
      <c r="AC164" s="749"/>
      <c r="AD164" s="836"/>
      <c r="AE164" s="746"/>
      <c r="AF164" s="746"/>
      <c r="AG164" s="746"/>
      <c r="AH164" s="746"/>
      <c r="AI164" s="746"/>
      <c r="AJ164" s="746"/>
      <c r="AK164" s="746"/>
      <c r="AL164" s="746"/>
      <c r="AM164" s="746"/>
    </row>
    <row r="165" spans="1:39" s="22" customFormat="1" ht="89.25" x14ac:dyDescent="0.25">
      <c r="A165" s="13" t="s">
        <v>415</v>
      </c>
      <c r="B165" s="4" t="s">
        <v>604</v>
      </c>
      <c r="C165" s="3">
        <v>1</v>
      </c>
      <c r="D165" s="3">
        <v>1</v>
      </c>
      <c r="E165" s="3">
        <v>1</v>
      </c>
      <c r="F165" s="12" t="s">
        <v>824</v>
      </c>
      <c r="G165" s="75" t="s">
        <v>825</v>
      </c>
      <c r="H165" s="317" t="s">
        <v>86</v>
      </c>
      <c r="I165" s="317" t="s">
        <v>715</v>
      </c>
      <c r="J165" s="70" t="s">
        <v>74</v>
      </c>
      <c r="K165" s="23" t="s">
        <v>68</v>
      </c>
      <c r="L165" s="23" t="s">
        <v>416</v>
      </c>
      <c r="M165" s="23" t="s">
        <v>404</v>
      </c>
      <c r="N165" s="23">
        <v>2</v>
      </c>
      <c r="O165" s="23">
        <v>1</v>
      </c>
      <c r="P165" s="70">
        <v>42087</v>
      </c>
      <c r="Q165" s="70" t="s">
        <v>402</v>
      </c>
      <c r="R165" s="66" t="s">
        <v>660</v>
      </c>
      <c r="S165" s="66" t="s">
        <v>417</v>
      </c>
      <c r="T165" s="66" t="s">
        <v>228</v>
      </c>
      <c r="U165" s="66" t="s">
        <v>97</v>
      </c>
      <c r="V165" s="66" t="s">
        <v>443</v>
      </c>
      <c r="W165" s="66" t="s">
        <v>97</v>
      </c>
      <c r="X165" s="66" t="s">
        <v>97</v>
      </c>
      <c r="Y165" s="66" t="s">
        <v>418</v>
      </c>
      <c r="Z165" s="12" t="s">
        <v>419</v>
      </c>
      <c r="AA165" s="12">
        <f>E165</f>
        <v>1</v>
      </c>
      <c r="AB165" s="12"/>
      <c r="AC165" s="12"/>
      <c r="AD165" s="75" t="s">
        <v>420</v>
      </c>
      <c r="AE165" s="12">
        <f>AA165</f>
        <v>1</v>
      </c>
      <c r="AF165" s="12">
        <f>AE165</f>
        <v>1</v>
      </c>
      <c r="AG165" s="12"/>
      <c r="AH165" s="12"/>
      <c r="AI165" s="12"/>
      <c r="AJ165" s="12"/>
      <c r="AK165" s="12"/>
      <c r="AL165" s="12"/>
      <c r="AM165" s="78" t="s">
        <v>523</v>
      </c>
    </row>
    <row r="166" spans="1:39" s="22" customFormat="1" ht="38.25" x14ac:dyDescent="0.25">
      <c r="A166" s="22" t="s">
        <v>90</v>
      </c>
      <c r="B166" s="4" t="s">
        <v>612</v>
      </c>
      <c r="C166" s="3">
        <v>0.5</v>
      </c>
      <c r="D166" s="3">
        <v>3</v>
      </c>
      <c r="E166" s="3">
        <v>0.5</v>
      </c>
      <c r="F166" s="23" t="s">
        <v>392</v>
      </c>
      <c r="G166" s="23" t="s">
        <v>304</v>
      </c>
      <c r="H166" s="317" t="s">
        <v>44</v>
      </c>
      <c r="I166" s="317" t="s">
        <v>140</v>
      </c>
      <c r="J166" s="70" t="s">
        <v>74</v>
      </c>
      <c r="K166" s="23" t="s">
        <v>67</v>
      </c>
      <c r="L166" s="23" t="s">
        <v>91</v>
      </c>
      <c r="M166" s="23" t="s">
        <v>237</v>
      </c>
      <c r="N166" s="23">
        <v>1</v>
      </c>
      <c r="O166" s="23">
        <v>0.5</v>
      </c>
      <c r="P166" s="70" t="s">
        <v>1324</v>
      </c>
      <c r="Q166" s="70" t="s">
        <v>76</v>
      </c>
      <c r="R166" s="66" t="s">
        <v>238</v>
      </c>
      <c r="S166" s="66" t="s">
        <v>32</v>
      </c>
      <c r="T166" s="23" t="s">
        <v>172</v>
      </c>
      <c r="U166" s="23" t="s">
        <v>97</v>
      </c>
      <c r="V166" s="23" t="s">
        <v>443</v>
      </c>
      <c r="W166" s="23" t="s">
        <v>97</v>
      </c>
      <c r="X166" s="23" t="s">
        <v>97</v>
      </c>
      <c r="Y166" s="23" t="s">
        <v>97</v>
      </c>
      <c r="Z166" s="12"/>
      <c r="AA166" s="12"/>
      <c r="AB166" s="12"/>
      <c r="AC166" s="12"/>
      <c r="AD166" s="9" t="s">
        <v>33</v>
      </c>
      <c r="AE166" s="23">
        <f>E166</f>
        <v>0.5</v>
      </c>
      <c r="AF166" s="12"/>
      <c r="AG166" s="12"/>
      <c r="AH166" s="12"/>
      <c r="AI166" s="12"/>
      <c r="AJ166" s="12"/>
      <c r="AK166" s="12"/>
      <c r="AL166" s="12"/>
      <c r="AM166" s="12"/>
    </row>
    <row r="167" spans="1:39" s="188" customFormat="1" ht="127.5" x14ac:dyDescent="0.25">
      <c r="A167" s="188" t="s">
        <v>963</v>
      </c>
      <c r="B167" s="190" t="s">
        <v>928</v>
      </c>
      <c r="C167" s="189">
        <v>0.5</v>
      </c>
      <c r="D167" s="189">
        <v>1</v>
      </c>
      <c r="E167" s="189">
        <v>0.5</v>
      </c>
      <c r="F167" s="185" t="s">
        <v>1210</v>
      </c>
      <c r="G167" s="185" t="s">
        <v>1211</v>
      </c>
      <c r="H167" s="317" t="s">
        <v>46</v>
      </c>
      <c r="I167" s="317" t="s">
        <v>300</v>
      </c>
      <c r="J167" s="186" t="s">
        <v>74</v>
      </c>
      <c r="K167" s="185" t="s">
        <v>67</v>
      </c>
      <c r="L167" s="185" t="s">
        <v>964</v>
      </c>
      <c r="M167" s="185" t="s">
        <v>965</v>
      </c>
      <c r="N167" s="185">
        <v>1</v>
      </c>
      <c r="O167" s="185">
        <v>1</v>
      </c>
      <c r="P167" s="186">
        <v>43602</v>
      </c>
      <c r="Q167" s="186" t="s">
        <v>71</v>
      </c>
      <c r="R167" s="184" t="s">
        <v>1212</v>
      </c>
      <c r="S167" s="184" t="s">
        <v>1213</v>
      </c>
      <c r="T167" s="185" t="s">
        <v>97</v>
      </c>
      <c r="U167" s="185" t="s">
        <v>1214</v>
      </c>
      <c r="V167" s="185" t="s">
        <v>443</v>
      </c>
      <c r="W167" s="185" t="s">
        <v>1215</v>
      </c>
      <c r="X167" s="185" t="s">
        <v>1216</v>
      </c>
      <c r="Y167" s="185" t="s">
        <v>1217</v>
      </c>
      <c r="Z167" s="187"/>
      <c r="AA167" s="187"/>
      <c r="AB167" s="187"/>
      <c r="AC167" s="187"/>
      <c r="AD167" s="398"/>
      <c r="AE167" s="185"/>
      <c r="AF167" s="187"/>
      <c r="AG167" s="187"/>
      <c r="AH167" s="187"/>
      <c r="AI167" s="187"/>
      <c r="AJ167" s="187"/>
      <c r="AK167" s="187"/>
      <c r="AL167" s="187"/>
      <c r="AM167" s="187"/>
    </row>
    <row r="168" spans="1:39" s="22" customFormat="1" ht="38.25" x14ac:dyDescent="0.25">
      <c r="A168" s="22" t="s">
        <v>239</v>
      </c>
      <c r="B168" s="4" t="s">
        <v>612</v>
      </c>
      <c r="C168" s="3">
        <v>0.5</v>
      </c>
      <c r="D168" s="3">
        <v>1</v>
      </c>
      <c r="E168" s="3">
        <v>0</v>
      </c>
      <c r="F168" s="23" t="s">
        <v>241</v>
      </c>
      <c r="G168" s="23" t="s">
        <v>37</v>
      </c>
      <c r="H168" s="317" t="s">
        <v>46</v>
      </c>
      <c r="I168" s="317" t="s">
        <v>140</v>
      </c>
      <c r="J168" s="70"/>
      <c r="K168" s="23" t="s">
        <v>67</v>
      </c>
      <c r="L168" s="23" t="s">
        <v>240</v>
      </c>
      <c r="M168" s="23" t="s">
        <v>567</v>
      </c>
      <c r="N168" s="23">
        <v>1</v>
      </c>
      <c r="O168" s="23">
        <v>1</v>
      </c>
      <c r="P168" s="70" t="s">
        <v>1418</v>
      </c>
      <c r="Q168" s="70" t="s">
        <v>76</v>
      </c>
      <c r="R168" s="66" t="s">
        <v>139</v>
      </c>
      <c r="S168" s="66" t="s">
        <v>32</v>
      </c>
      <c r="T168" s="23" t="s">
        <v>97</v>
      </c>
      <c r="U168" s="23" t="s">
        <v>97</v>
      </c>
      <c r="V168" s="23" t="s">
        <v>443</v>
      </c>
      <c r="W168" s="23" t="s">
        <v>97</v>
      </c>
      <c r="X168" s="23" t="s">
        <v>97</v>
      </c>
      <c r="Y168" s="23" t="s">
        <v>97</v>
      </c>
      <c r="Z168" s="12"/>
      <c r="AA168" s="12"/>
      <c r="AB168" s="12"/>
      <c r="AC168" s="12"/>
      <c r="AD168" s="12"/>
      <c r="AE168" s="23"/>
      <c r="AF168" s="12"/>
      <c r="AG168" s="12"/>
      <c r="AH168" s="12"/>
      <c r="AI168" s="12"/>
      <c r="AJ168" s="12"/>
      <c r="AK168" s="12"/>
      <c r="AL168" s="12"/>
      <c r="AM168" s="12"/>
    </row>
    <row r="169" spans="1:39" s="22" customFormat="1" ht="63.75" x14ac:dyDescent="0.25">
      <c r="A169" s="22" t="s">
        <v>242</v>
      </c>
      <c r="B169" s="4" t="s">
        <v>1325</v>
      </c>
      <c r="C169" s="3">
        <v>0.5</v>
      </c>
      <c r="D169" s="3">
        <v>3</v>
      </c>
      <c r="E169" s="3">
        <f>D169*C169</f>
        <v>1.5</v>
      </c>
      <c r="F169" s="23" t="s">
        <v>243</v>
      </c>
      <c r="G169" s="23" t="s">
        <v>37</v>
      </c>
      <c r="H169" s="317" t="s">
        <v>46</v>
      </c>
      <c r="I169" s="317" t="s">
        <v>140</v>
      </c>
      <c r="J169" s="70" t="s">
        <v>1375</v>
      </c>
      <c r="K169" s="23" t="s">
        <v>67</v>
      </c>
      <c r="L169" s="23" t="s">
        <v>1628</v>
      </c>
      <c r="M169" s="23" t="s">
        <v>566</v>
      </c>
      <c r="N169" s="23">
        <v>1</v>
      </c>
      <c r="O169" s="23">
        <v>1</v>
      </c>
      <c r="P169" s="70" t="s">
        <v>1326</v>
      </c>
      <c r="Q169" s="70" t="s">
        <v>71</v>
      </c>
      <c r="R169" s="66" t="s">
        <v>139</v>
      </c>
      <c r="S169" s="66" t="s">
        <v>32</v>
      </c>
      <c r="T169" s="23" t="s">
        <v>97</v>
      </c>
      <c r="U169" s="23" t="s">
        <v>97</v>
      </c>
      <c r="V169" s="23" t="s">
        <v>443</v>
      </c>
      <c r="W169" s="23" t="s">
        <v>97</v>
      </c>
      <c r="X169" s="23" t="s">
        <v>97</v>
      </c>
      <c r="Y169" s="23" t="s">
        <v>97</v>
      </c>
      <c r="Z169" s="12"/>
      <c r="AA169" s="12"/>
      <c r="AB169" s="12"/>
      <c r="AC169" s="12"/>
      <c r="AD169" s="12"/>
      <c r="AE169" s="23"/>
      <c r="AF169" s="12"/>
      <c r="AG169" s="12"/>
      <c r="AH169" s="12"/>
      <c r="AI169" s="12"/>
      <c r="AJ169" s="12"/>
      <c r="AK169" s="12"/>
      <c r="AL169" s="12"/>
      <c r="AM169" s="12"/>
    </row>
    <row r="170" spans="1:39" s="22" customFormat="1" ht="38.25" x14ac:dyDescent="0.25">
      <c r="A170" s="22" t="s">
        <v>244</v>
      </c>
      <c r="B170" s="4" t="s">
        <v>612</v>
      </c>
      <c r="C170" s="3">
        <v>0.5</v>
      </c>
      <c r="D170" s="3">
        <v>3</v>
      </c>
      <c r="E170" s="3">
        <v>0.5</v>
      </c>
      <c r="F170" s="48" t="s">
        <v>245</v>
      </c>
      <c r="G170" s="23" t="s">
        <v>37</v>
      </c>
      <c r="H170" s="317" t="s">
        <v>46</v>
      </c>
      <c r="I170" s="317" t="s">
        <v>300</v>
      </c>
      <c r="J170" s="70" t="s">
        <v>1376</v>
      </c>
      <c r="K170" s="23" t="s">
        <v>67</v>
      </c>
      <c r="L170" s="23" t="s">
        <v>564</v>
      </c>
      <c r="M170" s="23" t="s">
        <v>565</v>
      </c>
      <c r="N170" s="23">
        <v>1</v>
      </c>
      <c r="O170" s="23">
        <v>1</v>
      </c>
      <c r="P170" s="70" t="s">
        <v>1267</v>
      </c>
      <c r="Q170" s="70" t="s">
        <v>76</v>
      </c>
      <c r="R170" s="66" t="s">
        <v>139</v>
      </c>
      <c r="S170" s="66" t="s">
        <v>32</v>
      </c>
      <c r="T170" s="23" t="s">
        <v>97</v>
      </c>
      <c r="U170" s="23" t="s">
        <v>97</v>
      </c>
      <c r="V170" s="23" t="s">
        <v>443</v>
      </c>
      <c r="W170" s="23" t="s">
        <v>97</v>
      </c>
      <c r="X170" s="23" t="s">
        <v>97</v>
      </c>
      <c r="Y170" s="23" t="s">
        <v>97</v>
      </c>
      <c r="Z170" s="12"/>
      <c r="AA170" s="12"/>
      <c r="AB170" s="12"/>
      <c r="AC170" s="12"/>
      <c r="AD170" s="12"/>
      <c r="AE170" s="23"/>
      <c r="AF170" s="12"/>
      <c r="AG170" s="12"/>
      <c r="AH170" s="12"/>
      <c r="AI170" s="12"/>
      <c r="AJ170" s="12"/>
      <c r="AK170" s="12"/>
      <c r="AL170" s="12"/>
      <c r="AM170" s="12"/>
    </row>
    <row r="171" spans="1:39" s="22" customFormat="1" ht="33" x14ac:dyDescent="0.25">
      <c r="A171" s="22" t="s">
        <v>246</v>
      </c>
      <c r="B171" s="4" t="s">
        <v>612</v>
      </c>
      <c r="C171" s="3">
        <v>1</v>
      </c>
      <c r="D171" s="3">
        <v>1</v>
      </c>
      <c r="E171" s="3">
        <v>1</v>
      </c>
      <c r="F171" s="23" t="s">
        <v>243</v>
      </c>
      <c r="G171" s="23" t="s">
        <v>37</v>
      </c>
      <c r="H171" s="317" t="s">
        <v>46</v>
      </c>
      <c r="I171" s="317" t="s">
        <v>140</v>
      </c>
      <c r="J171" s="70" t="s">
        <v>74</v>
      </c>
      <c r="K171" s="23" t="s">
        <v>68</v>
      </c>
      <c r="L171" s="23" t="s">
        <v>1218</v>
      </c>
      <c r="M171" s="23" t="s">
        <v>563</v>
      </c>
      <c r="N171" s="23">
        <v>5</v>
      </c>
      <c r="O171" s="23">
        <v>1</v>
      </c>
      <c r="P171" s="70">
        <v>41526</v>
      </c>
      <c r="Q171" s="70" t="s">
        <v>76</v>
      </c>
      <c r="R171" s="66" t="s">
        <v>139</v>
      </c>
      <c r="S171" s="66" t="s">
        <v>32</v>
      </c>
      <c r="T171" s="23" t="s">
        <v>97</v>
      </c>
      <c r="U171" s="23" t="s">
        <v>97</v>
      </c>
      <c r="V171" s="23" t="s">
        <v>443</v>
      </c>
      <c r="W171" s="23" t="s">
        <v>97</v>
      </c>
      <c r="X171" s="23" t="s">
        <v>97</v>
      </c>
      <c r="Y171" s="23" t="s">
        <v>97</v>
      </c>
      <c r="Z171" s="12"/>
      <c r="AA171" s="12"/>
      <c r="AB171" s="12"/>
      <c r="AC171" s="12"/>
      <c r="AD171" s="12"/>
      <c r="AE171" s="23"/>
      <c r="AF171" s="12"/>
      <c r="AG171" s="12"/>
      <c r="AH171" s="12"/>
      <c r="AI171" s="12"/>
      <c r="AJ171" s="12"/>
      <c r="AK171" s="12"/>
      <c r="AL171" s="12"/>
      <c r="AM171" s="12"/>
    </row>
    <row r="172" spans="1:39" s="22" customFormat="1" ht="51" x14ac:dyDescent="0.25">
      <c r="A172" s="22" t="s">
        <v>247</v>
      </c>
      <c r="B172" s="4" t="s">
        <v>612</v>
      </c>
      <c r="C172" s="3">
        <v>0.5</v>
      </c>
      <c r="D172" s="3">
        <v>1</v>
      </c>
      <c r="E172" s="3">
        <v>0.5</v>
      </c>
      <c r="F172" s="23" t="s">
        <v>243</v>
      </c>
      <c r="G172" s="23" t="s">
        <v>37</v>
      </c>
      <c r="H172" s="317" t="s">
        <v>46</v>
      </c>
      <c r="I172" s="317" t="s">
        <v>140</v>
      </c>
      <c r="J172" s="70" t="s">
        <v>74</v>
      </c>
      <c r="K172" s="23" t="s">
        <v>68</v>
      </c>
      <c r="L172" s="23" t="s">
        <v>248</v>
      </c>
      <c r="M172" s="23" t="s">
        <v>502</v>
      </c>
      <c r="N172" s="23">
        <v>5</v>
      </c>
      <c r="O172" s="23">
        <v>1</v>
      </c>
      <c r="P172" s="70">
        <v>44202</v>
      </c>
      <c r="Q172" s="70" t="s">
        <v>76</v>
      </c>
      <c r="R172" s="66" t="s">
        <v>139</v>
      </c>
      <c r="S172" s="66" t="s">
        <v>32</v>
      </c>
      <c r="T172" s="23" t="s">
        <v>97</v>
      </c>
      <c r="U172" s="23" t="s">
        <v>97</v>
      </c>
      <c r="V172" s="23" t="s">
        <v>443</v>
      </c>
      <c r="W172" s="23" t="s">
        <v>97</v>
      </c>
      <c r="X172" s="23" t="s">
        <v>97</v>
      </c>
      <c r="Y172" s="23" t="s">
        <v>97</v>
      </c>
      <c r="Z172" s="12"/>
      <c r="AA172" s="12"/>
      <c r="AB172" s="12"/>
      <c r="AC172" s="12"/>
      <c r="AD172" s="12"/>
      <c r="AE172" s="23"/>
      <c r="AF172" s="12"/>
      <c r="AG172" s="12"/>
      <c r="AH172" s="12"/>
      <c r="AI172" s="12"/>
      <c r="AJ172" s="12"/>
      <c r="AK172" s="12"/>
      <c r="AL172" s="12"/>
      <c r="AM172" s="12"/>
    </row>
    <row r="173" spans="1:39" s="22" customFormat="1" ht="63.75" x14ac:dyDescent="0.25">
      <c r="A173" s="19" t="s">
        <v>1130</v>
      </c>
      <c r="B173" s="4" t="s">
        <v>612</v>
      </c>
      <c r="C173" s="3">
        <v>0.1</v>
      </c>
      <c r="D173" s="3">
        <v>1</v>
      </c>
      <c r="E173" s="3">
        <v>0.1</v>
      </c>
      <c r="F173" s="12" t="s">
        <v>826</v>
      </c>
      <c r="G173" s="324" t="s">
        <v>1131</v>
      </c>
      <c r="H173" s="317" t="s">
        <v>54</v>
      </c>
      <c r="I173" s="314" t="s">
        <v>716</v>
      </c>
      <c r="J173" s="70" t="s">
        <v>74</v>
      </c>
      <c r="K173" s="23" t="s">
        <v>68</v>
      </c>
      <c r="L173" s="23" t="s">
        <v>263</v>
      </c>
      <c r="M173" s="23" t="s">
        <v>74</v>
      </c>
      <c r="N173" s="23">
        <v>0.1</v>
      </c>
      <c r="O173" s="23">
        <v>0.1</v>
      </c>
      <c r="P173" s="70">
        <v>41697</v>
      </c>
      <c r="Q173" s="70" t="s">
        <v>96</v>
      </c>
      <c r="R173" s="66" t="s">
        <v>139</v>
      </c>
      <c r="S173" s="66" t="s">
        <v>32</v>
      </c>
      <c r="T173" s="23" t="s">
        <v>264</v>
      </c>
      <c r="U173" s="23" t="s">
        <v>97</v>
      </c>
      <c r="V173" s="23" t="s">
        <v>443</v>
      </c>
      <c r="W173" s="23" t="s">
        <v>97</v>
      </c>
      <c r="X173" s="23" t="s">
        <v>97</v>
      </c>
      <c r="Y173" s="23" t="s">
        <v>97</v>
      </c>
      <c r="Z173" s="12"/>
      <c r="AA173" s="12"/>
      <c r="AB173" s="12"/>
      <c r="AC173" s="12"/>
      <c r="AD173" s="83" t="s">
        <v>528</v>
      </c>
      <c r="AE173" s="23"/>
      <c r="AF173" s="12"/>
      <c r="AG173" s="12"/>
      <c r="AH173" s="12"/>
      <c r="AI173" s="12"/>
      <c r="AJ173" s="12"/>
      <c r="AK173" s="12"/>
      <c r="AL173" s="12"/>
      <c r="AM173" s="78" t="s">
        <v>583</v>
      </c>
    </row>
    <row r="174" spans="1:39" ht="31.5" customHeight="1" x14ac:dyDescent="0.25">
      <c r="A174" s="22" t="s">
        <v>547</v>
      </c>
      <c r="B174" s="4" t="s">
        <v>555</v>
      </c>
      <c r="C174" s="3">
        <v>0.5</v>
      </c>
      <c r="D174" s="3">
        <v>1</v>
      </c>
      <c r="E174" s="3">
        <v>0.5</v>
      </c>
      <c r="F174" s="23" t="s">
        <v>549</v>
      </c>
      <c r="G174" s="23" t="s">
        <v>969</v>
      </c>
      <c r="H174" s="317" t="s">
        <v>40</v>
      </c>
      <c r="I174" s="317" t="s">
        <v>231</v>
      </c>
      <c r="J174" s="70" t="s">
        <v>74</v>
      </c>
      <c r="K174" s="23" t="s">
        <v>68</v>
      </c>
      <c r="L174" s="101" t="s">
        <v>548</v>
      </c>
      <c r="M174" s="23" t="s">
        <v>74</v>
      </c>
      <c r="N174" s="23">
        <v>0.5</v>
      </c>
      <c r="O174" s="23">
        <v>0.5</v>
      </c>
      <c r="P174" s="70">
        <v>42835</v>
      </c>
      <c r="Q174" s="70" t="s">
        <v>72</v>
      </c>
      <c r="R174" s="66" t="s">
        <v>139</v>
      </c>
      <c r="S174" s="66" t="s">
        <v>32</v>
      </c>
      <c r="T174" s="23" t="s">
        <v>97</v>
      </c>
      <c r="U174" s="23" t="s">
        <v>97</v>
      </c>
      <c r="V174" s="23" t="s">
        <v>443</v>
      </c>
      <c r="W174" s="23" t="s">
        <v>97</v>
      </c>
      <c r="X174" s="23" t="s">
        <v>97</v>
      </c>
      <c r="Y174" s="23" t="s">
        <v>97</v>
      </c>
      <c r="Z174" s="12"/>
      <c r="AA174" s="12"/>
      <c r="AB174" s="12"/>
      <c r="AC174" s="12"/>
      <c r="AF174" s="12"/>
      <c r="AG174" s="12"/>
      <c r="AH174" s="12"/>
      <c r="AI174" s="12"/>
      <c r="AJ174" s="12"/>
      <c r="AK174" s="12"/>
      <c r="AL174" s="12"/>
      <c r="AM174" s="12"/>
    </row>
    <row r="175" spans="1:39" ht="25.5" x14ac:dyDescent="0.25">
      <c r="A175" s="22" t="s">
        <v>16</v>
      </c>
      <c r="B175" s="5" t="s">
        <v>623</v>
      </c>
      <c r="C175" s="3" t="s">
        <v>286</v>
      </c>
      <c r="D175" s="3">
        <f>'[3]All ct and mass'!$B$2</f>
        <v>288</v>
      </c>
      <c r="E175" s="31">
        <f>'[3]All ct and mass'!$B$3/1000</f>
        <v>41.911999999999999</v>
      </c>
      <c r="F175" s="23" t="s">
        <v>74</v>
      </c>
      <c r="G175" s="23" t="s">
        <v>37</v>
      </c>
      <c r="H175" s="317" t="s">
        <v>46</v>
      </c>
      <c r="I175" s="317" t="s">
        <v>140</v>
      </c>
      <c r="J175" s="23" t="s">
        <v>74</v>
      </c>
      <c r="K175" s="23" t="s">
        <v>68</v>
      </c>
      <c r="L175" s="23" t="s">
        <v>120</v>
      </c>
      <c r="M175" s="23" t="s">
        <v>74</v>
      </c>
      <c r="N175" s="23">
        <v>40</v>
      </c>
      <c r="O175" s="23">
        <v>25</v>
      </c>
      <c r="P175" s="70">
        <v>41513</v>
      </c>
      <c r="Q175" s="23" t="s">
        <v>74</v>
      </c>
      <c r="R175" s="66" t="s">
        <v>139</v>
      </c>
      <c r="S175" s="66" t="s">
        <v>32</v>
      </c>
      <c r="T175" s="23" t="s">
        <v>97</v>
      </c>
      <c r="U175" s="23" t="s">
        <v>97</v>
      </c>
      <c r="V175" s="23" t="s">
        <v>443</v>
      </c>
      <c r="W175" s="23" t="s">
        <v>97</v>
      </c>
      <c r="X175" s="23" t="s">
        <v>97</v>
      </c>
      <c r="Y175" s="23" t="s">
        <v>97</v>
      </c>
    </row>
    <row r="176" spans="1:39" ht="33" x14ac:dyDescent="0.25">
      <c r="A176" s="22" t="s">
        <v>453</v>
      </c>
      <c r="B176" s="4" t="s">
        <v>612</v>
      </c>
      <c r="C176" s="3">
        <v>0.45</v>
      </c>
      <c r="D176" s="3">
        <v>1</v>
      </c>
      <c r="E176" s="3">
        <v>0.45</v>
      </c>
      <c r="F176" s="384" t="s">
        <v>549</v>
      </c>
      <c r="G176" s="23" t="s">
        <v>969</v>
      </c>
      <c r="H176" s="317" t="s">
        <v>46</v>
      </c>
      <c r="I176" s="317" t="s">
        <v>231</v>
      </c>
      <c r="J176" s="23" t="s">
        <v>74</v>
      </c>
      <c r="K176" s="23" t="s">
        <v>68</v>
      </c>
      <c r="L176" s="23" t="s">
        <v>454</v>
      </c>
      <c r="M176" s="23" t="s">
        <v>74</v>
      </c>
      <c r="N176" s="23">
        <v>1</v>
      </c>
      <c r="O176" s="23">
        <v>0.5</v>
      </c>
      <c r="P176" s="70">
        <v>42508</v>
      </c>
      <c r="Q176" s="388" t="s">
        <v>1327</v>
      </c>
      <c r="R176" s="66" t="s">
        <v>139</v>
      </c>
      <c r="S176" s="66" t="s">
        <v>32</v>
      </c>
      <c r="T176" s="23" t="s">
        <v>97</v>
      </c>
      <c r="U176" s="23" t="s">
        <v>97</v>
      </c>
      <c r="V176" s="23" t="s">
        <v>443</v>
      </c>
      <c r="W176" s="23" t="s">
        <v>97</v>
      </c>
      <c r="X176" s="23" t="s">
        <v>97</v>
      </c>
      <c r="Y176" s="23" t="s">
        <v>97</v>
      </c>
    </row>
    <row r="177" spans="1:39" s="445" customFormat="1" ht="33" x14ac:dyDescent="0.25">
      <c r="A177" s="446" t="s">
        <v>1300</v>
      </c>
      <c r="B177" s="444" t="s">
        <v>612</v>
      </c>
      <c r="C177" s="445">
        <v>0.25</v>
      </c>
      <c r="D177" s="445">
        <v>1</v>
      </c>
      <c r="E177" s="445">
        <v>0.25</v>
      </c>
      <c r="F177" s="441" t="s">
        <v>74</v>
      </c>
      <c r="G177" s="441" t="s">
        <v>1301</v>
      </c>
      <c r="H177" s="442" t="s">
        <v>40</v>
      </c>
      <c r="I177" s="442" t="s">
        <v>300</v>
      </c>
      <c r="J177" s="441" t="s">
        <v>74</v>
      </c>
      <c r="K177" s="441" t="s">
        <v>68</v>
      </c>
      <c r="L177" s="441" t="s">
        <v>454</v>
      </c>
      <c r="M177" s="441" t="s">
        <v>74</v>
      </c>
      <c r="N177" s="441">
        <v>0.25</v>
      </c>
      <c r="O177" s="441">
        <v>0.25</v>
      </c>
      <c r="P177" s="447">
        <v>44321</v>
      </c>
      <c r="Q177" s="447" t="s">
        <v>72</v>
      </c>
      <c r="R177" s="442" t="s">
        <v>139</v>
      </c>
      <c r="S177" s="442" t="s">
        <v>32</v>
      </c>
      <c r="T177" s="441" t="s">
        <v>97</v>
      </c>
      <c r="U177" s="441" t="s">
        <v>97</v>
      </c>
      <c r="V177" s="441" t="s">
        <v>443</v>
      </c>
      <c r="W177" s="441" t="s">
        <v>97</v>
      </c>
      <c r="X177" s="441" t="s">
        <v>97</v>
      </c>
      <c r="Y177" s="441" t="s">
        <v>97</v>
      </c>
      <c r="Z177" s="441"/>
      <c r="AA177" s="441"/>
      <c r="AB177" s="441"/>
      <c r="AC177" s="441"/>
      <c r="AD177" s="443"/>
      <c r="AE177" s="441"/>
      <c r="AF177" s="441"/>
      <c r="AG177" s="441"/>
      <c r="AH177" s="441"/>
      <c r="AI177" s="441"/>
      <c r="AJ177" s="441"/>
      <c r="AK177" s="441"/>
      <c r="AL177" s="441"/>
      <c r="AM177" s="441"/>
    </row>
    <row r="178" spans="1:39" s="144" customFormat="1" ht="82.5" x14ac:dyDescent="0.25">
      <c r="A178" s="22" t="s">
        <v>447</v>
      </c>
      <c r="B178" s="4" t="s">
        <v>622</v>
      </c>
      <c r="C178" s="3">
        <v>1</v>
      </c>
      <c r="D178" s="3">
        <v>2</v>
      </c>
      <c r="E178" s="3">
        <v>2</v>
      </c>
      <c r="F178" s="23" t="s">
        <v>437</v>
      </c>
      <c r="G178" s="23" t="s">
        <v>562</v>
      </c>
      <c r="H178" s="317" t="s">
        <v>54</v>
      </c>
      <c r="I178" s="317" t="s">
        <v>140</v>
      </c>
      <c r="J178" s="23" t="s">
        <v>74</v>
      </c>
      <c r="K178" s="23" t="s">
        <v>68</v>
      </c>
      <c r="L178" s="23" t="s">
        <v>448</v>
      </c>
      <c r="M178" s="23" t="s">
        <v>404</v>
      </c>
      <c r="N178" s="23">
        <v>20</v>
      </c>
      <c r="O178" s="23">
        <v>4</v>
      </c>
      <c r="P178" s="70" t="s">
        <v>1011</v>
      </c>
      <c r="Q178" s="23" t="s">
        <v>754</v>
      </c>
      <c r="R178" s="66" t="s">
        <v>139</v>
      </c>
      <c r="S178" s="66" t="s">
        <v>32</v>
      </c>
      <c r="T178" s="23" t="s">
        <v>32</v>
      </c>
      <c r="U178" s="23" t="s">
        <v>97</v>
      </c>
      <c r="V178" s="23" t="s">
        <v>443</v>
      </c>
      <c r="W178" s="23" t="s">
        <v>97</v>
      </c>
      <c r="X178" s="23" t="s">
        <v>97</v>
      </c>
      <c r="Y178" s="23" t="s">
        <v>97</v>
      </c>
      <c r="Z178" s="23"/>
      <c r="AA178" s="23"/>
      <c r="AB178" s="23"/>
      <c r="AC178" s="23"/>
      <c r="AD178" s="12"/>
      <c r="AE178" s="23"/>
      <c r="AF178" s="23"/>
      <c r="AG178" s="23"/>
      <c r="AH178" s="23"/>
      <c r="AI178" s="23"/>
      <c r="AJ178" s="23"/>
      <c r="AK178" s="23"/>
      <c r="AL178" s="23"/>
      <c r="AM178" s="23"/>
    </row>
    <row r="179" spans="1:39" s="415" customFormat="1" ht="70.5" customHeight="1" x14ac:dyDescent="0.25">
      <c r="A179" s="24" t="s">
        <v>1254</v>
      </c>
      <c r="B179" s="417" t="s">
        <v>1255</v>
      </c>
      <c r="C179" s="415">
        <v>0.5</v>
      </c>
      <c r="D179" s="415">
        <v>1</v>
      </c>
      <c r="E179" s="415">
        <v>0.5</v>
      </c>
      <c r="F179" s="413" t="s">
        <v>1256</v>
      </c>
      <c r="G179" s="9" t="s">
        <v>1262</v>
      </c>
      <c r="H179" s="412" t="s">
        <v>55</v>
      </c>
      <c r="I179" s="412" t="s">
        <v>140</v>
      </c>
      <c r="J179" s="413" t="s">
        <v>74</v>
      </c>
      <c r="K179" s="413" t="s">
        <v>68</v>
      </c>
      <c r="L179" s="413" t="s">
        <v>1220</v>
      </c>
      <c r="M179" s="413" t="s">
        <v>1257</v>
      </c>
      <c r="N179" s="413">
        <v>0.5</v>
      </c>
      <c r="O179" s="413">
        <v>0.5</v>
      </c>
      <c r="P179" s="414">
        <v>44117</v>
      </c>
      <c r="Q179" s="413" t="s">
        <v>79</v>
      </c>
      <c r="R179" s="412" t="s">
        <v>1259</v>
      </c>
      <c r="S179" s="412" t="s">
        <v>1258</v>
      </c>
      <c r="T179" s="413" t="s">
        <v>1186</v>
      </c>
      <c r="U179" s="413" t="s">
        <v>97</v>
      </c>
      <c r="V179" s="413" t="s">
        <v>443</v>
      </c>
      <c r="W179" s="413" t="s">
        <v>148</v>
      </c>
      <c r="X179" s="413" t="s">
        <v>1260</v>
      </c>
      <c r="Y179" s="413" t="s">
        <v>1261</v>
      </c>
      <c r="Z179" s="413"/>
      <c r="AA179" s="413"/>
      <c r="AB179" s="413"/>
      <c r="AC179" s="413"/>
      <c r="AD179" s="416"/>
      <c r="AE179" s="413"/>
      <c r="AF179" s="413"/>
      <c r="AG179" s="413"/>
      <c r="AH179" s="413"/>
      <c r="AI179" s="413"/>
      <c r="AJ179" s="413"/>
      <c r="AK179" s="413"/>
      <c r="AL179" s="413"/>
      <c r="AM179" s="413"/>
    </row>
    <row r="180" spans="1:39" ht="33" x14ac:dyDescent="0.25">
      <c r="A180" s="143" t="s">
        <v>940</v>
      </c>
      <c r="B180" s="145" t="s">
        <v>928</v>
      </c>
      <c r="C180" s="144">
        <v>4</v>
      </c>
      <c r="D180" s="144">
        <v>1</v>
      </c>
      <c r="E180" s="144">
        <f>C180*D180</f>
        <v>4</v>
      </c>
      <c r="F180" s="140" t="s">
        <v>1219</v>
      </c>
      <c r="G180" s="140" t="s">
        <v>941</v>
      </c>
      <c r="H180" s="317" t="s">
        <v>46</v>
      </c>
      <c r="I180" s="317" t="s">
        <v>300</v>
      </c>
      <c r="J180" s="533">
        <v>44210</v>
      </c>
      <c r="K180" s="140" t="s">
        <v>928</v>
      </c>
      <c r="L180" s="140" t="s">
        <v>1220</v>
      </c>
      <c r="M180" s="140" t="s">
        <v>1221</v>
      </c>
      <c r="N180" s="140">
        <v>4</v>
      </c>
      <c r="O180" s="140">
        <v>4</v>
      </c>
      <c r="P180" s="141">
        <v>43564</v>
      </c>
      <c r="Q180" s="140" t="s">
        <v>460</v>
      </c>
      <c r="R180" s="139" t="s">
        <v>1222</v>
      </c>
      <c r="S180" s="139" t="s">
        <v>32</v>
      </c>
      <c r="T180" s="140" t="s">
        <v>1223</v>
      </c>
      <c r="U180" s="140" t="s">
        <v>97</v>
      </c>
      <c r="V180" s="140" t="s">
        <v>443</v>
      </c>
      <c r="W180" s="140" t="s">
        <v>97</v>
      </c>
      <c r="X180" s="140" t="s">
        <v>1208</v>
      </c>
      <c r="Y180" s="140" t="s">
        <v>97</v>
      </c>
      <c r="Z180" s="140"/>
      <c r="AA180" s="140"/>
      <c r="AB180" s="140"/>
      <c r="AC180" s="140"/>
      <c r="AD180" s="142"/>
      <c r="AE180" s="140"/>
      <c r="AF180" s="140"/>
      <c r="AG180" s="140"/>
      <c r="AH180" s="140"/>
      <c r="AI180" s="140"/>
      <c r="AJ180" s="140"/>
      <c r="AK180" s="140"/>
      <c r="AL180" s="140"/>
      <c r="AM180" s="140"/>
    </row>
    <row r="181" spans="1:39" s="530" customFormat="1" ht="33" x14ac:dyDescent="0.25">
      <c r="A181" s="531" t="s">
        <v>1383</v>
      </c>
      <c r="B181" s="529" t="s">
        <v>928</v>
      </c>
      <c r="C181" s="530">
        <v>4</v>
      </c>
      <c r="D181" s="530">
        <v>1</v>
      </c>
      <c r="E181" s="530">
        <f>C181*D181</f>
        <v>4</v>
      </c>
      <c r="F181" s="526" t="s">
        <v>1219</v>
      </c>
      <c r="G181" s="526" t="s">
        <v>941</v>
      </c>
      <c r="H181" s="527" t="s">
        <v>46</v>
      </c>
      <c r="I181" s="527" t="s">
        <v>300</v>
      </c>
      <c r="J181" s="533">
        <v>45000</v>
      </c>
      <c r="K181" s="526" t="s">
        <v>928</v>
      </c>
      <c r="L181" s="526" t="s">
        <v>1220</v>
      </c>
      <c r="M181" s="526" t="s">
        <v>1221</v>
      </c>
      <c r="N181" s="526">
        <v>4</v>
      </c>
      <c r="O181" s="526">
        <v>4</v>
      </c>
      <c r="P181" s="532">
        <v>44456</v>
      </c>
      <c r="Q181" s="526" t="s">
        <v>1303</v>
      </c>
      <c r="R181" s="527" t="s">
        <v>1222</v>
      </c>
      <c r="S181" s="527" t="s">
        <v>32</v>
      </c>
      <c r="T181" s="526" t="s">
        <v>1223</v>
      </c>
      <c r="U181" s="526" t="s">
        <v>97</v>
      </c>
      <c r="V181" s="526" t="s">
        <v>443</v>
      </c>
      <c r="W181" s="526" t="s">
        <v>97</v>
      </c>
      <c r="X181" s="526" t="s">
        <v>1208</v>
      </c>
      <c r="Y181" s="526" t="s">
        <v>97</v>
      </c>
      <c r="Z181" s="526"/>
      <c r="AA181" s="526"/>
      <c r="AB181" s="526"/>
      <c r="AC181" s="526"/>
      <c r="AD181" s="528"/>
      <c r="AE181" s="526"/>
      <c r="AF181" s="526"/>
      <c r="AG181" s="526"/>
      <c r="AH181" s="526"/>
      <c r="AI181" s="526"/>
      <c r="AJ181" s="526"/>
      <c r="AK181" s="526"/>
      <c r="AL181" s="526"/>
      <c r="AM181" s="526"/>
    </row>
    <row r="182" spans="1:39" ht="29.25" customHeight="1" x14ac:dyDescent="0.25">
      <c r="A182" s="22" t="s">
        <v>26</v>
      </c>
      <c r="B182" s="4" t="s">
        <v>622</v>
      </c>
      <c r="C182" s="3">
        <v>3</v>
      </c>
      <c r="D182" s="3">
        <v>1</v>
      </c>
      <c r="E182" s="3">
        <f>D182*C182</f>
        <v>3</v>
      </c>
      <c r="F182" s="23" t="s">
        <v>393</v>
      </c>
      <c r="G182" s="23" t="s">
        <v>249</v>
      </c>
      <c r="H182" s="317" t="s">
        <v>47</v>
      </c>
      <c r="I182" s="317" t="s">
        <v>140</v>
      </c>
      <c r="J182" s="70" t="s">
        <v>74</v>
      </c>
      <c r="K182" s="23" t="s">
        <v>68</v>
      </c>
      <c r="L182" s="23" t="s">
        <v>768</v>
      </c>
      <c r="M182" s="23" t="s">
        <v>74</v>
      </c>
      <c r="N182" s="23">
        <v>24</v>
      </c>
      <c r="O182" s="23">
        <v>6</v>
      </c>
      <c r="P182" s="70" t="s">
        <v>1432</v>
      </c>
      <c r="Q182" s="70" t="s">
        <v>1431</v>
      </c>
      <c r="R182" s="66" t="s">
        <v>139</v>
      </c>
      <c r="S182" s="66" t="s">
        <v>32</v>
      </c>
      <c r="T182" s="23" t="s">
        <v>32</v>
      </c>
      <c r="U182" s="23" t="s">
        <v>97</v>
      </c>
      <c r="V182" s="23" t="s">
        <v>443</v>
      </c>
      <c r="W182" s="23" t="s">
        <v>97</v>
      </c>
      <c r="X182" s="23" t="s">
        <v>97</v>
      </c>
      <c r="Y182" s="23" t="s">
        <v>97</v>
      </c>
    </row>
    <row r="183" spans="1:39" ht="63.75" x14ac:dyDescent="0.25">
      <c r="A183" s="22" t="s">
        <v>359</v>
      </c>
      <c r="B183" s="4" t="s">
        <v>622</v>
      </c>
      <c r="C183" s="3">
        <v>0.1</v>
      </c>
      <c r="D183" s="3">
        <v>1</v>
      </c>
      <c r="E183" s="3">
        <v>0.1</v>
      </c>
      <c r="F183" s="23" t="s">
        <v>480</v>
      </c>
      <c r="G183" s="23" t="s">
        <v>890</v>
      </c>
      <c r="H183" s="317" t="s">
        <v>54</v>
      </c>
      <c r="I183" s="317" t="s">
        <v>140</v>
      </c>
      <c r="J183" s="70" t="s">
        <v>74</v>
      </c>
      <c r="K183" s="23" t="s">
        <v>68</v>
      </c>
      <c r="L183" s="23" t="s">
        <v>355</v>
      </c>
      <c r="M183" s="23" t="s">
        <v>74</v>
      </c>
      <c r="N183" s="23">
        <v>0.5</v>
      </c>
      <c r="O183" s="23">
        <v>0.1</v>
      </c>
      <c r="P183" s="70">
        <v>41807</v>
      </c>
      <c r="Q183" s="70" t="s">
        <v>71</v>
      </c>
      <c r="R183" s="66" t="s">
        <v>357</v>
      </c>
      <c r="S183" s="66" t="s">
        <v>32</v>
      </c>
      <c r="T183" s="23" t="s">
        <v>32</v>
      </c>
      <c r="U183" s="23" t="s">
        <v>97</v>
      </c>
      <c r="V183" s="23" t="s">
        <v>443</v>
      </c>
      <c r="W183" s="23" t="s">
        <v>97</v>
      </c>
      <c r="X183" s="23" t="s">
        <v>97</v>
      </c>
      <c r="Y183" s="23" t="s">
        <v>97</v>
      </c>
    </row>
    <row r="184" spans="1:39" ht="63.75" x14ac:dyDescent="0.25">
      <c r="A184" s="22" t="s">
        <v>358</v>
      </c>
      <c r="B184" s="4" t="s">
        <v>627</v>
      </c>
      <c r="C184" s="3">
        <v>1</v>
      </c>
      <c r="D184" s="3">
        <v>1</v>
      </c>
      <c r="E184" s="3">
        <v>1</v>
      </c>
      <c r="F184" s="23" t="s">
        <v>480</v>
      </c>
      <c r="G184" s="23" t="s">
        <v>891</v>
      </c>
      <c r="H184" s="317" t="s">
        <v>46</v>
      </c>
      <c r="I184" s="317" t="s">
        <v>140</v>
      </c>
      <c r="J184" s="70" t="s">
        <v>74</v>
      </c>
      <c r="K184" s="23" t="s">
        <v>68</v>
      </c>
      <c r="L184" s="23" t="s">
        <v>360</v>
      </c>
      <c r="M184" s="23" t="s">
        <v>74</v>
      </c>
      <c r="N184" s="23">
        <v>2</v>
      </c>
      <c r="O184" s="23">
        <v>1</v>
      </c>
      <c r="P184" s="70">
        <v>41809</v>
      </c>
      <c r="Q184" s="70" t="s">
        <v>71</v>
      </c>
      <c r="R184" s="66" t="s">
        <v>357</v>
      </c>
      <c r="S184" s="66" t="s">
        <v>32</v>
      </c>
      <c r="T184" s="23" t="s">
        <v>32</v>
      </c>
      <c r="U184" s="23" t="s">
        <v>97</v>
      </c>
      <c r="V184" s="23" t="s">
        <v>443</v>
      </c>
      <c r="W184" s="23" t="s">
        <v>97</v>
      </c>
      <c r="X184" s="23" t="s">
        <v>97</v>
      </c>
      <c r="Y184" s="23" t="s">
        <v>97</v>
      </c>
    </row>
    <row r="185" spans="1:39" s="49" customFormat="1" ht="89.25" x14ac:dyDescent="0.25">
      <c r="A185" s="26" t="s">
        <v>955</v>
      </c>
      <c r="B185" s="172" t="s">
        <v>1264</v>
      </c>
      <c r="C185" s="171">
        <v>14.1</v>
      </c>
      <c r="D185" s="171" t="s">
        <v>1417</v>
      </c>
      <c r="E185" s="171" t="s">
        <v>1263</v>
      </c>
      <c r="F185" s="173" t="s">
        <v>712</v>
      </c>
      <c r="G185" s="27" t="s">
        <v>876</v>
      </c>
      <c r="H185" s="317" t="s">
        <v>48</v>
      </c>
      <c r="I185" s="317" t="s">
        <v>140</v>
      </c>
      <c r="J185" s="174" t="s">
        <v>74</v>
      </c>
      <c r="K185" s="173" t="s">
        <v>617</v>
      </c>
      <c r="L185" s="173" t="s">
        <v>250</v>
      </c>
      <c r="M185" s="173" t="s">
        <v>74</v>
      </c>
      <c r="N185" s="173" t="s">
        <v>783</v>
      </c>
      <c r="O185" s="173" t="s">
        <v>783</v>
      </c>
      <c r="P185" s="174" t="s">
        <v>74</v>
      </c>
      <c r="Q185" s="174" t="s">
        <v>1384</v>
      </c>
      <c r="R185" s="169" t="s">
        <v>251</v>
      </c>
      <c r="S185" s="169" t="s">
        <v>787</v>
      </c>
      <c r="T185" s="169" t="s">
        <v>252</v>
      </c>
      <c r="U185" s="173" t="s">
        <v>97</v>
      </c>
      <c r="V185" s="173" t="s">
        <v>443</v>
      </c>
      <c r="W185" s="173" t="s">
        <v>97</v>
      </c>
      <c r="X185" s="173" t="s">
        <v>97</v>
      </c>
      <c r="Y185" s="173" t="s">
        <v>97</v>
      </c>
      <c r="Z185" s="170"/>
      <c r="AA185" s="170"/>
      <c r="AB185" s="170"/>
      <c r="AC185" s="170"/>
      <c r="AD185" s="27" t="s">
        <v>559</v>
      </c>
      <c r="AE185" s="173" t="str">
        <f>E185</f>
        <v>112.8 oz</v>
      </c>
      <c r="AF185" s="173"/>
      <c r="AG185" s="173"/>
      <c r="AH185" s="173"/>
      <c r="AI185" s="173"/>
      <c r="AJ185" s="173"/>
      <c r="AK185" s="173"/>
      <c r="AL185" s="173"/>
      <c r="AM185" s="173"/>
    </row>
    <row r="186" spans="1:39" s="49" customFormat="1" ht="89.25" x14ac:dyDescent="0.25">
      <c r="A186" s="26" t="s">
        <v>4</v>
      </c>
      <c r="B186" s="4" t="s">
        <v>617</v>
      </c>
      <c r="C186" s="3" t="s">
        <v>783</v>
      </c>
      <c r="D186" s="3">
        <v>1</v>
      </c>
      <c r="E186" s="3" t="s">
        <v>783</v>
      </c>
      <c r="F186" s="23" t="s">
        <v>712</v>
      </c>
      <c r="G186" s="27" t="s">
        <v>876</v>
      </c>
      <c r="H186" s="317" t="s">
        <v>48</v>
      </c>
      <c r="I186" s="317" t="s">
        <v>140</v>
      </c>
      <c r="J186" s="70" t="s">
        <v>74</v>
      </c>
      <c r="K186" s="23" t="s">
        <v>617</v>
      </c>
      <c r="L186" s="23" t="s">
        <v>250</v>
      </c>
      <c r="M186" s="23" t="s">
        <v>74</v>
      </c>
      <c r="N186" s="23" t="s">
        <v>783</v>
      </c>
      <c r="O186" s="23" t="s">
        <v>783</v>
      </c>
      <c r="P186" s="70" t="s">
        <v>74</v>
      </c>
      <c r="Q186" s="70" t="s">
        <v>780</v>
      </c>
      <c r="R186" s="66" t="s">
        <v>251</v>
      </c>
      <c r="S186" s="66" t="s">
        <v>787</v>
      </c>
      <c r="T186" s="66" t="s">
        <v>252</v>
      </c>
      <c r="U186" s="23" t="s">
        <v>97</v>
      </c>
      <c r="V186" s="23" t="s">
        <v>443</v>
      </c>
      <c r="W186" s="23" t="s">
        <v>97</v>
      </c>
      <c r="X186" s="23" t="s">
        <v>97</v>
      </c>
      <c r="Y186" s="23" t="s">
        <v>97</v>
      </c>
      <c r="Z186" s="12"/>
      <c r="AA186" s="12"/>
      <c r="AB186" s="12"/>
      <c r="AC186" s="12"/>
      <c r="AD186" s="27" t="s">
        <v>559</v>
      </c>
      <c r="AE186" s="23" t="str">
        <f>E186</f>
        <v>80 ft^3</v>
      </c>
      <c r="AF186" s="23"/>
      <c r="AG186" s="23"/>
      <c r="AH186" s="23"/>
      <c r="AI186" s="23"/>
      <c r="AJ186" s="23"/>
      <c r="AK186" s="23"/>
      <c r="AL186" s="23"/>
      <c r="AM186" s="23"/>
    </row>
    <row r="187" spans="1:39" ht="25.5" x14ac:dyDescent="0.25">
      <c r="A187" s="49" t="s">
        <v>127</v>
      </c>
      <c r="B187" s="50" t="s">
        <v>615</v>
      </c>
      <c r="C187" s="51">
        <v>5.0000000000000001E-3</v>
      </c>
      <c r="D187" s="51">
        <v>1</v>
      </c>
      <c r="E187" s="51">
        <v>5.0000000000000001E-3</v>
      </c>
      <c r="F187" s="52" t="s">
        <v>717</v>
      </c>
      <c r="G187" s="52" t="s">
        <v>892</v>
      </c>
      <c r="H187" s="67" t="s">
        <v>46</v>
      </c>
      <c r="I187" s="67" t="s">
        <v>140</v>
      </c>
      <c r="J187" s="110" t="s">
        <v>74</v>
      </c>
      <c r="K187" s="52" t="s">
        <v>68</v>
      </c>
      <c r="L187" s="52" t="s">
        <v>128</v>
      </c>
      <c r="M187" s="52" t="s">
        <v>74</v>
      </c>
      <c r="N187" s="52">
        <v>0.01</v>
      </c>
      <c r="O187" s="52">
        <v>5.0000000000000001E-3</v>
      </c>
      <c r="P187" s="110">
        <v>41668</v>
      </c>
      <c r="Q187" s="110" t="s">
        <v>79</v>
      </c>
      <c r="R187" s="67" t="s">
        <v>211</v>
      </c>
      <c r="S187" s="67" t="s">
        <v>32</v>
      </c>
      <c r="T187" s="80" t="s">
        <v>97</v>
      </c>
      <c r="U187" s="80" t="s">
        <v>97</v>
      </c>
      <c r="V187" s="52" t="s">
        <v>443</v>
      </c>
      <c r="W187" s="52" t="s">
        <v>97</v>
      </c>
      <c r="X187" s="52" t="s">
        <v>97</v>
      </c>
      <c r="Y187" s="52" t="s">
        <v>97</v>
      </c>
      <c r="Z187" s="111"/>
      <c r="AA187" s="111"/>
      <c r="AB187" s="111"/>
      <c r="AC187" s="111"/>
      <c r="AD187" s="111"/>
      <c r="AF187" s="111"/>
      <c r="AG187" s="111"/>
      <c r="AH187" s="111"/>
      <c r="AI187" s="111"/>
      <c r="AJ187" s="111"/>
      <c r="AK187" s="111"/>
      <c r="AL187" s="111"/>
      <c r="AM187" s="111"/>
    </row>
    <row r="188" spans="1:39" s="128" customFormat="1" ht="76.5" x14ac:dyDescent="0.25">
      <c r="A188" s="53" t="s">
        <v>1128</v>
      </c>
      <c r="B188" s="54" t="s">
        <v>628</v>
      </c>
      <c r="C188" s="55">
        <v>1</v>
      </c>
      <c r="D188" s="51">
        <v>1</v>
      </c>
      <c r="E188" s="51">
        <v>1</v>
      </c>
      <c r="F188" s="56" t="s">
        <v>827</v>
      </c>
      <c r="G188" s="57" t="s">
        <v>828</v>
      </c>
      <c r="H188" s="112" t="s">
        <v>475</v>
      </c>
      <c r="I188" s="335" t="s">
        <v>479</v>
      </c>
      <c r="J188" s="110" t="s">
        <v>74</v>
      </c>
      <c r="K188" s="52" t="s">
        <v>531</v>
      </c>
      <c r="L188" s="52" t="s">
        <v>473</v>
      </c>
      <c r="M188" s="52" t="s">
        <v>74</v>
      </c>
      <c r="N188" s="52">
        <v>1</v>
      </c>
      <c r="O188" s="52">
        <v>1</v>
      </c>
      <c r="P188" s="110">
        <v>42667</v>
      </c>
      <c r="Q188" s="110" t="s">
        <v>77</v>
      </c>
      <c r="R188" s="67" t="s">
        <v>661</v>
      </c>
      <c r="S188" s="67" t="s">
        <v>474</v>
      </c>
      <c r="T188" s="80" t="s">
        <v>476</v>
      </c>
      <c r="U188" s="80" t="s">
        <v>97</v>
      </c>
      <c r="V188" s="52" t="s">
        <v>443</v>
      </c>
      <c r="W188" s="52" t="s">
        <v>148</v>
      </c>
      <c r="X188" s="52" t="s">
        <v>478</v>
      </c>
      <c r="Y188" s="52" t="s">
        <v>477</v>
      </c>
      <c r="Z188" s="111"/>
      <c r="AA188" s="111"/>
      <c r="AB188" s="111"/>
      <c r="AC188" s="111"/>
      <c r="AD188" s="113" t="s">
        <v>528</v>
      </c>
      <c r="AE188" s="23"/>
      <c r="AF188" s="111"/>
      <c r="AG188" s="111"/>
      <c r="AH188" s="111"/>
      <c r="AI188" s="111"/>
      <c r="AJ188" s="111"/>
      <c r="AK188" s="111"/>
      <c r="AL188" s="111"/>
      <c r="AM188" s="114" t="s">
        <v>584</v>
      </c>
    </row>
    <row r="189" spans="1:39" ht="16.5" customHeight="1" x14ac:dyDescent="0.25">
      <c r="A189" s="22" t="s">
        <v>30</v>
      </c>
      <c r="B189" s="4" t="s">
        <v>629</v>
      </c>
      <c r="C189" s="3" t="s">
        <v>11</v>
      </c>
      <c r="D189" s="3" t="s">
        <v>11</v>
      </c>
      <c r="E189" s="3" t="s">
        <v>530</v>
      </c>
      <c r="F189" s="12" t="s">
        <v>893</v>
      </c>
      <c r="G189" s="23" t="s">
        <v>32</v>
      </c>
      <c r="H189" s="317" t="s">
        <v>40</v>
      </c>
      <c r="I189" s="317" t="s">
        <v>231</v>
      </c>
      <c r="J189" s="70" t="s">
        <v>74</v>
      </c>
      <c r="K189" s="23" t="s">
        <v>68</v>
      </c>
      <c r="L189" s="23" t="s">
        <v>74</v>
      </c>
      <c r="M189" s="23" t="s">
        <v>74</v>
      </c>
      <c r="N189" s="23" t="s">
        <v>529</v>
      </c>
      <c r="O189" s="23" t="s">
        <v>31</v>
      </c>
      <c r="P189" s="70" t="s">
        <v>169</v>
      </c>
      <c r="Q189" s="70" t="s">
        <v>74</v>
      </c>
      <c r="R189" s="66" t="s">
        <v>139</v>
      </c>
      <c r="S189" s="66" t="s">
        <v>32</v>
      </c>
      <c r="T189" s="23" t="s">
        <v>97</v>
      </c>
      <c r="U189" s="23" t="s">
        <v>97</v>
      </c>
      <c r="V189" s="23" t="s">
        <v>32</v>
      </c>
      <c r="W189" s="23" t="s">
        <v>97</v>
      </c>
      <c r="X189" s="23" t="s">
        <v>97</v>
      </c>
      <c r="Y189" s="23" t="s">
        <v>97</v>
      </c>
    </row>
    <row r="190" spans="1:39" s="194" customFormat="1" ht="35.25" customHeight="1" x14ac:dyDescent="0.25">
      <c r="A190" s="38" t="s">
        <v>1129</v>
      </c>
      <c r="B190" s="197" t="s">
        <v>928</v>
      </c>
      <c r="C190" s="192">
        <v>0.5</v>
      </c>
      <c r="D190" s="192">
        <v>1</v>
      </c>
      <c r="E190" s="193">
        <f>C190*D190</f>
        <v>0.5</v>
      </c>
      <c r="F190" s="392"/>
      <c r="G190" s="346" t="s">
        <v>1119</v>
      </c>
      <c r="H190" s="318" t="s">
        <v>56</v>
      </c>
      <c r="I190" s="318"/>
      <c r="J190" s="198"/>
      <c r="K190" s="195"/>
      <c r="L190" s="195"/>
      <c r="M190" s="195"/>
      <c r="N190" s="195"/>
      <c r="O190" s="195"/>
      <c r="P190" s="198"/>
      <c r="Q190" s="198"/>
      <c r="R190" s="191"/>
      <c r="S190" s="191"/>
      <c r="T190" s="195"/>
      <c r="U190" s="195"/>
      <c r="V190" s="195"/>
      <c r="W190" s="195"/>
      <c r="X190" s="195"/>
      <c r="Y190" s="195"/>
      <c r="Z190" s="195"/>
      <c r="AA190" s="195"/>
      <c r="AB190" s="195"/>
      <c r="AC190" s="195"/>
      <c r="AD190" s="196"/>
      <c r="AE190" s="195"/>
      <c r="AF190" s="195"/>
      <c r="AG190" s="195"/>
      <c r="AH190" s="195"/>
      <c r="AI190" s="195"/>
      <c r="AJ190" s="195"/>
      <c r="AK190" s="195"/>
      <c r="AL190" s="195"/>
      <c r="AM190" s="195"/>
    </row>
    <row r="191" spans="1:39" s="28" customFormat="1" ht="16.5" customHeight="1" x14ac:dyDescent="0.25">
      <c r="A191" s="759" t="s">
        <v>718</v>
      </c>
      <c r="B191" s="772" t="s">
        <v>1010</v>
      </c>
      <c r="C191" s="3">
        <v>0.5</v>
      </c>
      <c r="D191" s="3">
        <v>3</v>
      </c>
      <c r="E191" s="774">
        <v>3.5</v>
      </c>
      <c r="F191" s="738" t="s">
        <v>387</v>
      </c>
      <c r="G191" s="738" t="s">
        <v>256</v>
      </c>
      <c r="H191" s="742" t="s">
        <v>46</v>
      </c>
      <c r="I191" s="742" t="s">
        <v>140</v>
      </c>
      <c r="J191" s="740" t="s">
        <v>119</v>
      </c>
      <c r="K191" s="738" t="s">
        <v>68</v>
      </c>
      <c r="L191" s="738" t="s">
        <v>255</v>
      </c>
      <c r="M191" s="738" t="s">
        <v>74</v>
      </c>
      <c r="N191" s="738">
        <v>25</v>
      </c>
      <c r="O191" s="738">
        <v>20</v>
      </c>
      <c r="P191" s="740" t="s">
        <v>1329</v>
      </c>
      <c r="Q191" s="740" t="s">
        <v>1330</v>
      </c>
      <c r="R191" s="742" t="s">
        <v>139</v>
      </c>
      <c r="S191" s="742" t="s">
        <v>32</v>
      </c>
      <c r="T191" s="738" t="s">
        <v>32</v>
      </c>
      <c r="U191" s="738" t="s">
        <v>97</v>
      </c>
      <c r="V191" s="738" t="s">
        <v>443</v>
      </c>
      <c r="W191" s="738" t="s">
        <v>97</v>
      </c>
      <c r="X191" s="738" t="s">
        <v>97</v>
      </c>
      <c r="Y191" s="738" t="s">
        <v>97</v>
      </c>
      <c r="Z191" s="744"/>
      <c r="AA191" s="744"/>
      <c r="AB191" s="744"/>
      <c r="AC191" s="744"/>
      <c r="AD191" s="744"/>
      <c r="AE191" s="744"/>
      <c r="AF191" s="744"/>
      <c r="AG191" s="744"/>
      <c r="AH191" s="744"/>
      <c r="AI191" s="744"/>
      <c r="AJ191" s="744"/>
      <c r="AK191" s="744"/>
      <c r="AL191" s="744"/>
      <c r="AM191" s="744"/>
    </row>
    <row r="192" spans="1:39" s="45" customFormat="1" x14ac:dyDescent="0.25">
      <c r="A192" s="857"/>
      <c r="B192" s="858"/>
      <c r="C192" s="28">
        <v>1</v>
      </c>
      <c r="D192" s="28">
        <v>5</v>
      </c>
      <c r="E192" s="775"/>
      <c r="F192" s="757"/>
      <c r="G192" s="757"/>
      <c r="H192" s="806"/>
      <c r="I192" s="806"/>
      <c r="J192" s="761"/>
      <c r="K192" s="757"/>
      <c r="L192" s="757"/>
      <c r="M192" s="757"/>
      <c r="N192" s="757"/>
      <c r="O192" s="757"/>
      <c r="P192" s="761"/>
      <c r="Q192" s="761"/>
      <c r="R192" s="806"/>
      <c r="S192" s="806"/>
      <c r="T192" s="757"/>
      <c r="U192" s="757"/>
      <c r="V192" s="757"/>
      <c r="W192" s="757"/>
      <c r="X192" s="757"/>
      <c r="Y192" s="757"/>
      <c r="Z192" s="758"/>
      <c r="AA192" s="758"/>
      <c r="AB192" s="758"/>
      <c r="AC192" s="758"/>
      <c r="AD192" s="758"/>
      <c r="AE192" s="758"/>
      <c r="AF192" s="758"/>
      <c r="AG192" s="758"/>
      <c r="AH192" s="758"/>
      <c r="AI192" s="758"/>
      <c r="AJ192" s="758"/>
      <c r="AK192" s="758"/>
      <c r="AL192" s="758"/>
      <c r="AM192" s="758"/>
    </row>
    <row r="193" spans="1:39" s="22" customFormat="1" x14ac:dyDescent="0.25">
      <c r="A193" s="857"/>
      <c r="B193" s="858"/>
      <c r="C193" s="28">
        <v>20</v>
      </c>
      <c r="D193" s="28">
        <v>0</v>
      </c>
      <c r="E193" s="775"/>
      <c r="F193" s="757"/>
      <c r="G193" s="757"/>
      <c r="H193" s="806"/>
      <c r="I193" s="806"/>
      <c r="J193" s="761"/>
      <c r="K193" s="757"/>
      <c r="L193" s="757"/>
      <c r="M193" s="757"/>
      <c r="N193" s="757"/>
      <c r="O193" s="757"/>
      <c r="P193" s="761"/>
      <c r="Q193" s="761"/>
      <c r="R193" s="806"/>
      <c r="S193" s="806"/>
      <c r="T193" s="757"/>
      <c r="U193" s="757"/>
      <c r="V193" s="757"/>
      <c r="W193" s="757"/>
      <c r="X193" s="757"/>
      <c r="Y193" s="757"/>
      <c r="Z193" s="758"/>
      <c r="AA193" s="758"/>
      <c r="AB193" s="758"/>
      <c r="AC193" s="758"/>
      <c r="AD193" s="758"/>
      <c r="AE193" s="758"/>
      <c r="AF193" s="758"/>
      <c r="AG193" s="758"/>
      <c r="AH193" s="758"/>
      <c r="AI193" s="758"/>
      <c r="AJ193" s="758"/>
      <c r="AK193" s="758"/>
      <c r="AL193" s="758"/>
      <c r="AM193" s="758"/>
    </row>
    <row r="194" spans="1:39" s="22" customFormat="1" x14ac:dyDescent="0.25">
      <c r="A194" s="760"/>
      <c r="B194" s="773"/>
      <c r="C194" s="28"/>
      <c r="D194" s="28"/>
      <c r="E194" s="776"/>
      <c r="F194" s="739"/>
      <c r="G194" s="739"/>
      <c r="H194" s="743"/>
      <c r="I194" s="743"/>
      <c r="J194" s="741"/>
      <c r="K194" s="739"/>
      <c r="L194" s="739"/>
      <c r="M194" s="739"/>
      <c r="N194" s="739"/>
      <c r="O194" s="739"/>
      <c r="P194" s="741"/>
      <c r="Q194" s="741"/>
      <c r="R194" s="743"/>
      <c r="S194" s="743"/>
      <c r="T194" s="739"/>
      <c r="U194" s="739"/>
      <c r="V194" s="739"/>
      <c r="W194" s="739"/>
      <c r="X194" s="739"/>
      <c r="Y194" s="739"/>
      <c r="Z194" s="745"/>
      <c r="AA194" s="745"/>
      <c r="AB194" s="745"/>
      <c r="AC194" s="745"/>
      <c r="AD194" s="745"/>
      <c r="AE194" s="745"/>
      <c r="AF194" s="745"/>
      <c r="AG194" s="745"/>
      <c r="AH194" s="745"/>
      <c r="AI194" s="745"/>
      <c r="AJ194" s="745"/>
      <c r="AK194" s="745"/>
      <c r="AL194" s="745"/>
      <c r="AM194" s="745"/>
    </row>
    <row r="195" spans="1:39" s="222" customFormat="1" ht="89.25" x14ac:dyDescent="0.25">
      <c r="A195" s="219" t="s">
        <v>967</v>
      </c>
      <c r="B195" s="220" t="s">
        <v>1042</v>
      </c>
      <c r="C195" s="216">
        <v>0.5</v>
      </c>
      <c r="D195" s="216">
        <v>1</v>
      </c>
      <c r="E195" s="216">
        <v>0.5</v>
      </c>
      <c r="F195" s="217" t="s">
        <v>968</v>
      </c>
      <c r="G195" s="217" t="s">
        <v>969</v>
      </c>
      <c r="H195" s="319" t="s">
        <v>40</v>
      </c>
      <c r="I195" s="319" t="s">
        <v>300</v>
      </c>
      <c r="J195" s="221" t="s">
        <v>11</v>
      </c>
      <c r="K195" s="217" t="s">
        <v>68</v>
      </c>
      <c r="L195" s="217" t="s">
        <v>1224</v>
      </c>
      <c r="M195" s="217" t="s">
        <v>1225</v>
      </c>
      <c r="N195" s="217">
        <v>0.5</v>
      </c>
      <c r="O195" s="217">
        <v>0.5</v>
      </c>
      <c r="P195" s="221">
        <v>43639</v>
      </c>
      <c r="Q195" s="221" t="s">
        <v>959</v>
      </c>
      <c r="R195" s="215" t="s">
        <v>1226</v>
      </c>
      <c r="S195" s="215" t="s">
        <v>451</v>
      </c>
      <c r="T195" s="217" t="s">
        <v>451</v>
      </c>
      <c r="U195" s="217" t="s">
        <v>97</v>
      </c>
      <c r="V195" s="217" t="s">
        <v>443</v>
      </c>
      <c r="W195" s="217" t="s">
        <v>97</v>
      </c>
      <c r="X195" s="217" t="s">
        <v>97</v>
      </c>
      <c r="Y195" s="217" t="s">
        <v>97</v>
      </c>
      <c r="Z195" s="218"/>
      <c r="AA195" s="218"/>
      <c r="AB195" s="218"/>
      <c r="AC195" s="218"/>
      <c r="AD195" s="218"/>
      <c r="AE195" s="218"/>
      <c r="AF195" s="218"/>
      <c r="AG195" s="218"/>
      <c r="AH195" s="218"/>
      <c r="AI195" s="218"/>
      <c r="AJ195" s="218"/>
      <c r="AK195" s="218"/>
      <c r="AL195" s="218"/>
      <c r="AM195" s="218"/>
    </row>
    <row r="196" spans="1:39" s="22" customFormat="1" ht="51" x14ac:dyDescent="0.25">
      <c r="A196" s="45" t="s">
        <v>533</v>
      </c>
      <c r="B196" s="4" t="s">
        <v>622</v>
      </c>
      <c r="C196" s="3">
        <v>0.5</v>
      </c>
      <c r="D196" s="3">
        <v>1</v>
      </c>
      <c r="E196" s="28">
        <f>D196*C196</f>
        <v>0.5</v>
      </c>
      <c r="F196" s="74" t="s">
        <v>719</v>
      </c>
      <c r="G196" s="74" t="s">
        <v>720</v>
      </c>
      <c r="H196" s="319" t="s">
        <v>46</v>
      </c>
      <c r="I196" s="319" t="s">
        <v>231</v>
      </c>
      <c r="J196" s="100" t="s">
        <v>11</v>
      </c>
      <c r="K196" s="74" t="s">
        <v>540</v>
      </c>
      <c r="L196" s="74" t="s">
        <v>535</v>
      </c>
      <c r="M196" s="74" t="s">
        <v>74</v>
      </c>
      <c r="N196" s="74">
        <v>0.5</v>
      </c>
      <c r="O196" s="74">
        <v>0.5</v>
      </c>
      <c r="P196" s="100">
        <v>42709</v>
      </c>
      <c r="Q196" s="100" t="s">
        <v>534</v>
      </c>
      <c r="R196" s="68" t="s">
        <v>1227</v>
      </c>
      <c r="S196" s="68" t="s">
        <v>451</v>
      </c>
      <c r="T196" s="48" t="s">
        <v>503</v>
      </c>
      <c r="U196" s="48" t="s">
        <v>97</v>
      </c>
      <c r="V196" s="48" t="s">
        <v>443</v>
      </c>
      <c r="W196" s="48" t="s">
        <v>97</v>
      </c>
      <c r="X196" s="48" t="s">
        <v>97</v>
      </c>
      <c r="Y196" s="48" t="s">
        <v>97</v>
      </c>
      <c r="Z196" s="72"/>
      <c r="AA196" s="72"/>
      <c r="AB196" s="72"/>
      <c r="AC196" s="72"/>
      <c r="AD196" s="72"/>
      <c r="AE196" s="72"/>
      <c r="AF196" s="72"/>
      <c r="AG196" s="72"/>
      <c r="AH196" s="72"/>
      <c r="AI196" s="72"/>
      <c r="AJ196" s="72"/>
      <c r="AK196" s="72"/>
      <c r="AL196" s="72"/>
      <c r="AM196" s="72"/>
    </row>
    <row r="197" spans="1:39" s="22" customFormat="1" ht="51" x14ac:dyDescent="0.25">
      <c r="A197" s="45" t="s">
        <v>536</v>
      </c>
      <c r="B197" s="4" t="s">
        <v>622</v>
      </c>
      <c r="C197" s="3">
        <v>0.5</v>
      </c>
      <c r="D197" s="3">
        <v>1</v>
      </c>
      <c r="E197" s="28">
        <f t="shared" ref="E197:E199" si="6">D197*C197</f>
        <v>0.5</v>
      </c>
      <c r="F197" s="74" t="s">
        <v>719</v>
      </c>
      <c r="G197" s="74" t="s">
        <v>720</v>
      </c>
      <c r="H197" s="319" t="s">
        <v>46</v>
      </c>
      <c r="I197" s="319" t="s">
        <v>231</v>
      </c>
      <c r="J197" s="100" t="s">
        <v>11</v>
      </c>
      <c r="K197" s="74" t="s">
        <v>540</v>
      </c>
      <c r="L197" s="74" t="s">
        <v>535</v>
      </c>
      <c r="M197" s="74" t="s">
        <v>74</v>
      </c>
      <c r="N197" s="74">
        <v>0.5</v>
      </c>
      <c r="O197" s="74">
        <v>0.5</v>
      </c>
      <c r="P197" s="100">
        <v>42709</v>
      </c>
      <c r="Q197" s="100" t="s">
        <v>534</v>
      </c>
      <c r="R197" s="68" t="s">
        <v>1227</v>
      </c>
      <c r="S197" s="68" t="s">
        <v>451</v>
      </c>
      <c r="T197" s="391" t="s">
        <v>503</v>
      </c>
      <c r="U197" s="391" t="s">
        <v>97</v>
      </c>
      <c r="V197" s="391" t="s">
        <v>443</v>
      </c>
      <c r="W197" s="391" t="s">
        <v>97</v>
      </c>
      <c r="X197" s="391" t="s">
        <v>97</v>
      </c>
      <c r="Y197" s="391" t="s">
        <v>97</v>
      </c>
      <c r="Z197" s="72"/>
      <c r="AA197" s="72"/>
      <c r="AB197" s="72"/>
      <c r="AC197" s="72"/>
      <c r="AD197" s="72"/>
      <c r="AE197" s="72"/>
      <c r="AF197" s="72"/>
      <c r="AG197" s="72"/>
      <c r="AH197" s="72"/>
      <c r="AI197" s="72"/>
      <c r="AJ197" s="72"/>
      <c r="AK197" s="72"/>
      <c r="AL197" s="72"/>
      <c r="AM197" s="72"/>
    </row>
    <row r="198" spans="1:39" s="22" customFormat="1" ht="51" x14ac:dyDescent="0.25">
      <c r="A198" s="45" t="s">
        <v>537</v>
      </c>
      <c r="B198" s="4" t="s">
        <v>622</v>
      </c>
      <c r="C198" s="3">
        <v>0.5</v>
      </c>
      <c r="D198" s="3">
        <v>1</v>
      </c>
      <c r="E198" s="28">
        <f t="shared" si="6"/>
        <v>0.5</v>
      </c>
      <c r="F198" s="74" t="s">
        <v>719</v>
      </c>
      <c r="G198" s="74" t="s">
        <v>720</v>
      </c>
      <c r="H198" s="319" t="s">
        <v>46</v>
      </c>
      <c r="I198" s="319" t="s">
        <v>231</v>
      </c>
      <c r="J198" s="100" t="s">
        <v>11</v>
      </c>
      <c r="K198" s="74" t="s">
        <v>540</v>
      </c>
      <c r="L198" s="74" t="s">
        <v>535</v>
      </c>
      <c r="M198" s="74" t="s">
        <v>74</v>
      </c>
      <c r="N198" s="74">
        <v>0.5</v>
      </c>
      <c r="O198" s="74">
        <v>0.5</v>
      </c>
      <c r="P198" s="100">
        <v>42709</v>
      </c>
      <c r="Q198" s="100" t="s">
        <v>534</v>
      </c>
      <c r="R198" s="68" t="s">
        <v>1227</v>
      </c>
      <c r="S198" s="68" t="s">
        <v>451</v>
      </c>
      <c r="T198" s="391" t="s">
        <v>503</v>
      </c>
      <c r="U198" s="391" t="s">
        <v>97</v>
      </c>
      <c r="V198" s="391" t="s">
        <v>443</v>
      </c>
      <c r="W198" s="391" t="s">
        <v>97</v>
      </c>
      <c r="X198" s="391" t="s">
        <v>97</v>
      </c>
      <c r="Y198" s="391" t="s">
        <v>97</v>
      </c>
      <c r="Z198" s="72"/>
      <c r="AA198" s="72"/>
      <c r="AB198" s="72"/>
      <c r="AC198" s="72"/>
      <c r="AD198" s="72"/>
      <c r="AE198" s="72"/>
      <c r="AF198" s="72"/>
      <c r="AG198" s="72"/>
      <c r="AH198" s="72"/>
      <c r="AI198" s="72"/>
      <c r="AJ198" s="72"/>
      <c r="AK198" s="72"/>
      <c r="AL198" s="72"/>
      <c r="AM198" s="72"/>
    </row>
    <row r="199" spans="1:39" s="22" customFormat="1" ht="33" x14ac:dyDescent="0.25">
      <c r="A199" s="22" t="s">
        <v>459</v>
      </c>
      <c r="B199" s="4" t="s">
        <v>622</v>
      </c>
      <c r="C199" s="3">
        <v>1.5</v>
      </c>
      <c r="D199" s="3">
        <v>1</v>
      </c>
      <c r="E199" s="28">
        <f t="shared" si="6"/>
        <v>1.5</v>
      </c>
      <c r="F199" s="23" t="s">
        <v>721</v>
      </c>
      <c r="G199" s="58" t="s">
        <v>791</v>
      </c>
      <c r="H199" s="317" t="s">
        <v>38</v>
      </c>
      <c r="I199" s="317" t="s">
        <v>140</v>
      </c>
      <c r="J199" s="70" t="s">
        <v>74</v>
      </c>
      <c r="K199" s="23" t="s">
        <v>68</v>
      </c>
      <c r="L199" s="23" t="s">
        <v>458</v>
      </c>
      <c r="M199" s="23" t="s">
        <v>74</v>
      </c>
      <c r="N199" s="23">
        <v>6</v>
      </c>
      <c r="O199" s="23">
        <v>3</v>
      </c>
      <c r="P199" s="70">
        <v>42529</v>
      </c>
      <c r="Q199" s="70" t="s">
        <v>71</v>
      </c>
      <c r="R199" s="66" t="s">
        <v>139</v>
      </c>
      <c r="S199" s="66" t="s">
        <v>32</v>
      </c>
      <c r="T199" s="66" t="s">
        <v>32</v>
      </c>
      <c r="U199" s="66" t="s">
        <v>32</v>
      </c>
      <c r="V199" s="23" t="s">
        <v>443</v>
      </c>
      <c r="W199" s="23" t="s">
        <v>97</v>
      </c>
      <c r="X199" s="23" t="s">
        <v>97</v>
      </c>
      <c r="Y199" s="23" t="s">
        <v>97</v>
      </c>
      <c r="Z199" s="12"/>
      <c r="AA199" s="12"/>
      <c r="AB199" s="12"/>
      <c r="AC199" s="12"/>
      <c r="AD199" s="12"/>
      <c r="AE199" s="23"/>
      <c r="AF199" s="12"/>
      <c r="AG199" s="12"/>
      <c r="AH199" s="12"/>
      <c r="AI199" s="12"/>
      <c r="AJ199" s="12"/>
      <c r="AK199" s="12"/>
      <c r="AL199" s="12"/>
      <c r="AM199" s="12"/>
    </row>
    <row r="200" spans="1:39" s="22" customFormat="1" ht="38.25" x14ac:dyDescent="0.25">
      <c r="A200" s="22" t="s">
        <v>49</v>
      </c>
      <c r="B200" s="4" t="s">
        <v>1331</v>
      </c>
      <c r="C200" s="3">
        <v>2.5</v>
      </c>
      <c r="D200" s="3">
        <v>3</v>
      </c>
      <c r="E200" s="3">
        <f>C200*D200</f>
        <v>7.5</v>
      </c>
      <c r="F200" s="23" t="s">
        <v>722</v>
      </c>
      <c r="G200" s="12" t="s">
        <v>829</v>
      </c>
      <c r="H200" s="317" t="s">
        <v>41</v>
      </c>
      <c r="I200" s="317" t="s">
        <v>140</v>
      </c>
      <c r="J200" s="70" t="s">
        <v>74</v>
      </c>
      <c r="K200" s="23" t="s">
        <v>68</v>
      </c>
      <c r="L200" s="23" t="s">
        <v>118</v>
      </c>
      <c r="M200" s="23" t="s">
        <v>74</v>
      </c>
      <c r="N200" s="23">
        <v>15</v>
      </c>
      <c r="O200" s="23">
        <v>12</v>
      </c>
      <c r="P200" s="70">
        <v>44356</v>
      </c>
      <c r="Q200" s="70" t="s">
        <v>926</v>
      </c>
      <c r="R200" s="66" t="s">
        <v>139</v>
      </c>
      <c r="S200" s="66" t="s">
        <v>32</v>
      </c>
      <c r="T200" s="23" t="s">
        <v>172</v>
      </c>
      <c r="U200" s="23" t="s">
        <v>97</v>
      </c>
      <c r="V200" s="23" t="s">
        <v>443</v>
      </c>
      <c r="W200" s="23" t="s">
        <v>97</v>
      </c>
      <c r="X200" s="23" t="s">
        <v>97</v>
      </c>
      <c r="Y200" s="23" t="s">
        <v>97</v>
      </c>
      <c r="Z200" s="12"/>
      <c r="AA200" s="12"/>
      <c r="AB200" s="12"/>
      <c r="AC200" s="12"/>
      <c r="AD200" s="12"/>
      <c r="AE200" s="23"/>
      <c r="AF200" s="12"/>
      <c r="AG200" s="12"/>
      <c r="AH200" s="12"/>
      <c r="AI200" s="12"/>
      <c r="AJ200" s="12"/>
      <c r="AK200" s="12"/>
      <c r="AL200" s="12"/>
      <c r="AM200" s="12"/>
    </row>
    <row r="201" spans="1:39" s="22" customFormat="1" ht="51" x14ac:dyDescent="0.25">
      <c r="A201" s="22" t="s">
        <v>22</v>
      </c>
      <c r="B201" s="4" t="s">
        <v>622</v>
      </c>
      <c r="C201" s="3">
        <v>0.5</v>
      </c>
      <c r="D201" s="3">
        <v>2</v>
      </c>
      <c r="E201" s="3">
        <v>1</v>
      </c>
      <c r="F201" s="23" t="s">
        <v>394</v>
      </c>
      <c r="G201" s="23" t="s">
        <v>723</v>
      </c>
      <c r="H201" s="317" t="s">
        <v>38</v>
      </c>
      <c r="I201" s="317" t="s">
        <v>140</v>
      </c>
      <c r="J201" s="70" t="s">
        <v>74</v>
      </c>
      <c r="K201" s="23" t="s">
        <v>68</v>
      </c>
      <c r="L201" s="23" t="s">
        <v>257</v>
      </c>
      <c r="M201" s="23" t="s">
        <v>74</v>
      </c>
      <c r="N201" s="23">
        <v>3</v>
      </c>
      <c r="O201" s="23">
        <v>1.5</v>
      </c>
      <c r="P201" s="70">
        <v>41487</v>
      </c>
      <c r="Q201" s="70" t="s">
        <v>71</v>
      </c>
      <c r="R201" s="66" t="s">
        <v>139</v>
      </c>
      <c r="S201" s="66" t="s">
        <v>32</v>
      </c>
      <c r="T201" s="23" t="s">
        <v>503</v>
      </c>
      <c r="U201" s="23" t="s">
        <v>97</v>
      </c>
      <c r="V201" s="23" t="s">
        <v>443</v>
      </c>
      <c r="W201" s="23" t="s">
        <v>97</v>
      </c>
      <c r="X201" s="23" t="s">
        <v>97</v>
      </c>
      <c r="Y201" s="23" t="s">
        <v>97</v>
      </c>
      <c r="Z201" s="12"/>
      <c r="AA201" s="12"/>
      <c r="AB201" s="12"/>
      <c r="AC201" s="12"/>
      <c r="AD201" s="12"/>
      <c r="AE201" s="23"/>
      <c r="AF201" s="12"/>
      <c r="AG201" s="12"/>
      <c r="AH201" s="12"/>
      <c r="AI201" s="12"/>
      <c r="AJ201" s="12"/>
      <c r="AK201" s="12"/>
      <c r="AL201" s="12"/>
      <c r="AM201" s="12"/>
    </row>
    <row r="202" spans="1:39" s="22" customFormat="1" ht="69" customHeight="1" x14ac:dyDescent="0.25">
      <c r="A202" s="759" t="s">
        <v>25</v>
      </c>
      <c r="B202" s="772" t="s">
        <v>1325</v>
      </c>
      <c r="C202" s="3">
        <v>3</v>
      </c>
      <c r="D202" s="3">
        <v>2</v>
      </c>
      <c r="E202" s="3">
        <f>C202*D202</f>
        <v>6</v>
      </c>
      <c r="F202" s="738" t="s">
        <v>395</v>
      </c>
      <c r="G202" s="744" t="s">
        <v>830</v>
      </c>
      <c r="H202" s="742" t="s">
        <v>41</v>
      </c>
      <c r="I202" s="742" t="s">
        <v>140</v>
      </c>
      <c r="J202" s="740" t="s">
        <v>74</v>
      </c>
      <c r="K202" s="738" t="s">
        <v>68</v>
      </c>
      <c r="L202" s="738" t="s">
        <v>272</v>
      </c>
      <c r="M202" s="738" t="s">
        <v>74</v>
      </c>
      <c r="N202" s="738">
        <v>24</v>
      </c>
      <c r="O202" s="738">
        <v>15</v>
      </c>
      <c r="P202" s="70" t="s">
        <v>1332</v>
      </c>
      <c r="Q202" s="470" t="s">
        <v>79</v>
      </c>
      <c r="R202" s="742" t="s">
        <v>139</v>
      </c>
      <c r="S202" s="742" t="s">
        <v>32</v>
      </c>
      <c r="T202" s="738" t="s">
        <v>172</v>
      </c>
      <c r="U202" s="738" t="s">
        <v>97</v>
      </c>
      <c r="V202" s="738" t="s">
        <v>443</v>
      </c>
      <c r="W202" s="738" t="s">
        <v>97</v>
      </c>
      <c r="X202" s="738" t="s">
        <v>97</v>
      </c>
      <c r="Y202" s="738" t="s">
        <v>97</v>
      </c>
      <c r="Z202" s="12"/>
      <c r="AA202" s="12"/>
      <c r="AB202" s="12"/>
      <c r="AC202" s="12"/>
      <c r="AD202" s="12"/>
      <c r="AE202" s="23"/>
      <c r="AF202" s="12"/>
      <c r="AG202" s="12"/>
      <c r="AH202" s="12"/>
      <c r="AI202" s="12"/>
      <c r="AJ202" s="12"/>
      <c r="AK202" s="12"/>
      <c r="AL202" s="12"/>
      <c r="AM202" s="12"/>
    </row>
    <row r="203" spans="1:39" s="241" customFormat="1" ht="69" customHeight="1" x14ac:dyDescent="0.25">
      <c r="A203" s="760"/>
      <c r="B203" s="773"/>
      <c r="C203" s="239">
        <v>2</v>
      </c>
      <c r="D203" s="239">
        <v>5</v>
      </c>
      <c r="E203" s="239">
        <v>10</v>
      </c>
      <c r="F203" s="739"/>
      <c r="G203" s="745"/>
      <c r="H203" s="743"/>
      <c r="I203" s="743"/>
      <c r="J203" s="741"/>
      <c r="K203" s="739"/>
      <c r="L203" s="739"/>
      <c r="M203" s="739"/>
      <c r="N203" s="739"/>
      <c r="O203" s="739"/>
      <c r="P203" s="242" t="s">
        <v>1394</v>
      </c>
      <c r="Q203" s="242" t="s">
        <v>79</v>
      </c>
      <c r="R203" s="743"/>
      <c r="S203" s="743"/>
      <c r="T203" s="739"/>
      <c r="U203" s="739"/>
      <c r="V203" s="739"/>
      <c r="W203" s="739"/>
      <c r="X203" s="739"/>
      <c r="Y203" s="739"/>
      <c r="Z203" s="238"/>
      <c r="AA203" s="238"/>
      <c r="AB203" s="238"/>
      <c r="AC203" s="238"/>
      <c r="AD203" s="238"/>
      <c r="AE203" s="240"/>
      <c r="AF203" s="238"/>
      <c r="AG203" s="238"/>
      <c r="AH203" s="238"/>
      <c r="AI203" s="238"/>
      <c r="AJ203" s="238"/>
      <c r="AK203" s="238"/>
      <c r="AL203" s="238"/>
      <c r="AM203" s="238"/>
    </row>
    <row r="204" spans="1:39" s="544" customFormat="1" ht="43.5" customHeight="1" x14ac:dyDescent="0.25">
      <c r="A204" s="541" t="s">
        <v>1386</v>
      </c>
      <c r="B204" s="543" t="s">
        <v>622</v>
      </c>
      <c r="C204" s="542">
        <v>1</v>
      </c>
      <c r="D204" s="542">
        <v>1</v>
      </c>
      <c r="E204" s="542">
        <v>0.5</v>
      </c>
      <c r="F204" s="535"/>
      <c r="G204" s="538"/>
      <c r="H204" s="537"/>
      <c r="I204" s="537"/>
      <c r="J204" s="536"/>
      <c r="K204" s="535"/>
      <c r="L204" s="535"/>
      <c r="M204" s="535"/>
      <c r="N204" s="535"/>
      <c r="O204" s="535"/>
      <c r="P204" s="545">
        <v>44476</v>
      </c>
      <c r="Q204" s="545" t="s">
        <v>1387</v>
      </c>
      <c r="R204" s="537"/>
      <c r="S204" s="537"/>
      <c r="T204" s="535"/>
      <c r="U204" s="535"/>
      <c r="V204" s="535"/>
      <c r="W204" s="535"/>
      <c r="X204" s="535"/>
      <c r="Y204" s="535"/>
      <c r="Z204" s="540"/>
      <c r="AA204" s="540"/>
      <c r="AB204" s="540"/>
      <c r="AC204" s="540"/>
      <c r="AD204" s="540"/>
      <c r="AE204" s="539"/>
      <c r="AF204" s="540"/>
      <c r="AG204" s="540"/>
      <c r="AH204" s="540"/>
      <c r="AI204" s="540"/>
      <c r="AJ204" s="540"/>
      <c r="AK204" s="540"/>
      <c r="AL204" s="540"/>
      <c r="AM204" s="540"/>
    </row>
    <row r="205" spans="1:39" s="22" customFormat="1" ht="35.25" customHeight="1" x14ac:dyDescent="0.25">
      <c r="A205" s="22" t="s">
        <v>27</v>
      </c>
      <c r="B205" s="4" t="s">
        <v>622</v>
      </c>
      <c r="C205" s="3">
        <v>2.5</v>
      </c>
      <c r="D205" s="3">
        <v>5</v>
      </c>
      <c r="E205" s="3">
        <f>D205*C205</f>
        <v>12.5</v>
      </c>
      <c r="F205" s="23" t="s">
        <v>396</v>
      </c>
      <c r="G205" s="23" t="s">
        <v>274</v>
      </c>
      <c r="H205" s="317" t="s">
        <v>47</v>
      </c>
      <c r="I205" s="317" t="s">
        <v>140</v>
      </c>
      <c r="J205" s="70" t="s">
        <v>74</v>
      </c>
      <c r="K205" s="23" t="s">
        <v>68</v>
      </c>
      <c r="L205" s="23" t="s">
        <v>273</v>
      </c>
      <c r="M205" s="23" t="s">
        <v>74</v>
      </c>
      <c r="N205" s="23">
        <v>36</v>
      </c>
      <c r="O205" s="23">
        <v>24</v>
      </c>
      <c r="P205" s="70" t="s">
        <v>1347</v>
      </c>
      <c r="Q205" s="70" t="s">
        <v>927</v>
      </c>
      <c r="R205" s="66" t="s">
        <v>139</v>
      </c>
      <c r="S205" s="66" t="s">
        <v>32</v>
      </c>
      <c r="T205" s="23" t="s">
        <v>172</v>
      </c>
      <c r="U205" s="23" t="s">
        <v>97</v>
      </c>
      <c r="V205" s="23" t="s">
        <v>443</v>
      </c>
      <c r="W205" s="23" t="s">
        <v>97</v>
      </c>
      <c r="X205" s="23" t="s">
        <v>97</v>
      </c>
      <c r="Y205" s="23" t="s">
        <v>97</v>
      </c>
      <c r="Z205" s="12"/>
      <c r="AA205" s="12"/>
      <c r="AB205" s="12"/>
      <c r="AC205" s="12"/>
      <c r="AD205" s="12"/>
      <c r="AE205" s="23"/>
      <c r="AF205" s="12"/>
      <c r="AG205" s="12"/>
      <c r="AH205" s="12"/>
      <c r="AI205" s="12"/>
      <c r="AJ205" s="12"/>
      <c r="AK205" s="12"/>
      <c r="AL205" s="12"/>
      <c r="AM205" s="12"/>
    </row>
    <row r="206" spans="1:39" s="22" customFormat="1" ht="93.75" customHeight="1" x14ac:dyDescent="0.25">
      <c r="A206" s="19" t="s">
        <v>481</v>
      </c>
      <c r="B206" s="4" t="s">
        <v>618</v>
      </c>
      <c r="C206" s="3">
        <v>0.5</v>
      </c>
      <c r="D206" s="3">
        <v>1</v>
      </c>
      <c r="E206" s="3">
        <v>0.5</v>
      </c>
      <c r="F206" s="57" t="s">
        <v>831</v>
      </c>
      <c r="G206" s="1" t="s">
        <v>894</v>
      </c>
      <c r="H206" s="317" t="s">
        <v>50</v>
      </c>
      <c r="I206" s="314" t="s">
        <v>794</v>
      </c>
      <c r="J206" s="70" t="s">
        <v>74</v>
      </c>
      <c r="K206" s="23" t="s">
        <v>68</v>
      </c>
      <c r="L206" s="23" t="s">
        <v>275</v>
      </c>
      <c r="M206" s="23" t="s">
        <v>74</v>
      </c>
      <c r="N206" s="23">
        <v>5</v>
      </c>
      <c r="O206" s="23">
        <v>2.5</v>
      </c>
      <c r="P206" s="70" t="s">
        <v>1349</v>
      </c>
      <c r="Q206" s="70" t="s">
        <v>1348</v>
      </c>
      <c r="R206" s="66" t="s">
        <v>276</v>
      </c>
      <c r="S206" s="66" t="s">
        <v>32</v>
      </c>
      <c r="T206" s="23" t="s">
        <v>172</v>
      </c>
      <c r="U206" s="23" t="s">
        <v>97</v>
      </c>
      <c r="V206" s="23" t="s">
        <v>443</v>
      </c>
      <c r="W206" s="23" t="s">
        <v>97</v>
      </c>
      <c r="X206" s="23" t="s">
        <v>97</v>
      </c>
      <c r="Y206" s="23" t="s">
        <v>97</v>
      </c>
      <c r="Z206" s="12"/>
      <c r="AA206" s="12"/>
      <c r="AB206" s="12"/>
      <c r="AC206" s="12"/>
      <c r="AD206" s="115" t="s">
        <v>354</v>
      </c>
      <c r="AE206" s="23">
        <f>E206</f>
        <v>0.5</v>
      </c>
      <c r="AF206" s="12"/>
      <c r="AG206" s="12"/>
      <c r="AH206" s="12"/>
      <c r="AI206" s="12"/>
      <c r="AJ206" s="12"/>
      <c r="AK206" s="12"/>
      <c r="AL206" s="12"/>
      <c r="AM206" s="78" t="s">
        <v>525</v>
      </c>
    </row>
    <row r="207" spans="1:39" s="376" customFormat="1" ht="38.25" x14ac:dyDescent="0.25">
      <c r="A207" s="19" t="s">
        <v>1154</v>
      </c>
      <c r="B207" s="377" t="s">
        <v>622</v>
      </c>
      <c r="C207" s="372">
        <v>0.25</v>
      </c>
      <c r="D207" s="372">
        <v>1</v>
      </c>
      <c r="E207" s="370">
        <v>0.25</v>
      </c>
      <c r="F207" s="37" t="s">
        <v>1155</v>
      </c>
      <c r="G207" s="37" t="s">
        <v>1157</v>
      </c>
      <c r="H207" s="371" t="s">
        <v>41</v>
      </c>
      <c r="I207" s="338" t="s">
        <v>1158</v>
      </c>
      <c r="J207" s="373" t="s">
        <v>74</v>
      </c>
      <c r="K207" s="374" t="s">
        <v>531</v>
      </c>
      <c r="L207" s="374" t="s">
        <v>1156</v>
      </c>
      <c r="M207" s="374" t="s">
        <v>74</v>
      </c>
      <c r="N207" s="374">
        <v>0.25</v>
      </c>
      <c r="O207" s="374">
        <v>0.25</v>
      </c>
      <c r="P207" s="373">
        <v>44019</v>
      </c>
      <c r="Q207" s="373" t="s">
        <v>856</v>
      </c>
      <c r="R207" s="371" t="s">
        <v>1159</v>
      </c>
      <c r="S207" s="371" t="s">
        <v>1160</v>
      </c>
      <c r="T207" s="374" t="s">
        <v>172</v>
      </c>
      <c r="U207" s="374" t="s">
        <v>97</v>
      </c>
      <c r="V207" s="374" t="s">
        <v>443</v>
      </c>
      <c r="W207" s="374" t="s">
        <v>97</v>
      </c>
      <c r="X207" s="374" t="s">
        <v>97</v>
      </c>
      <c r="Y207" s="374" t="s">
        <v>97</v>
      </c>
      <c r="Z207" s="375"/>
      <c r="AA207" s="375"/>
      <c r="AB207" s="375"/>
      <c r="AC207" s="375"/>
      <c r="AD207" s="375"/>
      <c r="AE207" s="374"/>
      <c r="AF207" s="375"/>
      <c r="AG207" s="375"/>
      <c r="AH207" s="375"/>
      <c r="AI207" s="375"/>
      <c r="AJ207" s="375"/>
      <c r="AK207" s="375"/>
      <c r="AL207" s="375"/>
      <c r="AM207" s="375"/>
    </row>
    <row r="208" spans="1:39" s="45" customFormat="1" ht="153" customHeight="1" x14ac:dyDescent="0.25">
      <c r="A208" s="839" t="s">
        <v>51</v>
      </c>
      <c r="B208" s="840" t="s">
        <v>623</v>
      </c>
      <c r="C208" s="3">
        <v>0.5</v>
      </c>
      <c r="D208" s="3">
        <v>0</v>
      </c>
      <c r="E208" s="762">
        <f>D208*0.5+D209</f>
        <v>4</v>
      </c>
      <c r="F208" s="844" t="s">
        <v>832</v>
      </c>
      <c r="G208" s="845" t="s">
        <v>895</v>
      </c>
      <c r="H208" s="747" t="s">
        <v>52</v>
      </c>
      <c r="I208" s="848" t="s">
        <v>857</v>
      </c>
      <c r="J208" s="833" t="s">
        <v>142</v>
      </c>
      <c r="K208" s="746" t="s">
        <v>68</v>
      </c>
      <c r="L208" s="746" t="s">
        <v>277</v>
      </c>
      <c r="M208" s="746" t="s">
        <v>74</v>
      </c>
      <c r="N208" s="746">
        <v>4</v>
      </c>
      <c r="O208" s="746">
        <v>2</v>
      </c>
      <c r="P208" s="763" t="s">
        <v>1371</v>
      </c>
      <c r="Q208" s="833" t="s">
        <v>1333</v>
      </c>
      <c r="R208" s="747" t="s">
        <v>139</v>
      </c>
      <c r="S208" s="747" t="s">
        <v>32</v>
      </c>
      <c r="T208" s="746" t="s">
        <v>463</v>
      </c>
      <c r="U208" s="746" t="s">
        <v>97</v>
      </c>
      <c r="V208" s="746" t="s">
        <v>443</v>
      </c>
      <c r="W208" s="746" t="s">
        <v>97</v>
      </c>
      <c r="X208" s="746" t="s">
        <v>97</v>
      </c>
      <c r="Y208" s="746" t="s">
        <v>97</v>
      </c>
      <c r="Z208" s="749"/>
      <c r="AA208" s="749"/>
      <c r="AB208" s="749"/>
      <c r="AC208" s="749"/>
      <c r="AD208" s="815" t="s">
        <v>353</v>
      </c>
      <c r="AE208" s="746">
        <f>E208</f>
        <v>4</v>
      </c>
      <c r="AF208" s="746"/>
      <c r="AG208" s="746"/>
      <c r="AH208" s="746"/>
      <c r="AI208" s="746"/>
      <c r="AJ208" s="746"/>
      <c r="AK208" s="746"/>
      <c r="AL208" s="746"/>
      <c r="AM208" s="749"/>
    </row>
    <row r="209" spans="1:39" s="22" customFormat="1" ht="108.75" customHeight="1" x14ac:dyDescent="0.25">
      <c r="A209" s="839"/>
      <c r="B209" s="840"/>
      <c r="C209" s="3">
        <v>1</v>
      </c>
      <c r="D209" s="3">
        <v>4</v>
      </c>
      <c r="E209" s="762"/>
      <c r="F209" s="844"/>
      <c r="G209" s="845"/>
      <c r="H209" s="747"/>
      <c r="I209" s="848"/>
      <c r="J209" s="833"/>
      <c r="K209" s="746"/>
      <c r="L209" s="746"/>
      <c r="M209" s="746"/>
      <c r="N209" s="746"/>
      <c r="O209" s="746"/>
      <c r="P209" s="763"/>
      <c r="Q209" s="833"/>
      <c r="R209" s="747"/>
      <c r="S209" s="747"/>
      <c r="T209" s="746"/>
      <c r="U209" s="746"/>
      <c r="V209" s="746"/>
      <c r="W209" s="746"/>
      <c r="X209" s="746"/>
      <c r="Y209" s="746"/>
      <c r="Z209" s="749"/>
      <c r="AA209" s="749"/>
      <c r="AB209" s="749"/>
      <c r="AC209" s="749"/>
      <c r="AD209" s="815"/>
      <c r="AE209" s="746"/>
      <c r="AF209" s="746"/>
      <c r="AG209" s="746"/>
      <c r="AH209" s="746"/>
      <c r="AI209" s="746"/>
      <c r="AJ209" s="746"/>
      <c r="AK209" s="746"/>
      <c r="AL209" s="746"/>
      <c r="AM209" s="749"/>
    </row>
    <row r="210" spans="1:39" s="22" customFormat="1" ht="127.5" x14ac:dyDescent="0.25">
      <c r="A210" s="59" t="s">
        <v>1120</v>
      </c>
      <c r="B210" s="164" t="s">
        <v>630</v>
      </c>
      <c r="C210" s="28">
        <v>5.0000000000000001E-3</v>
      </c>
      <c r="D210" s="28">
        <v>2</v>
      </c>
      <c r="E210" s="28">
        <f t="shared" ref="E210:E232" si="7">C210*D210</f>
        <v>0.01</v>
      </c>
      <c r="F210" s="116" t="s">
        <v>896</v>
      </c>
      <c r="G210" s="116" t="s">
        <v>756</v>
      </c>
      <c r="H210" s="319" t="s">
        <v>747</v>
      </c>
      <c r="I210" s="336" t="s">
        <v>755</v>
      </c>
      <c r="J210" s="100" t="s">
        <v>74</v>
      </c>
      <c r="K210" s="74" t="s">
        <v>631</v>
      </c>
      <c r="L210" s="74" t="s">
        <v>745</v>
      </c>
      <c r="M210" s="74" t="s">
        <v>74</v>
      </c>
      <c r="N210" s="74">
        <v>2</v>
      </c>
      <c r="O210" s="74">
        <v>1</v>
      </c>
      <c r="P210" s="100" t="s">
        <v>746</v>
      </c>
      <c r="Q210" s="100" t="s">
        <v>757</v>
      </c>
      <c r="R210" s="71" t="s">
        <v>139</v>
      </c>
      <c r="S210" s="71" t="s">
        <v>32</v>
      </c>
      <c r="T210" s="74" t="s">
        <v>463</v>
      </c>
      <c r="U210" s="74" t="s">
        <v>97</v>
      </c>
      <c r="V210" s="74" t="s">
        <v>443</v>
      </c>
      <c r="W210" s="74" t="s">
        <v>97</v>
      </c>
      <c r="X210" s="74" t="s">
        <v>97</v>
      </c>
      <c r="Y210" s="74" t="s">
        <v>97</v>
      </c>
      <c r="Z210" s="72"/>
      <c r="AA210" s="72"/>
      <c r="AB210" s="72"/>
      <c r="AC210" s="72"/>
      <c r="AD210" s="117"/>
      <c r="AE210" s="74"/>
      <c r="AF210" s="74"/>
      <c r="AG210" s="74"/>
      <c r="AH210" s="74"/>
      <c r="AI210" s="74"/>
      <c r="AJ210" s="74"/>
      <c r="AK210" s="74"/>
      <c r="AL210" s="74"/>
      <c r="AM210" s="118" t="s">
        <v>1121</v>
      </c>
    </row>
    <row r="211" spans="1:39" s="22" customFormat="1" ht="76.5" x14ac:dyDescent="0.25">
      <c r="A211" s="24" t="s">
        <v>17</v>
      </c>
      <c r="B211" s="4" t="s">
        <v>622</v>
      </c>
      <c r="C211" s="3">
        <v>0.5</v>
      </c>
      <c r="D211" s="3">
        <v>2</v>
      </c>
      <c r="E211" s="28">
        <v>2.5</v>
      </c>
      <c r="F211" s="12" t="s">
        <v>833</v>
      </c>
      <c r="G211" s="9" t="s">
        <v>834</v>
      </c>
      <c r="H211" s="317" t="s">
        <v>53</v>
      </c>
      <c r="I211" s="314" t="s">
        <v>859</v>
      </c>
      <c r="J211" s="70" t="s">
        <v>557</v>
      </c>
      <c r="K211" s="23" t="s">
        <v>68</v>
      </c>
      <c r="L211" s="37" t="s">
        <v>1231</v>
      </c>
      <c r="M211" s="23" t="s">
        <v>74</v>
      </c>
      <c r="N211" s="23">
        <v>3</v>
      </c>
      <c r="O211" s="23">
        <v>1.5</v>
      </c>
      <c r="P211" s="70" t="s">
        <v>1419</v>
      </c>
      <c r="Q211" s="70" t="s">
        <v>1334</v>
      </c>
      <c r="R211" s="66" t="s">
        <v>278</v>
      </c>
      <c r="S211" s="66" t="s">
        <v>279</v>
      </c>
      <c r="T211" s="23" t="s">
        <v>280</v>
      </c>
      <c r="U211" s="23" t="s">
        <v>97</v>
      </c>
      <c r="V211" s="23" t="s">
        <v>443</v>
      </c>
      <c r="W211" s="23" t="s">
        <v>97</v>
      </c>
      <c r="X211" s="23" t="s">
        <v>97</v>
      </c>
      <c r="Y211" s="23" t="s">
        <v>97</v>
      </c>
      <c r="Z211" s="12"/>
      <c r="AA211" s="12"/>
      <c r="AB211" s="12"/>
      <c r="AC211" s="12"/>
      <c r="AD211" s="92" t="s">
        <v>351</v>
      </c>
      <c r="AE211" s="23">
        <f>E211</f>
        <v>2.5</v>
      </c>
      <c r="AF211" s="12"/>
      <c r="AG211" s="12"/>
      <c r="AH211" s="12"/>
      <c r="AI211" s="12"/>
      <c r="AJ211" s="12"/>
      <c r="AK211" s="12"/>
      <c r="AL211" s="12"/>
      <c r="AM211" s="78" t="s">
        <v>585</v>
      </c>
    </row>
    <row r="212" spans="1:39" s="22" customFormat="1" ht="33" customHeight="1" x14ac:dyDescent="0.25">
      <c r="A212" s="837" t="s">
        <v>1150</v>
      </c>
      <c r="B212" s="772" t="s">
        <v>113</v>
      </c>
      <c r="C212" s="3">
        <v>1</v>
      </c>
      <c r="D212" s="3">
        <v>3</v>
      </c>
      <c r="E212" s="28">
        <f t="shared" si="7"/>
        <v>3</v>
      </c>
      <c r="F212" s="738" t="s">
        <v>1228</v>
      </c>
      <c r="G212" s="846" t="s">
        <v>1229</v>
      </c>
      <c r="H212" s="842" t="s">
        <v>41</v>
      </c>
      <c r="I212" s="742" t="s">
        <v>81</v>
      </c>
      <c r="J212" s="70">
        <v>43561</v>
      </c>
      <c r="K212" s="738" t="s">
        <v>788</v>
      </c>
      <c r="L212" s="738" t="s">
        <v>1605</v>
      </c>
      <c r="M212" s="738" t="s">
        <v>74</v>
      </c>
      <c r="N212" s="738">
        <v>28</v>
      </c>
      <c r="O212" s="834">
        <v>14</v>
      </c>
      <c r="P212" s="70">
        <v>43872</v>
      </c>
      <c r="Q212" s="740" t="s">
        <v>1151</v>
      </c>
      <c r="R212" s="742" t="s">
        <v>32</v>
      </c>
      <c r="S212" s="742" t="s">
        <v>32</v>
      </c>
      <c r="T212" s="738" t="s">
        <v>32</v>
      </c>
      <c r="U212" s="738" t="s">
        <v>97</v>
      </c>
      <c r="V212" s="738" t="s">
        <v>443</v>
      </c>
      <c r="W212" s="738" t="s">
        <v>97</v>
      </c>
      <c r="X212" s="738" t="s">
        <v>97</v>
      </c>
      <c r="Y212" s="738" t="s">
        <v>97</v>
      </c>
      <c r="Z212" s="12"/>
      <c r="AA212" s="12"/>
      <c r="AB212" s="12"/>
      <c r="AC212" s="12"/>
      <c r="AD212" s="92"/>
      <c r="AE212" s="23"/>
      <c r="AF212" s="12"/>
      <c r="AG212" s="12"/>
      <c r="AH212" s="12"/>
      <c r="AI212" s="12"/>
      <c r="AJ212" s="12"/>
      <c r="AK212" s="12"/>
      <c r="AL212" s="12"/>
      <c r="AM212" s="78"/>
    </row>
    <row r="213" spans="1:39" s="241" customFormat="1" x14ac:dyDescent="0.25">
      <c r="A213" s="838"/>
      <c r="B213" s="773"/>
      <c r="C213" s="239">
        <v>0.5</v>
      </c>
      <c r="D213" s="239">
        <v>3</v>
      </c>
      <c r="E213" s="534">
        <f t="shared" si="7"/>
        <v>1.5</v>
      </c>
      <c r="F213" s="745"/>
      <c r="G213" s="847"/>
      <c r="H213" s="843"/>
      <c r="I213" s="743"/>
      <c r="J213" s="242">
        <v>44015</v>
      </c>
      <c r="K213" s="739"/>
      <c r="L213" s="739"/>
      <c r="M213" s="739"/>
      <c r="N213" s="739"/>
      <c r="O213" s="835"/>
      <c r="P213" s="242" t="s">
        <v>74</v>
      </c>
      <c r="Q213" s="741"/>
      <c r="R213" s="743"/>
      <c r="S213" s="743"/>
      <c r="T213" s="739"/>
      <c r="U213" s="739"/>
      <c r="V213" s="739"/>
      <c r="W213" s="739"/>
      <c r="X213" s="739"/>
      <c r="Y213" s="739"/>
      <c r="Z213" s="238"/>
      <c r="AA213" s="238"/>
      <c r="AB213" s="238"/>
      <c r="AC213" s="238"/>
      <c r="AD213" s="92"/>
      <c r="AE213" s="240"/>
      <c r="AF213" s="238"/>
      <c r="AG213" s="238"/>
      <c r="AH213" s="238"/>
      <c r="AI213" s="238"/>
      <c r="AJ213" s="238"/>
      <c r="AK213" s="238"/>
      <c r="AL213" s="238"/>
      <c r="AM213" s="243"/>
    </row>
    <row r="214" spans="1:39" s="22" customFormat="1" ht="33" x14ac:dyDescent="0.25">
      <c r="A214" s="22" t="s">
        <v>452</v>
      </c>
      <c r="B214" s="438" t="s">
        <v>622</v>
      </c>
      <c r="C214" s="3">
        <v>0.5</v>
      </c>
      <c r="D214" s="3">
        <v>3</v>
      </c>
      <c r="E214" s="28">
        <f t="shared" si="7"/>
        <v>1.5</v>
      </c>
      <c r="F214" s="23" t="s">
        <v>450</v>
      </c>
      <c r="G214" s="23" t="s">
        <v>32</v>
      </c>
      <c r="H214" s="317" t="s">
        <v>40</v>
      </c>
      <c r="I214" s="317" t="s">
        <v>140</v>
      </c>
      <c r="J214" s="70" t="s">
        <v>74</v>
      </c>
      <c r="K214" s="23" t="s">
        <v>68</v>
      </c>
      <c r="L214" s="23" t="s">
        <v>449</v>
      </c>
      <c r="M214" s="23" t="s">
        <v>74</v>
      </c>
      <c r="N214" s="23">
        <v>1</v>
      </c>
      <c r="O214" s="23">
        <v>0.5</v>
      </c>
      <c r="P214" s="70" t="s">
        <v>1335</v>
      </c>
      <c r="Q214" s="70" t="s">
        <v>71</v>
      </c>
      <c r="R214" s="66" t="s">
        <v>451</v>
      </c>
      <c r="S214" s="66" t="s">
        <v>32</v>
      </c>
      <c r="T214" s="23" t="s">
        <v>32</v>
      </c>
      <c r="U214" s="23" t="s">
        <v>97</v>
      </c>
      <c r="V214" s="23" t="s">
        <v>443</v>
      </c>
      <c r="W214" s="23" t="s">
        <v>97</v>
      </c>
      <c r="X214" s="23" t="s">
        <v>97</v>
      </c>
      <c r="Y214" s="23" t="s">
        <v>97</v>
      </c>
      <c r="Z214" s="12"/>
      <c r="AA214" s="12"/>
      <c r="AB214" s="12"/>
      <c r="AC214" s="12"/>
      <c r="AD214" s="12"/>
      <c r="AE214" s="23"/>
      <c r="AF214" s="12"/>
      <c r="AG214" s="12"/>
      <c r="AH214" s="12"/>
      <c r="AI214" s="12"/>
      <c r="AJ214" s="12"/>
      <c r="AK214" s="12"/>
      <c r="AL214" s="12"/>
      <c r="AM214" s="12"/>
    </row>
    <row r="215" spans="1:39" s="213" customFormat="1" ht="33" x14ac:dyDescent="0.25">
      <c r="A215" s="24" t="s">
        <v>966</v>
      </c>
      <c r="B215" s="210" t="s">
        <v>1127</v>
      </c>
      <c r="C215" s="209">
        <v>1</v>
      </c>
      <c r="D215" s="209">
        <v>1</v>
      </c>
      <c r="E215" s="212">
        <v>1</v>
      </c>
      <c r="F215" s="211" t="s">
        <v>1230</v>
      </c>
      <c r="G215" s="9" t="s">
        <v>1232</v>
      </c>
      <c r="H215" s="317" t="s">
        <v>55</v>
      </c>
      <c r="I215" s="317" t="s">
        <v>81</v>
      </c>
      <c r="J215" s="214" t="s">
        <v>74</v>
      </c>
      <c r="K215" s="211" t="s">
        <v>68</v>
      </c>
      <c r="L215" s="211" t="s">
        <v>1231</v>
      </c>
      <c r="M215" s="211" t="s">
        <v>74</v>
      </c>
      <c r="N215" s="211">
        <v>4</v>
      </c>
      <c r="O215" s="211">
        <v>4</v>
      </c>
      <c r="P215" s="214">
        <v>43607</v>
      </c>
      <c r="Q215" s="214" t="s">
        <v>74</v>
      </c>
      <c r="R215" s="389" t="s">
        <v>278</v>
      </c>
      <c r="S215" s="207" t="s">
        <v>32</v>
      </c>
      <c r="T215" s="211" t="s">
        <v>1185</v>
      </c>
      <c r="U215" s="211" t="s">
        <v>97</v>
      </c>
      <c r="V215" s="211" t="s">
        <v>443</v>
      </c>
      <c r="W215" s="211" t="s">
        <v>97</v>
      </c>
      <c r="X215" s="211" t="s">
        <v>97</v>
      </c>
      <c r="Y215" s="211" t="s">
        <v>97</v>
      </c>
      <c r="Z215" s="208"/>
      <c r="AA215" s="208"/>
      <c r="AB215" s="208"/>
      <c r="AC215" s="208"/>
      <c r="AD215" s="208"/>
      <c r="AE215" s="211"/>
      <c r="AF215" s="208"/>
      <c r="AG215" s="208"/>
      <c r="AH215" s="208"/>
      <c r="AI215" s="208"/>
      <c r="AJ215" s="208"/>
      <c r="AK215" s="208"/>
      <c r="AL215" s="208"/>
      <c r="AM215" s="208"/>
    </row>
    <row r="216" spans="1:39" s="468" customFormat="1" ht="49.5" x14ac:dyDescent="0.25">
      <c r="A216" s="162" t="s">
        <v>1346</v>
      </c>
      <c r="B216" s="466"/>
      <c r="C216" s="467">
        <v>0.25</v>
      </c>
      <c r="D216" s="467">
        <v>9</v>
      </c>
      <c r="F216" s="459"/>
      <c r="G216" s="9"/>
      <c r="H216" s="464"/>
      <c r="I216" s="464"/>
      <c r="J216" s="470"/>
      <c r="K216" s="459"/>
      <c r="L216" s="459"/>
      <c r="M216" s="459"/>
      <c r="N216" s="459"/>
      <c r="O216" s="459"/>
      <c r="P216" s="477">
        <v>41487</v>
      </c>
      <c r="Q216" s="470" t="s">
        <v>80</v>
      </c>
      <c r="R216" s="464"/>
      <c r="S216" s="464"/>
      <c r="T216" s="459"/>
      <c r="U216" s="459"/>
      <c r="V216" s="459"/>
      <c r="W216" s="459"/>
      <c r="X216" s="459"/>
      <c r="Y216" s="459"/>
      <c r="Z216" s="465"/>
      <c r="AA216" s="465"/>
      <c r="AB216" s="465"/>
      <c r="AC216" s="465"/>
      <c r="AD216" s="465"/>
      <c r="AE216" s="459"/>
      <c r="AF216" s="465"/>
      <c r="AG216" s="465"/>
      <c r="AH216" s="465"/>
      <c r="AI216" s="465"/>
      <c r="AJ216" s="465"/>
      <c r="AK216" s="465"/>
      <c r="AL216" s="465"/>
      <c r="AM216" s="465"/>
    </row>
    <row r="217" spans="1:39" s="453" customFormat="1" ht="33" x14ac:dyDescent="0.25">
      <c r="A217" s="162" t="s">
        <v>1302</v>
      </c>
      <c r="B217" s="451" t="s">
        <v>622</v>
      </c>
      <c r="C217" s="452">
        <v>0.5</v>
      </c>
      <c r="D217" s="452">
        <v>1</v>
      </c>
      <c r="E217" s="454">
        <v>0.1</v>
      </c>
      <c r="F217" s="448"/>
      <c r="G217" s="163"/>
      <c r="H217" s="449" t="s">
        <v>40</v>
      </c>
      <c r="I217" s="449" t="s">
        <v>81</v>
      </c>
      <c r="J217" s="455"/>
      <c r="K217" s="448" t="s">
        <v>68</v>
      </c>
      <c r="L217" s="448"/>
      <c r="M217" s="448"/>
      <c r="N217" s="448"/>
      <c r="O217" s="448"/>
      <c r="P217" s="455">
        <v>44322</v>
      </c>
      <c r="Q217" s="455" t="s">
        <v>1303</v>
      </c>
      <c r="R217" s="449"/>
      <c r="S217" s="449"/>
      <c r="T217" s="448"/>
      <c r="U217" s="448"/>
      <c r="V217" s="448" t="s">
        <v>443</v>
      </c>
      <c r="W217" s="448"/>
      <c r="X217" s="448"/>
      <c r="Y217" s="448"/>
      <c r="Z217" s="450"/>
      <c r="AA217" s="450"/>
      <c r="AB217" s="450"/>
      <c r="AC217" s="450"/>
      <c r="AD217" s="450"/>
      <c r="AE217" s="448"/>
      <c r="AF217" s="450"/>
      <c r="AG217" s="450"/>
      <c r="AH217" s="450"/>
      <c r="AI217" s="450"/>
      <c r="AJ217" s="450"/>
      <c r="AK217" s="450"/>
      <c r="AL217" s="450"/>
      <c r="AM217" s="450"/>
    </row>
    <row r="218" spans="1:39" s="22" customFormat="1" ht="33" x14ac:dyDescent="0.25">
      <c r="A218" s="22" t="s">
        <v>29</v>
      </c>
      <c r="B218" s="4" t="s">
        <v>622</v>
      </c>
      <c r="C218" s="3">
        <v>1</v>
      </c>
      <c r="D218" s="3">
        <v>3</v>
      </c>
      <c r="E218" s="28">
        <f t="shared" si="7"/>
        <v>3</v>
      </c>
      <c r="F218" s="23" t="s">
        <v>397</v>
      </c>
      <c r="G218" s="23" t="s">
        <v>256</v>
      </c>
      <c r="H218" s="317" t="s">
        <v>46</v>
      </c>
      <c r="I218" s="317" t="s">
        <v>81</v>
      </c>
      <c r="J218" s="70" t="s">
        <v>74</v>
      </c>
      <c r="K218" s="23" t="s">
        <v>68</v>
      </c>
      <c r="L218" s="23" t="s">
        <v>281</v>
      </c>
      <c r="M218" s="23" t="s">
        <v>74</v>
      </c>
      <c r="N218" s="23">
        <v>12</v>
      </c>
      <c r="O218" s="23">
        <v>6</v>
      </c>
      <c r="P218" s="70">
        <v>41487</v>
      </c>
      <c r="Q218" s="70" t="s">
        <v>79</v>
      </c>
      <c r="R218" s="66" t="s">
        <v>139</v>
      </c>
      <c r="S218" s="66" t="s">
        <v>32</v>
      </c>
      <c r="T218" s="23" t="s">
        <v>32</v>
      </c>
      <c r="U218" s="23" t="s">
        <v>97</v>
      </c>
      <c r="V218" s="23" t="s">
        <v>443</v>
      </c>
      <c r="W218" s="23" t="s">
        <v>97</v>
      </c>
      <c r="X218" s="23" t="s">
        <v>97</v>
      </c>
      <c r="Y218" s="23" t="s">
        <v>97</v>
      </c>
      <c r="Z218" s="12"/>
      <c r="AA218" s="12"/>
      <c r="AB218" s="12"/>
      <c r="AC218" s="12"/>
      <c r="AD218" s="12"/>
      <c r="AE218" s="23"/>
      <c r="AF218" s="12"/>
      <c r="AG218" s="12"/>
      <c r="AH218" s="12"/>
      <c r="AI218" s="12"/>
      <c r="AJ218" s="12"/>
      <c r="AK218" s="12"/>
      <c r="AL218" s="12"/>
      <c r="AM218" s="12"/>
    </row>
    <row r="219" spans="1:39" s="136" customFormat="1" ht="66" x14ac:dyDescent="0.25">
      <c r="A219" s="19" t="s">
        <v>1132</v>
      </c>
      <c r="B219" s="20" t="s">
        <v>633</v>
      </c>
      <c r="C219" s="3">
        <v>0.5</v>
      </c>
      <c r="D219" s="3">
        <v>1</v>
      </c>
      <c r="E219" s="28">
        <f t="shared" si="7"/>
        <v>0.5</v>
      </c>
      <c r="F219" s="9" t="s">
        <v>835</v>
      </c>
      <c r="G219" s="1" t="s">
        <v>836</v>
      </c>
      <c r="H219" s="317" t="s">
        <v>41</v>
      </c>
      <c r="I219" s="314" t="s">
        <v>725</v>
      </c>
      <c r="J219" s="70">
        <v>43242</v>
      </c>
      <c r="K219" s="73" t="s">
        <v>724</v>
      </c>
      <c r="L219" s="23" t="s">
        <v>570</v>
      </c>
      <c r="M219" s="23" t="s">
        <v>74</v>
      </c>
      <c r="N219" s="23">
        <v>1</v>
      </c>
      <c r="O219" s="23">
        <v>0.5</v>
      </c>
      <c r="P219" s="70">
        <v>42877</v>
      </c>
      <c r="Q219" s="70" t="s">
        <v>79</v>
      </c>
      <c r="R219" s="66" t="s">
        <v>571</v>
      </c>
      <c r="S219" s="66" t="s">
        <v>32</v>
      </c>
      <c r="T219" s="23" t="s">
        <v>32</v>
      </c>
      <c r="U219" s="23" t="s">
        <v>97</v>
      </c>
      <c r="V219" s="23" t="s">
        <v>443</v>
      </c>
      <c r="W219" s="23" t="s">
        <v>97</v>
      </c>
      <c r="X219" s="23" t="s">
        <v>97</v>
      </c>
      <c r="Y219" s="23" t="s">
        <v>97</v>
      </c>
      <c r="Z219" s="12"/>
      <c r="AA219" s="12"/>
      <c r="AB219" s="12"/>
      <c r="AC219" s="12"/>
      <c r="AD219" s="83" t="s">
        <v>528</v>
      </c>
      <c r="AE219" s="23"/>
      <c r="AF219" s="12"/>
      <c r="AG219" s="12"/>
      <c r="AH219" s="12"/>
      <c r="AI219" s="12"/>
      <c r="AJ219" s="12"/>
      <c r="AK219" s="12"/>
      <c r="AL219" s="12"/>
      <c r="AM219" s="78" t="s">
        <v>586</v>
      </c>
    </row>
    <row r="220" spans="1:39" s="22" customFormat="1" ht="153" x14ac:dyDescent="0.25">
      <c r="A220" s="30" t="s">
        <v>385</v>
      </c>
      <c r="B220" s="17" t="s">
        <v>632</v>
      </c>
      <c r="C220" s="3">
        <v>1</v>
      </c>
      <c r="D220" s="3">
        <v>2</v>
      </c>
      <c r="E220" s="28">
        <v>2</v>
      </c>
      <c r="F220" s="323" t="s">
        <v>837</v>
      </c>
      <c r="G220" s="1" t="s">
        <v>838</v>
      </c>
      <c r="H220" s="317" t="s">
        <v>729</v>
      </c>
      <c r="I220" s="314" t="s">
        <v>727</v>
      </c>
      <c r="J220" s="70" t="s">
        <v>74</v>
      </c>
      <c r="K220" s="35" t="s">
        <v>726</v>
      </c>
      <c r="L220" s="23" t="s">
        <v>330</v>
      </c>
      <c r="M220" s="23" t="s">
        <v>331</v>
      </c>
      <c r="N220" s="23">
        <v>2</v>
      </c>
      <c r="O220" s="23">
        <v>1</v>
      </c>
      <c r="P220" s="70" t="s">
        <v>1336</v>
      </c>
      <c r="Q220" s="70" t="s">
        <v>77</v>
      </c>
      <c r="R220" s="66" t="s">
        <v>659</v>
      </c>
      <c r="S220" s="66" t="s">
        <v>332</v>
      </c>
      <c r="T220" s="23" t="s">
        <v>334</v>
      </c>
      <c r="U220" s="94" t="s">
        <v>333</v>
      </c>
      <c r="V220" s="23" t="s">
        <v>443</v>
      </c>
      <c r="W220" s="23" t="s">
        <v>148</v>
      </c>
      <c r="X220" s="23" t="s">
        <v>336</v>
      </c>
      <c r="Y220" s="23" t="s">
        <v>335</v>
      </c>
      <c r="Z220" s="75" t="s">
        <v>347</v>
      </c>
      <c r="AA220" s="23">
        <f>$E220</f>
        <v>2</v>
      </c>
      <c r="AB220" s="12"/>
      <c r="AC220" s="12"/>
      <c r="AD220" s="119" t="s">
        <v>372</v>
      </c>
      <c r="AE220" s="23">
        <f>E220</f>
        <v>2</v>
      </c>
      <c r="AF220" s="12"/>
      <c r="AG220" s="12"/>
      <c r="AH220" s="12">
        <f>AE220</f>
        <v>2</v>
      </c>
      <c r="AI220" s="12"/>
      <c r="AJ220" s="12"/>
      <c r="AK220" s="12"/>
      <c r="AL220" s="12"/>
      <c r="AM220" s="78" t="s">
        <v>525</v>
      </c>
    </row>
    <row r="221" spans="1:39" s="22" customFormat="1" ht="63.75" x14ac:dyDescent="0.25">
      <c r="A221" s="30" t="s">
        <v>930</v>
      </c>
      <c r="B221" s="20"/>
      <c r="C221" s="131">
        <v>0.5</v>
      </c>
      <c r="D221" s="131">
        <v>4</v>
      </c>
      <c r="E221" s="133">
        <v>2</v>
      </c>
      <c r="F221" s="35" t="s">
        <v>943</v>
      </c>
      <c r="G221" s="135" t="s">
        <v>942</v>
      </c>
      <c r="H221" s="317" t="s">
        <v>380</v>
      </c>
      <c r="I221" s="314" t="s">
        <v>944</v>
      </c>
      <c r="J221" s="137" t="s">
        <v>74</v>
      </c>
      <c r="K221" s="165" t="s">
        <v>68</v>
      </c>
      <c r="L221" s="132" t="s">
        <v>931</v>
      </c>
      <c r="M221" s="132" t="s">
        <v>1233</v>
      </c>
      <c r="N221" s="132">
        <v>4</v>
      </c>
      <c r="O221" s="132">
        <v>2</v>
      </c>
      <c r="P221" s="137">
        <v>43565</v>
      </c>
      <c r="Q221" s="137" t="s">
        <v>932</v>
      </c>
      <c r="R221" s="129" t="s">
        <v>32</v>
      </c>
      <c r="S221" s="129" t="s">
        <v>32</v>
      </c>
      <c r="T221" s="132" t="s">
        <v>451</v>
      </c>
      <c r="U221" s="94" t="s">
        <v>97</v>
      </c>
      <c r="V221" s="132" t="s">
        <v>443</v>
      </c>
      <c r="W221" s="132" t="s">
        <v>97</v>
      </c>
      <c r="X221" s="132" t="s">
        <v>97</v>
      </c>
      <c r="Y221" s="132" t="s">
        <v>97</v>
      </c>
      <c r="Z221" s="134"/>
      <c r="AA221" s="132"/>
      <c r="AB221" s="130"/>
      <c r="AC221" s="130"/>
      <c r="AD221" s="119"/>
      <c r="AE221" s="132"/>
      <c r="AF221" s="130"/>
      <c r="AG221" s="130"/>
      <c r="AH221" s="130"/>
      <c r="AI221" s="130"/>
      <c r="AJ221" s="130"/>
      <c r="AK221" s="130"/>
      <c r="AL221" s="130"/>
      <c r="AM221" s="138"/>
    </row>
    <row r="222" spans="1:39" s="22" customFormat="1" ht="49.5" x14ac:dyDescent="0.25">
      <c r="A222" s="22" t="s">
        <v>321</v>
      </c>
      <c r="B222" s="4" t="s">
        <v>618</v>
      </c>
      <c r="C222" s="3" t="s">
        <v>1337</v>
      </c>
      <c r="D222" s="3" t="s">
        <v>1313</v>
      </c>
      <c r="E222" s="28">
        <v>0.6</v>
      </c>
      <c r="F222" s="23" t="s">
        <v>398</v>
      </c>
      <c r="G222" s="23" t="s">
        <v>325</v>
      </c>
      <c r="H222" s="317" t="s">
        <v>56</v>
      </c>
      <c r="I222" s="317" t="s">
        <v>140</v>
      </c>
      <c r="J222" s="70" t="s">
        <v>74</v>
      </c>
      <c r="K222" s="23" t="s">
        <v>726</v>
      </c>
      <c r="L222" s="23" t="s">
        <v>322</v>
      </c>
      <c r="M222" s="23" t="s">
        <v>323</v>
      </c>
      <c r="N222" s="23">
        <v>1</v>
      </c>
      <c r="O222" s="23">
        <v>0.5</v>
      </c>
      <c r="P222" s="70" t="s">
        <v>1422</v>
      </c>
      <c r="Q222" s="70" t="s">
        <v>1421</v>
      </c>
      <c r="R222" s="66" t="s">
        <v>662</v>
      </c>
      <c r="S222" s="66" t="s">
        <v>324</v>
      </c>
      <c r="T222" s="23" t="s">
        <v>172</v>
      </c>
      <c r="U222" s="23" t="s">
        <v>97</v>
      </c>
      <c r="V222" s="23" t="s">
        <v>443</v>
      </c>
      <c r="W222" s="23" t="s">
        <v>97</v>
      </c>
      <c r="X222" s="23" t="s">
        <v>97</v>
      </c>
      <c r="Y222" s="23" t="s">
        <v>97</v>
      </c>
      <c r="Z222" s="12"/>
      <c r="AA222" s="12"/>
      <c r="AB222" s="12"/>
      <c r="AC222" s="12"/>
      <c r="AD222" s="12"/>
      <c r="AE222" s="23"/>
      <c r="AF222" s="12"/>
      <c r="AG222" s="12"/>
      <c r="AH222" s="12"/>
      <c r="AI222" s="12"/>
      <c r="AJ222" s="12"/>
      <c r="AK222" s="12"/>
      <c r="AL222" s="12"/>
      <c r="AM222" s="12"/>
    </row>
    <row r="223" spans="1:39" s="468" customFormat="1" ht="66" x14ac:dyDescent="0.25">
      <c r="A223" s="468" t="s">
        <v>1345</v>
      </c>
      <c r="B223" s="466" t="s">
        <v>1042</v>
      </c>
      <c r="C223" s="467">
        <v>0.5</v>
      </c>
      <c r="D223" s="467">
        <v>2</v>
      </c>
      <c r="E223" s="457">
        <v>1</v>
      </c>
      <c r="F223" s="459"/>
      <c r="G223" s="459"/>
      <c r="H223" s="464"/>
      <c r="I223" s="464"/>
      <c r="J223" s="470"/>
      <c r="K223" s="459"/>
      <c r="L223" s="459"/>
      <c r="M223" s="459"/>
      <c r="N223" s="459"/>
      <c r="O223" s="459"/>
      <c r="P223" s="470">
        <v>42429</v>
      </c>
      <c r="Q223" s="470" t="s">
        <v>77</v>
      </c>
      <c r="R223" s="464"/>
      <c r="S223" s="464"/>
      <c r="T223" s="459"/>
      <c r="U223" s="459"/>
      <c r="V223" s="459"/>
      <c r="W223" s="459"/>
      <c r="X223" s="459"/>
      <c r="Y223" s="459"/>
      <c r="Z223" s="465"/>
      <c r="AA223" s="465"/>
      <c r="AB223" s="465"/>
      <c r="AC223" s="465"/>
      <c r="AD223" s="465"/>
      <c r="AE223" s="459"/>
      <c r="AF223" s="465"/>
      <c r="AG223" s="465"/>
      <c r="AH223" s="465"/>
      <c r="AI223" s="465"/>
      <c r="AJ223" s="465"/>
      <c r="AK223" s="465"/>
      <c r="AL223" s="465"/>
      <c r="AM223" s="465"/>
    </row>
    <row r="224" spans="1:39" s="152" customFormat="1" ht="38.25" x14ac:dyDescent="0.25">
      <c r="A224" s="22" t="s">
        <v>24</v>
      </c>
      <c r="B224" s="4" t="s">
        <v>622</v>
      </c>
      <c r="C224" s="3">
        <v>1</v>
      </c>
      <c r="D224" s="3">
        <v>2</v>
      </c>
      <c r="E224" s="28">
        <f t="shared" si="7"/>
        <v>2</v>
      </c>
      <c r="F224" s="23" t="s">
        <v>399</v>
      </c>
      <c r="G224" s="23" t="s">
        <v>256</v>
      </c>
      <c r="H224" s="317" t="s">
        <v>54</v>
      </c>
      <c r="I224" s="317" t="s">
        <v>81</v>
      </c>
      <c r="J224" s="70" t="s">
        <v>74</v>
      </c>
      <c r="K224" s="23" t="s">
        <v>68</v>
      </c>
      <c r="L224" s="23" t="s">
        <v>282</v>
      </c>
      <c r="M224" s="23" t="s">
        <v>74</v>
      </c>
      <c r="N224" s="23">
        <v>6</v>
      </c>
      <c r="O224" s="23">
        <v>3</v>
      </c>
      <c r="P224" s="70">
        <v>43157</v>
      </c>
      <c r="Q224" s="70" t="s">
        <v>1338</v>
      </c>
      <c r="R224" s="66" t="s">
        <v>139</v>
      </c>
      <c r="S224" s="66" t="s">
        <v>32</v>
      </c>
      <c r="T224" s="23" t="s">
        <v>32</v>
      </c>
      <c r="U224" s="23" t="s">
        <v>97</v>
      </c>
      <c r="V224" s="23" t="s">
        <v>443</v>
      </c>
      <c r="W224" s="23" t="s">
        <v>97</v>
      </c>
      <c r="X224" s="23" t="s">
        <v>97</v>
      </c>
      <c r="Y224" s="23" t="s">
        <v>97</v>
      </c>
      <c r="Z224" s="12"/>
      <c r="AA224" s="12"/>
      <c r="AB224" s="12"/>
      <c r="AC224" s="12"/>
      <c r="AD224" s="12"/>
      <c r="AE224" s="23"/>
      <c r="AF224" s="12"/>
      <c r="AG224" s="12"/>
      <c r="AH224" s="12"/>
      <c r="AI224" s="12"/>
      <c r="AJ224" s="12"/>
      <c r="AK224" s="12"/>
      <c r="AL224" s="12"/>
      <c r="AM224" s="12"/>
    </row>
    <row r="225" spans="1:39" s="22" customFormat="1" ht="51" x14ac:dyDescent="0.25">
      <c r="A225" s="19" t="s">
        <v>1122</v>
      </c>
      <c r="B225" s="4" t="s">
        <v>622</v>
      </c>
      <c r="C225" s="3">
        <v>0.5</v>
      </c>
      <c r="D225" s="3">
        <v>1</v>
      </c>
      <c r="E225" s="28">
        <f t="shared" si="7"/>
        <v>0.5</v>
      </c>
      <c r="F225" s="23" t="s">
        <v>640</v>
      </c>
      <c r="G225" s="60" t="s">
        <v>897</v>
      </c>
      <c r="H225" s="317" t="s">
        <v>47</v>
      </c>
      <c r="I225" s="314" t="s">
        <v>761</v>
      </c>
      <c r="J225" s="70" t="s">
        <v>74</v>
      </c>
      <c r="K225" s="23" t="s">
        <v>68</v>
      </c>
      <c r="L225" s="23" t="s">
        <v>441</v>
      </c>
      <c r="M225" s="23" t="s">
        <v>404</v>
      </c>
      <c r="N225" s="23">
        <v>0.5</v>
      </c>
      <c r="O225" s="23">
        <v>0.5</v>
      </c>
      <c r="P225" s="70">
        <v>42282</v>
      </c>
      <c r="Q225" s="70" t="s">
        <v>71</v>
      </c>
      <c r="R225" s="66" t="s">
        <v>139</v>
      </c>
      <c r="S225" s="66" t="s">
        <v>32</v>
      </c>
      <c r="T225" s="23" t="s">
        <v>32</v>
      </c>
      <c r="U225" s="23" t="s">
        <v>97</v>
      </c>
      <c r="V225" s="23" t="s">
        <v>443</v>
      </c>
      <c r="W225" s="23" t="s">
        <v>97</v>
      </c>
      <c r="X225" s="23" t="s">
        <v>97</v>
      </c>
      <c r="Y225" s="23" t="s">
        <v>97</v>
      </c>
      <c r="Z225" s="12"/>
      <c r="AA225" s="12"/>
      <c r="AB225" s="12"/>
      <c r="AC225" s="12"/>
      <c r="AD225" s="12"/>
      <c r="AE225" s="23"/>
      <c r="AF225" s="12"/>
      <c r="AG225" s="12"/>
      <c r="AH225" s="12"/>
      <c r="AI225" s="12"/>
      <c r="AJ225" s="12"/>
      <c r="AK225" s="12"/>
      <c r="AL225" s="12"/>
      <c r="AM225" s="12"/>
    </row>
    <row r="226" spans="1:39" s="22" customFormat="1" ht="33" x14ac:dyDescent="0.25">
      <c r="A226" s="162" t="s">
        <v>934</v>
      </c>
      <c r="B226" s="149" t="s">
        <v>928</v>
      </c>
      <c r="C226" s="148">
        <v>0.5</v>
      </c>
      <c r="D226" s="148">
        <v>1</v>
      </c>
      <c r="E226" s="151">
        <f t="shared" si="7"/>
        <v>0.5</v>
      </c>
      <c r="F226" s="150" t="s">
        <v>933</v>
      </c>
      <c r="G226" s="168" t="s">
        <v>1112</v>
      </c>
      <c r="H226" s="317" t="s">
        <v>54</v>
      </c>
      <c r="I226" s="167" t="s">
        <v>935</v>
      </c>
      <c r="J226" s="153" t="s">
        <v>74</v>
      </c>
      <c r="K226" s="150" t="s">
        <v>928</v>
      </c>
      <c r="L226" s="150" t="s">
        <v>936</v>
      </c>
      <c r="M226" s="390">
        <v>1</v>
      </c>
      <c r="N226" s="150">
        <v>0.5</v>
      </c>
      <c r="O226" s="150">
        <v>0.5</v>
      </c>
      <c r="P226" s="153">
        <v>43565</v>
      </c>
      <c r="Q226" s="153" t="s">
        <v>460</v>
      </c>
      <c r="R226" s="146" t="s">
        <v>1178</v>
      </c>
      <c r="S226" s="146" t="s">
        <v>451</v>
      </c>
      <c r="T226" s="150" t="s">
        <v>451</v>
      </c>
      <c r="U226" s="150" t="s">
        <v>97</v>
      </c>
      <c r="V226" s="150" t="s">
        <v>443</v>
      </c>
      <c r="W226" s="150" t="s">
        <v>97</v>
      </c>
      <c r="X226" s="150" t="s">
        <v>97</v>
      </c>
      <c r="Y226" s="150" t="s">
        <v>97</v>
      </c>
      <c r="Z226" s="147"/>
      <c r="AA226" s="147"/>
      <c r="AB226" s="147"/>
      <c r="AC226" s="147"/>
      <c r="AD226" s="147"/>
      <c r="AE226" s="150"/>
      <c r="AF226" s="147"/>
      <c r="AG226" s="147"/>
      <c r="AH226" s="147"/>
      <c r="AI226" s="147"/>
      <c r="AJ226" s="147"/>
      <c r="AK226" s="147"/>
      <c r="AL226" s="147"/>
      <c r="AM226" s="147"/>
    </row>
    <row r="227" spans="1:39" s="22" customFormat="1" ht="38.25" x14ac:dyDescent="0.25">
      <c r="A227" s="19" t="s">
        <v>1123</v>
      </c>
      <c r="B227" s="4" t="s">
        <v>970</v>
      </c>
      <c r="C227" s="3">
        <v>1.4999999999999999E-2</v>
      </c>
      <c r="D227" s="3">
        <v>1</v>
      </c>
      <c r="E227" s="28">
        <f t="shared" si="7"/>
        <v>1.4999999999999999E-2</v>
      </c>
      <c r="F227" s="23" t="s">
        <v>399</v>
      </c>
      <c r="G227" s="57" t="s">
        <v>898</v>
      </c>
      <c r="H227" s="317" t="s">
        <v>44</v>
      </c>
      <c r="I227" s="314" t="s">
        <v>728</v>
      </c>
      <c r="J227" s="70" t="s">
        <v>74</v>
      </c>
      <c r="K227" s="120"/>
      <c r="L227" s="23" t="s">
        <v>429</v>
      </c>
      <c r="M227" s="23" t="s">
        <v>74</v>
      </c>
      <c r="N227" s="23">
        <v>0.03</v>
      </c>
      <c r="O227" s="23">
        <v>1.4999999999999999E-2</v>
      </c>
      <c r="P227" s="70">
        <v>42139</v>
      </c>
      <c r="Q227" s="70" t="s">
        <v>72</v>
      </c>
      <c r="R227" s="66" t="s">
        <v>139</v>
      </c>
      <c r="S227" s="66" t="s">
        <v>32</v>
      </c>
      <c r="T227" s="23" t="s">
        <v>172</v>
      </c>
      <c r="U227" s="23" t="s">
        <v>97</v>
      </c>
      <c r="V227" s="23" t="s">
        <v>443</v>
      </c>
      <c r="W227" s="23" t="s">
        <v>97</v>
      </c>
      <c r="X227" s="23" t="s">
        <v>97</v>
      </c>
      <c r="Y227" s="23" t="s">
        <v>97</v>
      </c>
      <c r="Z227" s="12"/>
      <c r="AA227" s="12"/>
      <c r="AB227" s="12"/>
      <c r="AC227" s="12"/>
      <c r="AD227" s="83" t="s">
        <v>528</v>
      </c>
      <c r="AE227" s="23"/>
      <c r="AF227" s="12"/>
      <c r="AG227" s="12"/>
      <c r="AH227" s="12"/>
      <c r="AI227" s="12"/>
      <c r="AJ227" s="12"/>
      <c r="AK227" s="12"/>
      <c r="AL227" s="12"/>
      <c r="AM227" s="78" t="s">
        <v>587</v>
      </c>
    </row>
    <row r="228" spans="1:39" s="22" customFormat="1" ht="38.25" x14ac:dyDescent="0.25">
      <c r="A228" s="22" t="s">
        <v>326</v>
      </c>
      <c r="B228" s="4" t="s">
        <v>618</v>
      </c>
      <c r="C228" s="3">
        <v>0.1</v>
      </c>
      <c r="D228" s="3">
        <v>2</v>
      </c>
      <c r="E228" s="28">
        <f t="shared" si="7"/>
        <v>0.2</v>
      </c>
      <c r="F228" s="23" t="s">
        <v>411</v>
      </c>
      <c r="G228" s="23" t="s">
        <v>329</v>
      </c>
      <c r="H228" s="317" t="s">
        <v>41</v>
      </c>
      <c r="I228" s="317" t="s">
        <v>140</v>
      </c>
      <c r="J228" s="70" t="s">
        <v>74</v>
      </c>
      <c r="K228" s="23" t="s">
        <v>726</v>
      </c>
      <c r="L228" s="23" t="s">
        <v>328</v>
      </c>
      <c r="M228" s="23" t="s">
        <v>327</v>
      </c>
      <c r="N228" s="23">
        <v>0.5</v>
      </c>
      <c r="O228" s="23">
        <v>0.2</v>
      </c>
      <c r="P228" s="70" t="s">
        <v>1395</v>
      </c>
      <c r="Q228" s="70" t="s">
        <v>1328</v>
      </c>
      <c r="R228" s="66" t="s">
        <v>139</v>
      </c>
      <c r="S228" s="66" t="s">
        <v>32</v>
      </c>
      <c r="T228" s="23" t="s">
        <v>172</v>
      </c>
      <c r="U228" s="23" t="s">
        <v>97</v>
      </c>
      <c r="V228" s="23" t="s">
        <v>443</v>
      </c>
      <c r="W228" s="23" t="s">
        <v>97</v>
      </c>
      <c r="X228" s="23" t="s">
        <v>97</v>
      </c>
      <c r="Y228" s="23" t="s">
        <v>97</v>
      </c>
      <c r="Z228" s="12"/>
      <c r="AA228" s="12"/>
      <c r="AB228" s="12"/>
      <c r="AC228" s="12"/>
      <c r="AD228" s="12"/>
      <c r="AE228" s="23"/>
      <c r="AF228" s="12"/>
      <c r="AG228" s="12"/>
      <c r="AH228" s="12"/>
      <c r="AI228" s="12"/>
      <c r="AJ228" s="12"/>
      <c r="AK228" s="12"/>
      <c r="AL228" s="12"/>
      <c r="AM228" s="12"/>
    </row>
    <row r="229" spans="1:39" s="22" customFormat="1" ht="38.25" x14ac:dyDescent="0.25">
      <c r="A229" s="22" t="s">
        <v>1339</v>
      </c>
      <c r="B229" s="4" t="s">
        <v>622</v>
      </c>
      <c r="C229" s="3">
        <v>0.25</v>
      </c>
      <c r="D229" s="3">
        <v>1</v>
      </c>
      <c r="E229" s="28">
        <f t="shared" si="7"/>
        <v>0.25</v>
      </c>
      <c r="F229" s="23" t="s">
        <v>730</v>
      </c>
      <c r="G229" s="23" t="s">
        <v>284</v>
      </c>
      <c r="H229" s="317" t="s">
        <v>54</v>
      </c>
      <c r="I229" s="317" t="s">
        <v>140</v>
      </c>
      <c r="J229" s="70" t="s">
        <v>74</v>
      </c>
      <c r="K229" s="23" t="s">
        <v>68</v>
      </c>
      <c r="L229" s="23" t="s">
        <v>283</v>
      </c>
      <c r="M229" s="23" t="s">
        <v>74</v>
      </c>
      <c r="N229" s="23">
        <v>0.5</v>
      </c>
      <c r="O229" s="23">
        <v>0.2</v>
      </c>
      <c r="P229" s="70">
        <v>44090</v>
      </c>
      <c r="Q229" s="70" t="s">
        <v>77</v>
      </c>
      <c r="R229" s="66" t="s">
        <v>139</v>
      </c>
      <c r="S229" s="66" t="s">
        <v>32</v>
      </c>
      <c r="T229" s="23" t="s">
        <v>97</v>
      </c>
      <c r="U229" s="23" t="s">
        <v>97</v>
      </c>
      <c r="V229" s="23" t="s">
        <v>443</v>
      </c>
      <c r="W229" s="23" t="s">
        <v>97</v>
      </c>
      <c r="X229" s="23" t="s">
        <v>97</v>
      </c>
      <c r="Y229" s="23" t="s">
        <v>97</v>
      </c>
      <c r="Z229" s="12"/>
      <c r="AA229" s="12"/>
      <c r="AB229" s="12"/>
      <c r="AC229" s="12"/>
      <c r="AD229" s="12"/>
      <c r="AE229" s="23"/>
      <c r="AF229" s="12"/>
      <c r="AG229" s="12"/>
      <c r="AH229" s="12"/>
      <c r="AI229" s="12"/>
      <c r="AJ229" s="12"/>
      <c r="AK229" s="12"/>
      <c r="AL229" s="12"/>
      <c r="AM229" s="12"/>
    </row>
    <row r="230" spans="1:39" s="22" customFormat="1" ht="76.5" x14ac:dyDescent="0.25">
      <c r="A230" s="24" t="s">
        <v>19</v>
      </c>
      <c r="B230" s="4" t="s">
        <v>618</v>
      </c>
      <c r="C230" s="3" t="s">
        <v>1390</v>
      </c>
      <c r="D230" s="3" t="s">
        <v>1396</v>
      </c>
      <c r="E230" s="28">
        <v>3.5</v>
      </c>
      <c r="F230" s="12" t="s">
        <v>899</v>
      </c>
      <c r="G230" s="9" t="s">
        <v>839</v>
      </c>
      <c r="H230" s="167" t="s">
        <v>41</v>
      </c>
      <c r="I230" s="317" t="s">
        <v>140</v>
      </c>
      <c r="J230" s="70" t="s">
        <v>74</v>
      </c>
      <c r="K230" s="23" t="s">
        <v>731</v>
      </c>
      <c r="L230" s="23" t="s">
        <v>285</v>
      </c>
      <c r="M230" s="23" t="s">
        <v>74</v>
      </c>
      <c r="N230" s="23">
        <v>1</v>
      </c>
      <c r="O230" s="23">
        <v>0.3</v>
      </c>
      <c r="P230" s="70" t="s">
        <v>1397</v>
      </c>
      <c r="Q230" s="70" t="s">
        <v>1398</v>
      </c>
      <c r="R230" s="66" t="s">
        <v>139</v>
      </c>
      <c r="S230" s="66" t="s">
        <v>32</v>
      </c>
      <c r="T230" s="23" t="s">
        <v>97</v>
      </c>
      <c r="U230" s="23" t="s">
        <v>97</v>
      </c>
      <c r="V230" s="23" t="s">
        <v>443</v>
      </c>
      <c r="W230" s="23" t="s">
        <v>97</v>
      </c>
      <c r="X230" s="23" t="s">
        <v>97</v>
      </c>
      <c r="Y230" s="23" t="s">
        <v>97</v>
      </c>
      <c r="Z230" s="12"/>
      <c r="AA230" s="12"/>
      <c r="AB230" s="12"/>
      <c r="AC230" s="12"/>
      <c r="AD230" s="9" t="s">
        <v>33</v>
      </c>
      <c r="AE230" s="23"/>
      <c r="AF230" s="12"/>
      <c r="AG230" s="12"/>
      <c r="AH230" s="12"/>
      <c r="AI230" s="12"/>
      <c r="AJ230" s="12"/>
      <c r="AK230" s="12"/>
      <c r="AL230" s="12"/>
      <c r="AM230" s="12"/>
    </row>
    <row r="231" spans="1:39" s="22" customFormat="1" ht="54.75" customHeight="1" x14ac:dyDescent="0.25">
      <c r="A231" s="24" t="s">
        <v>455</v>
      </c>
      <c r="B231" s="4" t="s">
        <v>621</v>
      </c>
      <c r="C231" s="3">
        <v>1</v>
      </c>
      <c r="D231" s="3">
        <v>1</v>
      </c>
      <c r="E231" s="28">
        <f t="shared" si="7"/>
        <v>1</v>
      </c>
      <c r="F231" s="23" t="s">
        <v>840</v>
      </c>
      <c r="G231" s="9" t="s">
        <v>732</v>
      </c>
      <c r="H231" s="167" t="s">
        <v>380</v>
      </c>
      <c r="I231" s="317" t="s">
        <v>457</v>
      </c>
      <c r="J231" s="70" t="s">
        <v>74</v>
      </c>
      <c r="K231" s="23" t="s">
        <v>68</v>
      </c>
      <c r="L231" s="23" t="s">
        <v>456</v>
      </c>
      <c r="M231" s="23" t="s">
        <v>74</v>
      </c>
      <c r="N231" s="23">
        <v>2</v>
      </c>
      <c r="O231" s="23">
        <v>1</v>
      </c>
      <c r="P231" s="70">
        <v>42527</v>
      </c>
      <c r="Q231" s="70" t="s">
        <v>1389</v>
      </c>
      <c r="R231" s="66" t="s">
        <v>139</v>
      </c>
      <c r="S231" s="66" t="s">
        <v>32</v>
      </c>
      <c r="T231" s="23" t="s">
        <v>97</v>
      </c>
      <c r="U231" s="23" t="s">
        <v>97</v>
      </c>
      <c r="V231" s="23" t="s">
        <v>443</v>
      </c>
      <c r="W231" s="23" t="s">
        <v>97</v>
      </c>
      <c r="X231" s="23" t="s">
        <v>97</v>
      </c>
      <c r="Y231" s="23" t="s">
        <v>97</v>
      </c>
      <c r="Z231" s="12"/>
      <c r="AA231" s="12"/>
      <c r="AB231" s="12"/>
      <c r="AC231" s="12"/>
      <c r="AD231" s="9" t="s">
        <v>526</v>
      </c>
      <c r="AE231" s="23"/>
      <c r="AF231" s="12"/>
      <c r="AG231" s="12"/>
      <c r="AH231" s="12"/>
      <c r="AI231" s="12"/>
      <c r="AJ231" s="12"/>
      <c r="AK231" s="12"/>
      <c r="AL231" s="12"/>
      <c r="AM231" s="12"/>
    </row>
    <row r="232" spans="1:39" s="22" customFormat="1" ht="89.25" x14ac:dyDescent="0.25">
      <c r="A232" s="24" t="s">
        <v>465</v>
      </c>
      <c r="B232" s="4" t="s">
        <v>621</v>
      </c>
      <c r="C232" s="3">
        <v>2.5</v>
      </c>
      <c r="D232" s="3">
        <v>1</v>
      </c>
      <c r="E232" s="28">
        <f t="shared" si="7"/>
        <v>2.5</v>
      </c>
      <c r="F232" s="12" t="s">
        <v>841</v>
      </c>
      <c r="G232" s="9" t="s">
        <v>733</v>
      </c>
      <c r="H232" s="167" t="s">
        <v>1234</v>
      </c>
      <c r="I232" s="167" t="s">
        <v>469</v>
      </c>
      <c r="J232" s="70" t="s">
        <v>74</v>
      </c>
      <c r="K232" s="23" t="s">
        <v>68</v>
      </c>
      <c r="L232" s="23" t="s">
        <v>466</v>
      </c>
      <c r="M232" s="23" t="s">
        <v>74</v>
      </c>
      <c r="N232" s="23">
        <v>5</v>
      </c>
      <c r="O232" s="23">
        <v>2.5</v>
      </c>
      <c r="P232" s="70">
        <v>42662</v>
      </c>
      <c r="Q232" s="70" t="s">
        <v>71</v>
      </c>
      <c r="R232" s="66" t="s">
        <v>211</v>
      </c>
      <c r="S232" s="66" t="s">
        <v>468</v>
      </c>
      <c r="T232" s="23" t="s">
        <v>470</v>
      </c>
      <c r="U232" s="94">
        <v>0.01</v>
      </c>
      <c r="V232" s="23" t="s">
        <v>443</v>
      </c>
      <c r="W232" s="23" t="s">
        <v>471</v>
      </c>
      <c r="X232" s="23" t="s">
        <v>467</v>
      </c>
      <c r="Y232" s="23" t="s">
        <v>472</v>
      </c>
      <c r="Z232" s="12"/>
      <c r="AA232" s="12"/>
      <c r="AB232" s="12"/>
      <c r="AC232" s="12"/>
      <c r="AD232" s="9" t="s">
        <v>33</v>
      </c>
      <c r="AE232" s="23"/>
      <c r="AF232" s="12"/>
      <c r="AG232" s="12"/>
      <c r="AH232" s="12"/>
      <c r="AI232" s="12"/>
      <c r="AJ232" s="12"/>
      <c r="AK232" s="12"/>
      <c r="AL232" s="12"/>
      <c r="AM232" s="78" t="s">
        <v>524</v>
      </c>
    </row>
    <row r="233" spans="1:39" s="22" customFormat="1" x14ac:dyDescent="0.25">
      <c r="A233" s="22" t="s">
        <v>10</v>
      </c>
      <c r="B233" s="4" t="s">
        <v>612</v>
      </c>
      <c r="C233" s="3" t="s">
        <v>286</v>
      </c>
      <c r="D233" s="3">
        <f>'[1]Total Quantities'!$F$1</f>
        <v>2015</v>
      </c>
      <c r="E233" s="31">
        <f>'[1]Total Quantities'!$F$3</f>
        <v>690.86514599999998</v>
      </c>
      <c r="F233" s="23" t="s">
        <v>734</v>
      </c>
      <c r="G233" s="23" t="s">
        <v>256</v>
      </c>
      <c r="H233" s="317" t="s">
        <v>120</v>
      </c>
      <c r="I233" s="317" t="s">
        <v>81</v>
      </c>
      <c r="J233" s="23" t="s">
        <v>74</v>
      </c>
      <c r="K233" s="23" t="s">
        <v>68</v>
      </c>
      <c r="L233" s="23" t="s">
        <v>120</v>
      </c>
      <c r="M233" s="23" t="s">
        <v>74</v>
      </c>
      <c r="N233" s="23">
        <v>160</v>
      </c>
      <c r="O233" s="23">
        <v>80</v>
      </c>
      <c r="P233" s="70" t="s">
        <v>119</v>
      </c>
      <c r="Q233" s="23" t="s">
        <v>74</v>
      </c>
      <c r="R233" s="66" t="s">
        <v>139</v>
      </c>
      <c r="S233" s="66" t="s">
        <v>32</v>
      </c>
      <c r="T233" s="23" t="s">
        <v>286</v>
      </c>
      <c r="U233" s="23" t="s">
        <v>97</v>
      </c>
      <c r="V233" s="23" t="s">
        <v>443</v>
      </c>
      <c r="W233" s="23" t="s">
        <v>97</v>
      </c>
      <c r="X233" s="23" t="s">
        <v>97</v>
      </c>
      <c r="Y233" s="23" t="s">
        <v>97</v>
      </c>
      <c r="Z233" s="12"/>
      <c r="AA233" s="12"/>
      <c r="AB233" s="12"/>
      <c r="AC233" s="12"/>
      <c r="AD233" s="12"/>
      <c r="AE233" s="23"/>
      <c r="AF233" s="12"/>
      <c r="AG233" s="12"/>
      <c r="AH233" s="12"/>
      <c r="AI233" s="12"/>
      <c r="AJ233" s="12"/>
      <c r="AK233" s="12"/>
      <c r="AL233" s="12"/>
      <c r="AM233" s="12"/>
    </row>
    <row r="234" spans="1:39" s="22" customFormat="1" ht="89.25" x14ac:dyDescent="0.25">
      <c r="A234" s="13" t="s">
        <v>205</v>
      </c>
      <c r="B234" s="4" t="s">
        <v>604</v>
      </c>
      <c r="C234" s="3">
        <v>0.1</v>
      </c>
      <c r="D234" s="3">
        <v>1</v>
      </c>
      <c r="E234" s="28">
        <f t="shared" ref="E234:E237" si="8">C234*D234</f>
        <v>0.1</v>
      </c>
      <c r="F234" s="12" t="s">
        <v>842</v>
      </c>
      <c r="G234" s="75" t="s">
        <v>843</v>
      </c>
      <c r="H234" s="317" t="s">
        <v>35</v>
      </c>
      <c r="I234" s="317" t="s">
        <v>140</v>
      </c>
      <c r="J234" s="23" t="s">
        <v>74</v>
      </c>
      <c r="K234" s="23" t="s">
        <v>68</v>
      </c>
      <c r="L234" s="23" t="s">
        <v>206</v>
      </c>
      <c r="M234" s="23" t="s">
        <v>74</v>
      </c>
      <c r="N234" s="23">
        <v>0.2</v>
      </c>
      <c r="O234" s="23">
        <v>0.1</v>
      </c>
      <c r="P234" s="70">
        <v>41683</v>
      </c>
      <c r="Q234" s="23" t="s">
        <v>207</v>
      </c>
      <c r="R234" s="66" t="s">
        <v>139</v>
      </c>
      <c r="S234" s="66" t="s">
        <v>32</v>
      </c>
      <c r="T234" s="23" t="s">
        <v>287</v>
      </c>
      <c r="U234" s="23" t="s">
        <v>97</v>
      </c>
      <c r="V234" s="23" t="s">
        <v>443</v>
      </c>
      <c r="W234" s="23" t="s">
        <v>97</v>
      </c>
      <c r="X234" s="23" t="s">
        <v>97</v>
      </c>
      <c r="Y234" s="23" t="s">
        <v>97</v>
      </c>
      <c r="Z234" s="12" t="s">
        <v>527</v>
      </c>
      <c r="AA234" s="12">
        <f>E234</f>
        <v>0.1</v>
      </c>
      <c r="AB234" s="12"/>
      <c r="AC234" s="12"/>
      <c r="AD234" s="75" t="s">
        <v>366</v>
      </c>
      <c r="AE234" s="23">
        <f>E234</f>
        <v>0.1</v>
      </c>
      <c r="AF234" s="12"/>
      <c r="AG234" s="12">
        <f>AE234</f>
        <v>0.1</v>
      </c>
      <c r="AH234" s="12">
        <f>AE234</f>
        <v>0.1</v>
      </c>
      <c r="AI234" s="12">
        <f>AE234</f>
        <v>0.1</v>
      </c>
      <c r="AJ234" s="12"/>
      <c r="AK234" s="12"/>
      <c r="AL234" s="12"/>
      <c r="AM234" s="12"/>
    </row>
    <row r="235" spans="1:39" s="22" customFormat="1" ht="51" x14ac:dyDescent="0.25">
      <c r="A235" s="19" t="s">
        <v>1124</v>
      </c>
      <c r="B235" s="20" t="s">
        <v>540</v>
      </c>
      <c r="C235" s="3">
        <v>0.25</v>
      </c>
      <c r="D235" s="3">
        <v>1</v>
      </c>
      <c r="E235" s="28">
        <f t="shared" si="8"/>
        <v>0.25</v>
      </c>
      <c r="F235" s="9" t="s">
        <v>735</v>
      </c>
      <c r="G235" s="1" t="s">
        <v>844</v>
      </c>
      <c r="H235" s="317" t="s">
        <v>380</v>
      </c>
      <c r="I235" s="314" t="s">
        <v>669</v>
      </c>
      <c r="J235" s="23" t="s">
        <v>74</v>
      </c>
      <c r="K235" s="23" t="s">
        <v>540</v>
      </c>
      <c r="L235" s="23" t="s">
        <v>544</v>
      </c>
      <c r="M235" s="23" t="s">
        <v>74</v>
      </c>
      <c r="N235" s="23">
        <v>1</v>
      </c>
      <c r="O235" s="23">
        <v>0.5</v>
      </c>
      <c r="P235" s="70">
        <v>42830</v>
      </c>
      <c r="Q235" s="23" t="s">
        <v>79</v>
      </c>
      <c r="R235" s="68" t="s">
        <v>1178</v>
      </c>
      <c r="S235" s="68" t="s">
        <v>451</v>
      </c>
      <c r="T235" s="48" t="s">
        <v>1186</v>
      </c>
      <c r="U235" s="48" t="s">
        <v>97</v>
      </c>
      <c r="V235" s="48" t="s">
        <v>443</v>
      </c>
      <c r="W235" s="48" t="s">
        <v>97</v>
      </c>
      <c r="X235" s="48" t="s">
        <v>97</v>
      </c>
      <c r="Y235" s="48" t="s">
        <v>97</v>
      </c>
      <c r="Z235" s="36"/>
      <c r="AA235" s="36"/>
      <c r="AB235" s="36"/>
      <c r="AC235" s="36"/>
      <c r="AD235" s="83" t="s">
        <v>528</v>
      </c>
      <c r="AE235" s="23"/>
      <c r="AF235" s="12"/>
      <c r="AG235" s="12"/>
      <c r="AH235" s="12"/>
      <c r="AI235" s="12"/>
      <c r="AJ235" s="12"/>
      <c r="AK235" s="12"/>
      <c r="AL235" s="12"/>
      <c r="AM235" s="78" t="s">
        <v>581</v>
      </c>
    </row>
    <row r="236" spans="1:39" s="22" customFormat="1" ht="51" x14ac:dyDescent="0.25">
      <c r="A236" s="19" t="s">
        <v>1125</v>
      </c>
      <c r="B236" s="17" t="s">
        <v>540</v>
      </c>
      <c r="C236" s="3">
        <v>0.1</v>
      </c>
      <c r="D236" s="3">
        <v>1</v>
      </c>
      <c r="E236" s="28">
        <f t="shared" si="8"/>
        <v>0.1</v>
      </c>
      <c r="F236" s="323" t="s">
        <v>738</v>
      </c>
      <c r="G236" s="1" t="s">
        <v>736</v>
      </c>
      <c r="H236" s="317" t="s">
        <v>130</v>
      </c>
      <c r="I236" s="314" t="s">
        <v>588</v>
      </c>
      <c r="J236" s="23" t="s">
        <v>74</v>
      </c>
      <c r="K236" s="23" t="s">
        <v>540</v>
      </c>
      <c r="L236" s="23" t="s">
        <v>545</v>
      </c>
      <c r="M236" s="23" t="s">
        <v>74</v>
      </c>
      <c r="N236" s="23">
        <v>2</v>
      </c>
      <c r="O236" s="23">
        <v>0.2</v>
      </c>
      <c r="P236" s="70">
        <v>42828</v>
      </c>
      <c r="Q236" s="23" t="s">
        <v>77</v>
      </c>
      <c r="R236" s="68" t="s">
        <v>1235</v>
      </c>
      <c r="S236" s="68" t="s">
        <v>1236</v>
      </c>
      <c r="T236" s="48" t="s">
        <v>1237</v>
      </c>
      <c r="U236" s="48" t="s">
        <v>97</v>
      </c>
      <c r="V236" s="48" t="s">
        <v>443</v>
      </c>
      <c r="W236" s="48" t="s">
        <v>97</v>
      </c>
      <c r="X236" s="48" t="s">
        <v>97</v>
      </c>
      <c r="Y236" s="48" t="s">
        <v>97</v>
      </c>
      <c r="Z236" s="36"/>
      <c r="AA236" s="36"/>
      <c r="AB236" s="36"/>
      <c r="AC236" s="36"/>
      <c r="AD236" s="83" t="s">
        <v>528</v>
      </c>
      <c r="AE236" s="23"/>
      <c r="AF236" s="12"/>
      <c r="AG236" s="12"/>
      <c r="AH236" s="12"/>
      <c r="AI236" s="12"/>
      <c r="AJ236" s="12"/>
      <c r="AK236" s="12"/>
      <c r="AL236" s="12"/>
      <c r="AM236" s="78" t="s">
        <v>581</v>
      </c>
    </row>
    <row r="237" spans="1:39" s="22" customFormat="1" ht="51" x14ac:dyDescent="0.25">
      <c r="A237" s="13" t="s">
        <v>14</v>
      </c>
      <c r="B237" s="4" t="s">
        <v>604</v>
      </c>
      <c r="C237" s="3">
        <v>1</v>
      </c>
      <c r="D237" s="3">
        <v>2</v>
      </c>
      <c r="E237" s="28">
        <f t="shared" si="8"/>
        <v>2</v>
      </c>
      <c r="F237" s="23" t="s">
        <v>740</v>
      </c>
      <c r="G237" s="32" t="s">
        <v>739</v>
      </c>
      <c r="H237" s="317" t="s">
        <v>35</v>
      </c>
      <c r="I237" s="317" t="s">
        <v>81</v>
      </c>
      <c r="J237" s="70" t="s">
        <v>74</v>
      </c>
      <c r="K237" s="23" t="s">
        <v>68</v>
      </c>
      <c r="L237" s="23" t="s">
        <v>288</v>
      </c>
      <c r="M237" s="23" t="s">
        <v>74</v>
      </c>
      <c r="N237" s="23">
        <v>6</v>
      </c>
      <c r="O237" s="23">
        <v>2</v>
      </c>
      <c r="P237" s="70">
        <v>41852</v>
      </c>
      <c r="Q237" s="70" t="s">
        <v>77</v>
      </c>
      <c r="R237" s="66" t="s">
        <v>139</v>
      </c>
      <c r="S237" s="66" t="s">
        <v>32</v>
      </c>
      <c r="T237" s="23" t="s">
        <v>145</v>
      </c>
      <c r="U237" s="23" t="s">
        <v>97</v>
      </c>
      <c r="V237" s="23" t="s">
        <v>443</v>
      </c>
      <c r="W237" s="23" t="s">
        <v>97</v>
      </c>
      <c r="X237" s="23" t="s">
        <v>97</v>
      </c>
      <c r="Y237" s="23" t="s">
        <v>97</v>
      </c>
      <c r="Z237" s="12" t="s">
        <v>349</v>
      </c>
      <c r="AA237" s="23">
        <f>$E237</f>
        <v>2</v>
      </c>
      <c r="AB237" s="12"/>
      <c r="AC237" s="12"/>
      <c r="AD237" s="75" t="s">
        <v>366</v>
      </c>
      <c r="AE237" s="23">
        <f>E237</f>
        <v>2</v>
      </c>
      <c r="AF237" s="12"/>
      <c r="AG237" s="12">
        <f>AE237</f>
        <v>2</v>
      </c>
      <c r="AH237" s="12"/>
      <c r="AI237" s="12"/>
      <c r="AJ237" s="12"/>
      <c r="AK237" s="12"/>
      <c r="AL237" s="12"/>
      <c r="AM237" s="12"/>
    </row>
    <row r="238" spans="1:39" s="22" customFormat="1" ht="45" customHeight="1" x14ac:dyDescent="0.25">
      <c r="A238" s="19" t="s">
        <v>1126</v>
      </c>
      <c r="B238" s="4" t="s">
        <v>773</v>
      </c>
      <c r="C238" s="3" t="s">
        <v>1340</v>
      </c>
      <c r="D238" s="3" t="s">
        <v>1313</v>
      </c>
      <c r="E238" s="28">
        <v>0.15</v>
      </c>
      <c r="F238" s="37" t="s">
        <v>900</v>
      </c>
      <c r="G238" s="1" t="s">
        <v>742</v>
      </c>
      <c r="H238" s="317" t="s">
        <v>44</v>
      </c>
      <c r="I238" s="314" t="s">
        <v>741</v>
      </c>
      <c r="J238" s="70" t="s">
        <v>750</v>
      </c>
      <c r="K238" s="23" t="s">
        <v>68</v>
      </c>
      <c r="L238" s="23" t="s">
        <v>444</v>
      </c>
      <c r="M238" s="23" t="s">
        <v>74</v>
      </c>
      <c r="N238" s="23">
        <v>0.1</v>
      </c>
      <c r="O238" s="23">
        <v>0.1</v>
      </c>
      <c r="P238" s="472" t="s">
        <v>1341</v>
      </c>
      <c r="Q238" s="70" t="s">
        <v>855</v>
      </c>
      <c r="R238" s="66" t="s">
        <v>139</v>
      </c>
      <c r="S238" s="66" t="s">
        <v>139</v>
      </c>
      <c r="T238" s="23" t="s">
        <v>445</v>
      </c>
      <c r="U238" s="94">
        <v>1E-3</v>
      </c>
      <c r="V238" s="23" t="s">
        <v>443</v>
      </c>
      <c r="W238" s="23" t="s">
        <v>97</v>
      </c>
      <c r="X238" s="23" t="s">
        <v>97</v>
      </c>
      <c r="Y238" s="23" t="s">
        <v>97</v>
      </c>
      <c r="Z238" s="12"/>
      <c r="AA238" s="23"/>
      <c r="AB238" s="12"/>
      <c r="AC238" s="12"/>
      <c r="AD238" s="83" t="s">
        <v>528</v>
      </c>
      <c r="AE238" s="23"/>
      <c r="AF238" s="12"/>
      <c r="AG238" s="12"/>
      <c r="AH238" s="12"/>
      <c r="AI238" s="12"/>
      <c r="AJ238" s="12"/>
      <c r="AK238" s="12"/>
      <c r="AL238" s="12"/>
      <c r="AM238" s="78" t="s">
        <v>580</v>
      </c>
    </row>
    <row r="239" spans="1:39" s="22" customFormat="1" ht="30" customHeight="1" x14ac:dyDescent="0.25">
      <c r="A239" s="22" t="s">
        <v>1238</v>
      </c>
      <c r="B239" s="4" t="s">
        <v>1342</v>
      </c>
      <c r="C239" s="3">
        <v>0.5</v>
      </c>
      <c r="D239" s="3">
        <v>5</v>
      </c>
      <c r="E239" s="28">
        <f>C239*D239</f>
        <v>2.5</v>
      </c>
      <c r="F239" s="48" t="s">
        <v>737</v>
      </c>
      <c r="G239" s="48" t="s">
        <v>577</v>
      </c>
      <c r="H239" s="68" t="s">
        <v>46</v>
      </c>
      <c r="I239" s="68" t="s">
        <v>81</v>
      </c>
      <c r="J239" s="103">
        <v>43617</v>
      </c>
      <c r="K239" s="48" t="s">
        <v>68</v>
      </c>
      <c r="L239" s="48" t="s">
        <v>572</v>
      </c>
      <c r="M239" s="109">
        <v>0.01</v>
      </c>
      <c r="N239" s="48">
        <v>2.5</v>
      </c>
      <c r="O239" s="48">
        <v>1</v>
      </c>
      <c r="P239" s="122">
        <v>42904</v>
      </c>
      <c r="Q239" s="103" t="s">
        <v>573</v>
      </c>
      <c r="R239" s="68" t="s">
        <v>1178</v>
      </c>
      <c r="S239" s="68" t="s">
        <v>139</v>
      </c>
      <c r="T239" s="48" t="s">
        <v>97</v>
      </c>
      <c r="U239" s="123" t="s">
        <v>97</v>
      </c>
      <c r="V239" s="48" t="s">
        <v>443</v>
      </c>
      <c r="W239" s="48" t="s">
        <v>97</v>
      </c>
      <c r="X239" s="48" t="s">
        <v>97</v>
      </c>
      <c r="Y239" s="48" t="s">
        <v>97</v>
      </c>
      <c r="Z239" s="36"/>
      <c r="AA239" s="48"/>
      <c r="AB239" s="36"/>
      <c r="AC239" s="36"/>
      <c r="AD239" s="36"/>
      <c r="AE239" s="48"/>
      <c r="AF239" s="36"/>
      <c r="AG239" s="36"/>
      <c r="AH239" s="36"/>
      <c r="AI239" s="36"/>
      <c r="AJ239" s="36"/>
      <c r="AK239" s="36"/>
      <c r="AL239" s="36"/>
      <c r="AM239" s="36"/>
    </row>
    <row r="240" spans="1:39" s="22" customFormat="1" ht="28.5" customHeight="1" x14ac:dyDescent="0.25">
      <c r="A240" s="841" t="s">
        <v>561</v>
      </c>
      <c r="B240" s="63" t="s">
        <v>604</v>
      </c>
      <c r="C240" s="512">
        <v>1</v>
      </c>
      <c r="D240" s="512">
        <v>0</v>
      </c>
      <c r="E240" s="774">
        <f>C240*D240+C241*D241+C242*D242+C243*D243+C244*D244</f>
        <v>32</v>
      </c>
      <c r="F240" s="748" t="s">
        <v>901</v>
      </c>
      <c r="G240" s="844" t="s">
        <v>845</v>
      </c>
      <c r="H240" s="747" t="s">
        <v>34</v>
      </c>
      <c r="I240" s="848" t="s">
        <v>292</v>
      </c>
      <c r="J240" s="740" t="s">
        <v>74</v>
      </c>
      <c r="K240" s="849" t="s">
        <v>68</v>
      </c>
      <c r="L240" s="746" t="s">
        <v>289</v>
      </c>
      <c r="M240" s="746" t="s">
        <v>74</v>
      </c>
      <c r="N240" s="746">
        <v>30</v>
      </c>
      <c r="O240" s="746">
        <v>16</v>
      </c>
      <c r="P240" s="511"/>
      <c r="Q240" s="516"/>
      <c r="R240" s="747" t="s">
        <v>663</v>
      </c>
      <c r="S240" s="747" t="s">
        <v>155</v>
      </c>
      <c r="T240" s="747" t="s">
        <v>290</v>
      </c>
      <c r="U240" s="747" t="s">
        <v>156</v>
      </c>
      <c r="V240" s="747" t="s">
        <v>443</v>
      </c>
      <c r="W240" s="747" t="s">
        <v>148</v>
      </c>
      <c r="X240" s="747" t="s">
        <v>293</v>
      </c>
      <c r="Y240" s="747" t="s">
        <v>291</v>
      </c>
      <c r="Z240" s="746" t="s">
        <v>349</v>
      </c>
      <c r="AA240" s="746">
        <f>$E240</f>
        <v>32</v>
      </c>
      <c r="AB240" s="746"/>
      <c r="AC240" s="746"/>
      <c r="AD240" s="748" t="s">
        <v>366</v>
      </c>
      <c r="AE240" s="746">
        <f>E240</f>
        <v>32</v>
      </c>
      <c r="AF240" s="749"/>
      <c r="AG240" s="749">
        <f>AE240</f>
        <v>32</v>
      </c>
      <c r="AH240" s="749"/>
      <c r="AI240" s="749"/>
      <c r="AJ240" s="749"/>
      <c r="AK240" s="749"/>
      <c r="AL240" s="749"/>
      <c r="AM240" s="814" t="s">
        <v>589</v>
      </c>
    </row>
    <row r="241" spans="1:39" s="22" customFormat="1" ht="28.5" customHeight="1" x14ac:dyDescent="0.25">
      <c r="A241" s="841"/>
      <c r="B241" s="42" t="s">
        <v>604</v>
      </c>
      <c r="C241" s="512">
        <v>4</v>
      </c>
      <c r="D241" s="512">
        <v>4</v>
      </c>
      <c r="E241" s="775"/>
      <c r="F241" s="748"/>
      <c r="G241" s="844"/>
      <c r="H241" s="747"/>
      <c r="I241" s="848"/>
      <c r="J241" s="761"/>
      <c r="K241" s="849"/>
      <c r="L241" s="746"/>
      <c r="M241" s="746"/>
      <c r="N241" s="746"/>
      <c r="O241" s="746"/>
      <c r="P241" s="511" t="s">
        <v>1425</v>
      </c>
      <c r="Q241" s="516" t="s">
        <v>79</v>
      </c>
      <c r="R241" s="747"/>
      <c r="S241" s="747"/>
      <c r="T241" s="747"/>
      <c r="U241" s="747"/>
      <c r="V241" s="747"/>
      <c r="W241" s="747"/>
      <c r="X241" s="747"/>
      <c r="Y241" s="747"/>
      <c r="Z241" s="746"/>
      <c r="AA241" s="746"/>
      <c r="AB241" s="746"/>
      <c r="AC241" s="746"/>
      <c r="AD241" s="748"/>
      <c r="AE241" s="746"/>
      <c r="AF241" s="749"/>
      <c r="AG241" s="749"/>
      <c r="AH241" s="749"/>
      <c r="AI241" s="749"/>
      <c r="AJ241" s="749"/>
      <c r="AK241" s="749"/>
      <c r="AL241" s="749"/>
      <c r="AM241" s="814"/>
    </row>
    <row r="242" spans="1:39" s="22" customFormat="1" ht="12.75" customHeight="1" x14ac:dyDescent="0.25">
      <c r="A242" s="841"/>
      <c r="B242" s="42" t="s">
        <v>605</v>
      </c>
      <c r="C242" s="512">
        <v>4</v>
      </c>
      <c r="D242" s="512">
        <v>3</v>
      </c>
      <c r="E242" s="775"/>
      <c r="F242" s="748"/>
      <c r="G242" s="844"/>
      <c r="H242" s="747"/>
      <c r="I242" s="848"/>
      <c r="J242" s="761"/>
      <c r="K242" s="849"/>
      <c r="L242" s="746"/>
      <c r="M242" s="746"/>
      <c r="N242" s="746"/>
      <c r="O242" s="746"/>
      <c r="P242" s="513"/>
      <c r="Q242" s="516"/>
      <c r="R242" s="747"/>
      <c r="S242" s="747"/>
      <c r="T242" s="747"/>
      <c r="U242" s="747"/>
      <c r="V242" s="747"/>
      <c r="W242" s="747"/>
      <c r="X242" s="747"/>
      <c r="Y242" s="747"/>
      <c r="Z242" s="746"/>
      <c r="AA242" s="746"/>
      <c r="AB242" s="746"/>
      <c r="AC242" s="746"/>
      <c r="AD242" s="748"/>
      <c r="AE242" s="746"/>
      <c r="AF242" s="749"/>
      <c r="AG242" s="749"/>
      <c r="AH242" s="749"/>
      <c r="AI242" s="749"/>
      <c r="AJ242" s="749"/>
      <c r="AK242" s="749"/>
      <c r="AL242" s="749"/>
      <c r="AM242" s="814"/>
    </row>
    <row r="243" spans="1:39" s="22" customFormat="1" x14ac:dyDescent="0.25">
      <c r="A243" s="841"/>
      <c r="B243" s="42" t="s">
        <v>769</v>
      </c>
      <c r="C243" s="512">
        <v>1</v>
      </c>
      <c r="D243" s="512">
        <v>0</v>
      </c>
      <c r="E243" s="775"/>
      <c r="F243" s="748"/>
      <c r="G243" s="844"/>
      <c r="H243" s="747"/>
      <c r="I243" s="848"/>
      <c r="J243" s="850"/>
      <c r="K243" s="849"/>
      <c r="L243" s="746"/>
      <c r="M243" s="746"/>
      <c r="N243" s="746"/>
      <c r="O243" s="746"/>
      <c r="P243" s="514"/>
      <c r="Q243" s="515"/>
      <c r="R243" s="747"/>
      <c r="S243" s="747"/>
      <c r="T243" s="747"/>
      <c r="U243" s="747"/>
      <c r="V243" s="747"/>
      <c r="W243" s="747"/>
      <c r="X243" s="747"/>
      <c r="Y243" s="747"/>
      <c r="Z243" s="746"/>
      <c r="AA243" s="746"/>
      <c r="AB243" s="746"/>
      <c r="AC243" s="746"/>
      <c r="AD243" s="748"/>
      <c r="AE243" s="746"/>
      <c r="AF243" s="749"/>
      <c r="AG243" s="749"/>
      <c r="AH243" s="749"/>
      <c r="AI243" s="749"/>
      <c r="AJ243" s="749"/>
      <c r="AK243" s="749"/>
      <c r="AL243" s="749"/>
      <c r="AM243" s="814"/>
    </row>
    <row r="244" spans="1:39" s="22" customFormat="1" x14ac:dyDescent="0.25">
      <c r="A244" s="841"/>
      <c r="B244" s="42" t="s">
        <v>769</v>
      </c>
      <c r="C244" s="512">
        <v>4</v>
      </c>
      <c r="D244" s="512">
        <v>1</v>
      </c>
      <c r="E244" s="776"/>
      <c r="F244" s="748"/>
      <c r="G244" s="844"/>
      <c r="H244" s="747"/>
      <c r="I244" s="848"/>
      <c r="J244" s="851"/>
      <c r="K244" s="849"/>
      <c r="L244" s="746"/>
      <c r="M244" s="746"/>
      <c r="N244" s="746"/>
      <c r="O244" s="746"/>
      <c r="P244" s="513">
        <v>44599</v>
      </c>
      <c r="Q244" s="553" t="s">
        <v>79</v>
      </c>
      <c r="R244" s="747"/>
      <c r="S244" s="747"/>
      <c r="T244" s="747"/>
      <c r="U244" s="747"/>
      <c r="V244" s="747"/>
      <c r="W244" s="747"/>
      <c r="X244" s="747"/>
      <c r="Y244" s="747"/>
      <c r="Z244" s="746"/>
      <c r="AA244" s="746"/>
      <c r="AB244" s="746"/>
      <c r="AC244" s="746"/>
      <c r="AD244" s="748"/>
      <c r="AE244" s="746"/>
      <c r="AF244" s="749"/>
      <c r="AG244" s="749"/>
      <c r="AH244" s="749"/>
      <c r="AI244" s="749"/>
      <c r="AJ244" s="749"/>
      <c r="AK244" s="749"/>
      <c r="AL244" s="749"/>
      <c r="AM244" s="814"/>
    </row>
    <row r="245" spans="1:39" s="12" customFormat="1" ht="49.5" x14ac:dyDescent="0.25">
      <c r="A245" s="22" t="s">
        <v>1</v>
      </c>
      <c r="B245" s="4" t="s">
        <v>604</v>
      </c>
      <c r="C245" s="3">
        <v>1</v>
      </c>
      <c r="D245" s="3">
        <v>2</v>
      </c>
      <c r="E245" s="3">
        <v>1.5</v>
      </c>
      <c r="F245" s="12" t="s">
        <v>846</v>
      </c>
      <c r="G245" s="12" t="s">
        <v>1388</v>
      </c>
      <c r="H245" s="317" t="s">
        <v>56</v>
      </c>
      <c r="I245" s="317" t="s">
        <v>140</v>
      </c>
      <c r="J245" s="70" t="s">
        <v>74</v>
      </c>
      <c r="K245" s="23" t="s">
        <v>66</v>
      </c>
      <c r="L245" s="23" t="s">
        <v>294</v>
      </c>
      <c r="M245" s="23" t="s">
        <v>74</v>
      </c>
      <c r="N245" s="23">
        <v>4</v>
      </c>
      <c r="O245" s="23">
        <v>3</v>
      </c>
      <c r="P245" s="70">
        <v>41513</v>
      </c>
      <c r="Q245" s="70" t="s">
        <v>72</v>
      </c>
      <c r="R245" s="66" t="s">
        <v>139</v>
      </c>
      <c r="S245" s="66" t="s">
        <v>32</v>
      </c>
      <c r="T245" s="66" t="s">
        <v>172</v>
      </c>
      <c r="U245" s="66" t="s">
        <v>97</v>
      </c>
      <c r="V245" s="66" t="s">
        <v>443</v>
      </c>
      <c r="W245" s="66" t="s">
        <v>97</v>
      </c>
      <c r="X245" s="66" t="s">
        <v>97</v>
      </c>
      <c r="Y245" s="66" t="s">
        <v>97</v>
      </c>
      <c r="Z245" s="12" t="s">
        <v>375</v>
      </c>
      <c r="AD245" s="98" t="s">
        <v>519</v>
      </c>
      <c r="AE245" s="23">
        <f>E245</f>
        <v>1.5</v>
      </c>
      <c r="AK245" s="12">
        <f>AE245</f>
        <v>1.5</v>
      </c>
    </row>
    <row r="246" spans="1:39" ht="63.75" x14ac:dyDescent="0.25">
      <c r="A246" s="22" t="s">
        <v>356</v>
      </c>
      <c r="B246" s="4" t="s">
        <v>618</v>
      </c>
      <c r="C246" s="3">
        <v>0.1</v>
      </c>
      <c r="D246" s="3">
        <v>2</v>
      </c>
      <c r="E246" s="3">
        <v>0.2</v>
      </c>
      <c r="F246" s="12" t="s">
        <v>847</v>
      </c>
      <c r="G246" s="23" t="s">
        <v>902</v>
      </c>
      <c r="H246" s="317" t="s">
        <v>46</v>
      </c>
      <c r="I246" s="317" t="s">
        <v>140</v>
      </c>
      <c r="J246" s="70" t="s">
        <v>74</v>
      </c>
      <c r="K246" s="23" t="s">
        <v>66</v>
      </c>
      <c r="L246" s="23" t="s">
        <v>295</v>
      </c>
      <c r="M246" s="23" t="s">
        <v>74</v>
      </c>
      <c r="N246" s="23">
        <v>2</v>
      </c>
      <c r="O246" s="23">
        <v>1</v>
      </c>
      <c r="P246" s="70" t="s">
        <v>1391</v>
      </c>
      <c r="Q246" s="70" t="s">
        <v>1392</v>
      </c>
      <c r="R246" s="66" t="s">
        <v>139</v>
      </c>
      <c r="S246" s="66" t="s">
        <v>32</v>
      </c>
      <c r="T246" s="23" t="s">
        <v>172</v>
      </c>
      <c r="U246" s="66" t="s">
        <v>97</v>
      </c>
      <c r="V246" s="66" t="s">
        <v>443</v>
      </c>
      <c r="W246" s="66" t="s">
        <v>97</v>
      </c>
      <c r="X246" s="66" t="s">
        <v>97</v>
      </c>
      <c r="Y246" s="66" t="s">
        <v>97</v>
      </c>
      <c r="Z246" s="12"/>
      <c r="AA246" s="12"/>
      <c r="AB246" s="12"/>
      <c r="AC246" s="12"/>
      <c r="AF246" s="12"/>
      <c r="AG246" s="12"/>
      <c r="AH246" s="12"/>
      <c r="AI246" s="12"/>
      <c r="AJ246" s="12"/>
      <c r="AK246" s="12"/>
      <c r="AL246" s="12"/>
      <c r="AM246" s="12"/>
    </row>
    <row r="247" spans="1:39" s="128" customFormat="1" ht="24" customHeight="1" x14ac:dyDescent="0.25">
      <c r="A247" s="22" t="s">
        <v>101</v>
      </c>
      <c r="B247" s="4" t="s">
        <v>619</v>
      </c>
      <c r="C247" s="3">
        <v>4</v>
      </c>
      <c r="D247" s="3">
        <v>0</v>
      </c>
      <c r="E247" s="3">
        <v>0</v>
      </c>
      <c r="F247" s="23" t="s">
        <v>743</v>
      </c>
      <c r="G247" s="23" t="s">
        <v>744</v>
      </c>
      <c r="H247" s="317" t="s">
        <v>39</v>
      </c>
      <c r="I247" s="317" t="s">
        <v>140</v>
      </c>
      <c r="J247" s="70" t="s">
        <v>74</v>
      </c>
      <c r="K247" s="23" t="s">
        <v>69</v>
      </c>
      <c r="L247" s="23" t="s">
        <v>108</v>
      </c>
      <c r="M247" s="23" t="s">
        <v>109</v>
      </c>
      <c r="N247" s="23">
        <v>20</v>
      </c>
      <c r="O247" s="23">
        <v>12</v>
      </c>
      <c r="P247" s="70">
        <v>41619</v>
      </c>
      <c r="Q247" s="70" t="s">
        <v>100</v>
      </c>
      <c r="R247" s="66" t="s">
        <v>139</v>
      </c>
      <c r="S247" s="66" t="s">
        <v>32</v>
      </c>
      <c r="T247" s="23" t="s">
        <v>172</v>
      </c>
      <c r="U247" s="23" t="s">
        <v>97</v>
      </c>
      <c r="V247" s="23" t="s">
        <v>443</v>
      </c>
      <c r="W247" s="23" t="s">
        <v>97</v>
      </c>
      <c r="X247" s="23" t="s">
        <v>97</v>
      </c>
      <c r="Y247" s="23" t="s">
        <v>97</v>
      </c>
      <c r="Z247" s="12"/>
      <c r="AA247" s="12"/>
      <c r="AB247" s="12"/>
      <c r="AC247" s="12"/>
      <c r="AD247" s="12"/>
      <c r="AE247" s="23"/>
      <c r="AF247" s="12"/>
      <c r="AG247" s="12"/>
      <c r="AH247" s="12"/>
      <c r="AI247" s="12"/>
      <c r="AJ247" s="12"/>
      <c r="AK247" s="12"/>
      <c r="AL247" s="12"/>
      <c r="AM247" s="12"/>
    </row>
    <row r="248" spans="1:39" ht="63.75" x14ac:dyDescent="0.25">
      <c r="A248" s="24" t="s">
        <v>381</v>
      </c>
      <c r="B248" s="4" t="s">
        <v>626</v>
      </c>
      <c r="C248" s="3">
        <v>0.25</v>
      </c>
      <c r="D248" s="3">
        <v>3</v>
      </c>
      <c r="E248" s="3">
        <v>0.75</v>
      </c>
      <c r="F248" s="23" t="s">
        <v>412</v>
      </c>
      <c r="G248" s="35" t="s">
        <v>400</v>
      </c>
      <c r="H248" s="317" t="s">
        <v>380</v>
      </c>
      <c r="I248" s="317" t="s">
        <v>140</v>
      </c>
      <c r="K248" s="23" t="s">
        <v>66</v>
      </c>
      <c r="L248" s="23" t="s">
        <v>383</v>
      </c>
      <c r="M248" s="23" t="s">
        <v>384</v>
      </c>
      <c r="N248" s="23">
        <v>1</v>
      </c>
      <c r="O248" s="23">
        <v>0.5</v>
      </c>
      <c r="P248" s="70">
        <v>41956</v>
      </c>
      <c r="Q248" s="70" t="s">
        <v>382</v>
      </c>
      <c r="R248" s="66" t="s">
        <v>139</v>
      </c>
      <c r="S248" s="66" t="s">
        <v>32</v>
      </c>
      <c r="T248" s="23" t="s">
        <v>199</v>
      </c>
      <c r="U248" s="23" t="s">
        <v>97</v>
      </c>
      <c r="V248" s="23" t="s">
        <v>443</v>
      </c>
      <c r="W248" s="23" t="s">
        <v>97</v>
      </c>
      <c r="X248" s="23" t="s">
        <v>97</v>
      </c>
      <c r="Y248" s="23" t="s">
        <v>97</v>
      </c>
      <c r="AD248" s="9" t="s">
        <v>33</v>
      </c>
      <c r="AE248" s="23">
        <f>E248</f>
        <v>0.75</v>
      </c>
    </row>
    <row r="252" spans="1:39" x14ac:dyDescent="0.25">
      <c r="B252" s="64"/>
    </row>
    <row r="253" spans="1:39" x14ac:dyDescent="0.25">
      <c r="H253" s="124"/>
    </row>
    <row r="254" spans="1:39" x14ac:dyDescent="0.25">
      <c r="B254" s="65"/>
      <c r="H254" s="316"/>
    </row>
    <row r="255" spans="1:39" x14ac:dyDescent="0.25">
      <c r="B255" s="65"/>
      <c r="H255" s="316"/>
    </row>
    <row r="256" spans="1:39" x14ac:dyDescent="0.25">
      <c r="B256" s="65"/>
      <c r="H256" s="316"/>
    </row>
    <row r="257" spans="2:8" x14ac:dyDescent="0.25">
      <c r="B257" s="65"/>
      <c r="H257" s="316"/>
    </row>
    <row r="258" spans="2:8" x14ac:dyDescent="0.25">
      <c r="B258" s="65"/>
      <c r="H258" s="316"/>
    </row>
  </sheetData>
  <sortState xmlns:xlrd2="http://schemas.microsoft.com/office/spreadsheetml/2017/richdata2" ref="A2:AF173">
    <sortCondition ref="A6:A102"/>
  </sortState>
  <mergeCells count="786">
    <mergeCell ref="R74:R75"/>
    <mergeCell ref="S74:S75"/>
    <mergeCell ref="T74:T75"/>
    <mergeCell ref="U74:U75"/>
    <mergeCell ref="V74:V75"/>
    <mergeCell ref="W74:W75"/>
    <mergeCell ref="X74:X75"/>
    <mergeCell ref="Y74:Y75"/>
    <mergeCell ref="A74:A75"/>
    <mergeCell ref="F74:F75"/>
    <mergeCell ref="G74:G75"/>
    <mergeCell ref="H74:H75"/>
    <mergeCell ref="I74:I75"/>
    <mergeCell ref="J74:J75"/>
    <mergeCell ref="K74:K75"/>
    <mergeCell ref="L74:L75"/>
    <mergeCell ref="M74:M75"/>
    <mergeCell ref="N74:N75"/>
    <mergeCell ref="O74:O75"/>
    <mergeCell ref="B12:B13"/>
    <mergeCell ref="D16:D17"/>
    <mergeCell ref="V93:V94"/>
    <mergeCell ref="W93:W94"/>
    <mergeCell ref="X93:X94"/>
    <mergeCell ref="Y93:Y94"/>
    <mergeCell ref="Z93:Z94"/>
    <mergeCell ref="AA93:AA94"/>
    <mergeCell ref="AA88:AA92"/>
    <mergeCell ref="G88:G92"/>
    <mergeCell ref="F88:F92"/>
    <mergeCell ref="E88:E92"/>
    <mergeCell ref="E33:E35"/>
    <mergeCell ref="AA29:AA32"/>
    <mergeCell ref="Z20:Z23"/>
    <mergeCell ref="Z29:Z32"/>
    <mergeCell ref="Y20:Y23"/>
    <mergeCell ref="G20:G23"/>
    <mergeCell ref="K51:K52"/>
    <mergeCell ref="K38:K40"/>
    <mergeCell ref="L93:L94"/>
    <mergeCell ref="J15:J18"/>
    <mergeCell ref="J85:J87"/>
    <mergeCell ref="N51:N52"/>
    <mergeCell ref="AF1:AK1"/>
    <mergeCell ref="J12:J13"/>
    <mergeCell ref="E12:E13"/>
    <mergeCell ref="F12:F13"/>
    <mergeCell ref="G12:G13"/>
    <mergeCell ref="H12:H13"/>
    <mergeCell ref="I12:I13"/>
    <mergeCell ref="H38:H40"/>
    <mergeCell ref="I38:I40"/>
    <mergeCell ref="H20:H23"/>
    <mergeCell ref="F20:F23"/>
    <mergeCell ref="E20:E23"/>
    <mergeCell ref="E15:E18"/>
    <mergeCell ref="H15:H18"/>
    <mergeCell ref="M20:M23"/>
    <mergeCell ref="M29:M32"/>
    <mergeCell ref="L33:L35"/>
    <mergeCell ref="M33:M35"/>
    <mergeCell ref="R38:R40"/>
    <mergeCell ref="L38:L40"/>
    <mergeCell ref="M38:M40"/>
    <mergeCell ref="W15:W18"/>
    <mergeCell ref="O38:O40"/>
    <mergeCell ref="N38:N40"/>
    <mergeCell ref="A191:A194"/>
    <mergeCell ref="B191:B194"/>
    <mergeCell ref="E191:E194"/>
    <mergeCell ref="B163:B164"/>
    <mergeCell ref="A163:A164"/>
    <mergeCell ref="E163:E164"/>
    <mergeCell ref="I93:I94"/>
    <mergeCell ref="H88:H92"/>
    <mergeCell ref="I88:I92"/>
    <mergeCell ref="A150:A152"/>
    <mergeCell ref="E108:E112"/>
    <mergeCell ref="A88:A92"/>
    <mergeCell ref="A145:A148"/>
    <mergeCell ref="E150:E152"/>
    <mergeCell ref="E145:E148"/>
    <mergeCell ref="F163:F164"/>
    <mergeCell ref="B119:B120"/>
    <mergeCell ref="A93:A94"/>
    <mergeCell ref="A108:A112"/>
    <mergeCell ref="G163:G164"/>
    <mergeCell ref="I163:I164"/>
    <mergeCell ref="A143:A144"/>
    <mergeCell ref="A119:A120"/>
    <mergeCell ref="A104:A107"/>
    <mergeCell ref="O150:O152"/>
    <mergeCell ref="L62:L63"/>
    <mergeCell ref="E51:E52"/>
    <mergeCell ref="F145:F148"/>
    <mergeCell ref="J145:J148"/>
    <mergeCell ref="K145:K148"/>
    <mergeCell ref="G85:G87"/>
    <mergeCell ref="H145:H148"/>
    <mergeCell ref="H108:H112"/>
    <mergeCell ref="H119:H120"/>
    <mergeCell ref="K108:K112"/>
    <mergeCell ref="E119:E120"/>
    <mergeCell ref="F119:F120"/>
    <mergeCell ref="G119:G120"/>
    <mergeCell ref="F108:F112"/>
    <mergeCell ref="F51:F52"/>
    <mergeCell ref="K78:K80"/>
    <mergeCell ref="K85:K87"/>
    <mergeCell ref="K62:K63"/>
    <mergeCell ref="J78:J80"/>
    <mergeCell ref="G78:G80"/>
    <mergeCell ref="H93:H94"/>
    <mergeCell ref="N78:N80"/>
    <mergeCell ref="E104:E107"/>
    <mergeCell ref="N208:N209"/>
    <mergeCell ref="N240:N244"/>
    <mergeCell ref="N202:N203"/>
    <mergeCell ref="L88:L92"/>
    <mergeCell ref="F191:F194"/>
    <mergeCell ref="G191:G194"/>
    <mergeCell ref="Q51:Q52"/>
    <mergeCell ref="P51:P52"/>
    <mergeCell ref="M108:M112"/>
    <mergeCell ref="P62:P63"/>
    <mergeCell ref="Q62:Q63"/>
    <mergeCell ref="O108:O112"/>
    <mergeCell ref="P78:P80"/>
    <mergeCell ref="Q78:Q80"/>
    <mergeCell ref="Q119:Q120"/>
    <mergeCell ref="P108:P112"/>
    <mergeCell ref="P119:P120"/>
    <mergeCell ref="N108:N112"/>
    <mergeCell ref="O78:O80"/>
    <mergeCell ref="N119:N120"/>
    <mergeCell ref="O119:O120"/>
    <mergeCell ref="O93:O94"/>
    <mergeCell ref="N88:N92"/>
    <mergeCell ref="L85:L87"/>
    <mergeCell ref="M88:M92"/>
    <mergeCell ref="K212:K213"/>
    <mergeCell ref="L163:L164"/>
    <mergeCell ref="L191:L194"/>
    <mergeCell ref="M191:M194"/>
    <mergeCell ref="M240:M244"/>
    <mergeCell ref="L240:L244"/>
    <mergeCell ref="L208:L209"/>
    <mergeCell ref="K150:K152"/>
    <mergeCell ref="L150:L152"/>
    <mergeCell ref="K163:K164"/>
    <mergeCell ref="M163:M164"/>
    <mergeCell ref="K88:K92"/>
    <mergeCell ref="K93:K94"/>
    <mergeCell ref="M93:M94"/>
    <mergeCell ref="I240:I244"/>
    <mergeCell ref="H240:H244"/>
    <mergeCell ref="I202:I203"/>
    <mergeCell ref="J202:J203"/>
    <mergeCell ref="I212:I213"/>
    <mergeCell ref="I208:I209"/>
    <mergeCell ref="J208:J209"/>
    <mergeCell ref="K240:K244"/>
    <mergeCell ref="J88:J92"/>
    <mergeCell ref="J240:J244"/>
    <mergeCell ref="J93:J94"/>
    <mergeCell ref="J108:J112"/>
    <mergeCell ref="K208:K209"/>
    <mergeCell ref="E240:E244"/>
    <mergeCell ref="A202:A203"/>
    <mergeCell ref="B202:B203"/>
    <mergeCell ref="A212:A213"/>
    <mergeCell ref="B212:B213"/>
    <mergeCell ref="A208:A209"/>
    <mergeCell ref="B208:B209"/>
    <mergeCell ref="A240:A244"/>
    <mergeCell ref="H212:H213"/>
    <mergeCell ref="G202:G203"/>
    <mergeCell ref="F208:F209"/>
    <mergeCell ref="F212:F213"/>
    <mergeCell ref="G208:G209"/>
    <mergeCell ref="H208:H209"/>
    <mergeCell ref="F202:F203"/>
    <mergeCell ref="G212:G213"/>
    <mergeCell ref="G240:G244"/>
    <mergeCell ref="H202:H203"/>
    <mergeCell ref="F240:F244"/>
    <mergeCell ref="N212:N213"/>
    <mergeCell ref="J119:J120"/>
    <mergeCell ref="K119:K120"/>
    <mergeCell ref="M150:M152"/>
    <mergeCell ref="H150:H152"/>
    <mergeCell ref="H163:H164"/>
    <mergeCell ref="H191:H194"/>
    <mergeCell ref="I191:I194"/>
    <mergeCell ref="I145:I148"/>
    <mergeCell ref="M208:M209"/>
    <mergeCell ref="M212:M213"/>
    <mergeCell ref="L202:L203"/>
    <mergeCell ref="L212:L213"/>
    <mergeCell ref="J163:J164"/>
    <mergeCell ref="K191:K194"/>
    <mergeCell ref="N191:N194"/>
    <mergeCell ref="I150:I152"/>
    <mergeCell ref="J150:J152"/>
    <mergeCell ref="L119:L120"/>
    <mergeCell ref="M119:M120"/>
    <mergeCell ref="N163:N164"/>
    <mergeCell ref="I119:I120"/>
    <mergeCell ref="J191:J194"/>
    <mergeCell ref="N150:N152"/>
    <mergeCell ref="T240:T244"/>
    <mergeCell ref="V212:V213"/>
    <mergeCell ref="S240:S244"/>
    <mergeCell ref="Y163:Y164"/>
    <mergeCell ref="AD191:AD194"/>
    <mergeCell ref="AD240:AD244"/>
    <mergeCell ref="AC191:AC194"/>
    <mergeCell ref="Y240:Y244"/>
    <mergeCell ref="S208:S209"/>
    <mergeCell ref="T208:T209"/>
    <mergeCell ref="U240:U244"/>
    <mergeCell ref="W212:W213"/>
    <mergeCell ref="X212:X213"/>
    <mergeCell ref="X202:X203"/>
    <mergeCell ref="Y202:Y203"/>
    <mergeCell ref="U212:U213"/>
    <mergeCell ref="AA191:AA194"/>
    <mergeCell ref="AB191:AB194"/>
    <mergeCell ref="AA240:AA244"/>
    <mergeCell ref="U202:U203"/>
    <mergeCell ref="U191:U194"/>
    <mergeCell ref="V191:V194"/>
    <mergeCell ref="W163:W164"/>
    <mergeCell ref="W240:W244"/>
    <mergeCell ref="AE191:AE194"/>
    <mergeCell ref="X163:X164"/>
    <mergeCell ref="AF191:AF194"/>
    <mergeCell ref="AK240:AK244"/>
    <mergeCell ref="AI163:AI164"/>
    <mergeCell ref="AJ163:AJ164"/>
    <mergeCell ref="Z191:Z194"/>
    <mergeCell ref="Z163:Z164"/>
    <mergeCell ref="AA163:AA164"/>
    <mergeCell ref="AB163:AB164"/>
    <mergeCell ref="AC163:AC164"/>
    <mergeCell ref="AE163:AE164"/>
    <mergeCell ref="Z240:Z244"/>
    <mergeCell ref="AK163:AK164"/>
    <mergeCell ref="AD163:AD164"/>
    <mergeCell ref="AH163:AH164"/>
    <mergeCell ref="O240:O244"/>
    <mergeCell ref="T191:T194"/>
    <mergeCell ref="R202:R203"/>
    <mergeCell ref="Y191:Y194"/>
    <mergeCell ref="X191:X194"/>
    <mergeCell ref="S202:S203"/>
    <mergeCell ref="O208:O209"/>
    <mergeCell ref="X240:X244"/>
    <mergeCell ref="Q212:Q213"/>
    <mergeCell ref="Q208:Q209"/>
    <mergeCell ref="O191:O194"/>
    <mergeCell ref="Q191:Q194"/>
    <mergeCell ref="P191:P194"/>
    <mergeCell ref="T202:T203"/>
    <mergeCell ref="W202:W203"/>
    <mergeCell ref="Y212:Y213"/>
    <mergeCell ref="R240:R244"/>
    <mergeCell ref="W191:W194"/>
    <mergeCell ref="O202:O203"/>
    <mergeCell ref="O212:O213"/>
    <mergeCell ref="V240:V244"/>
    <mergeCell ref="R191:R194"/>
    <mergeCell ref="S191:S194"/>
    <mergeCell ref="V202:V203"/>
    <mergeCell ref="AL240:AL244"/>
    <mergeCell ref="AF240:AF244"/>
    <mergeCell ref="AG240:AG244"/>
    <mergeCell ref="AE240:AE244"/>
    <mergeCell ref="AL208:AL209"/>
    <mergeCell ref="AH240:AH244"/>
    <mergeCell ref="AI240:AI244"/>
    <mergeCell ref="AB208:AB209"/>
    <mergeCell ref="AJ240:AJ244"/>
    <mergeCell ref="AH208:AH209"/>
    <mergeCell ref="AI208:AI209"/>
    <mergeCell ref="AJ208:AJ209"/>
    <mergeCell ref="AE208:AE209"/>
    <mergeCell ref="AB240:AB244"/>
    <mergeCell ref="AC240:AC244"/>
    <mergeCell ref="P145:P148"/>
    <mergeCell ref="AM145:AM148"/>
    <mergeCell ref="AC108:AC112"/>
    <mergeCell ref="T108:T112"/>
    <mergeCell ref="U108:U112"/>
    <mergeCell ref="U93:U94"/>
    <mergeCell ref="Q145:Q148"/>
    <mergeCell ref="AK145:AK148"/>
    <mergeCell ref="AK108:AK112"/>
    <mergeCell ref="AM108:AM112"/>
    <mergeCell ref="Z145:Z148"/>
    <mergeCell ref="AA145:AA148"/>
    <mergeCell ref="AB145:AB148"/>
    <mergeCell ref="AC145:AC148"/>
    <mergeCell ref="S104:S107"/>
    <mergeCell ref="T104:T107"/>
    <mergeCell ref="U104:U107"/>
    <mergeCell ref="V104:V107"/>
    <mergeCell ref="W104:W107"/>
    <mergeCell ref="X104:X107"/>
    <mergeCell ref="Y104:Y107"/>
    <mergeCell ref="Z104:Z107"/>
    <mergeCell ref="AL108:AL112"/>
    <mergeCell ref="S108:S112"/>
    <mergeCell ref="T88:T92"/>
    <mergeCell ref="AJ88:AJ92"/>
    <mergeCell ref="AK78:AK80"/>
    <mergeCell ref="W88:W92"/>
    <mergeCell ref="W108:W112"/>
    <mergeCell ref="V88:V92"/>
    <mergeCell ref="AG145:AG148"/>
    <mergeCell ref="AD145:AD148"/>
    <mergeCell ref="Z108:Z112"/>
    <mergeCell ref="W78:W80"/>
    <mergeCell ref="W85:W87"/>
    <mergeCell ref="N62:N63"/>
    <mergeCell ref="N93:N94"/>
    <mergeCell ref="V119:V120"/>
    <mergeCell ref="L51:L52"/>
    <mergeCell ref="R78:R80"/>
    <mergeCell ref="R62:R63"/>
    <mergeCell ref="S62:S63"/>
    <mergeCell ref="T62:T63"/>
    <mergeCell ref="L78:L80"/>
    <mergeCell ref="M78:M80"/>
    <mergeCell ref="O62:O63"/>
    <mergeCell ref="N85:N87"/>
    <mergeCell ref="O85:O87"/>
    <mergeCell ref="P85:P87"/>
    <mergeCell ref="Q85:Q87"/>
    <mergeCell ref="M85:M87"/>
    <mergeCell ref="V51:V52"/>
    <mergeCell ref="O88:O92"/>
    <mergeCell ref="R51:R52"/>
    <mergeCell ref="S51:S52"/>
    <mergeCell ref="T51:T52"/>
    <mergeCell ref="M51:M52"/>
    <mergeCell ref="O51:O52"/>
    <mergeCell ref="M62:M63"/>
    <mergeCell ref="AL150:AL152"/>
    <mergeCell ref="AB93:AB94"/>
    <mergeCell ref="AC93:AC94"/>
    <mergeCell ref="AD93:AD94"/>
    <mergeCell ref="X88:X92"/>
    <mergeCell ref="Y88:Y92"/>
    <mergeCell ref="Z88:Z92"/>
    <mergeCell ref="AB88:AB92"/>
    <mergeCell ref="AC88:AC92"/>
    <mergeCell ref="AD88:AD92"/>
    <mergeCell ref="AE150:AE152"/>
    <mergeCell ref="AE88:AE92"/>
    <mergeCell ref="AF88:AF92"/>
    <mergeCell ref="AG88:AG92"/>
    <mergeCell ref="AH88:AH92"/>
    <mergeCell ref="AF145:AF148"/>
    <mergeCell ref="AL145:AL148"/>
    <mergeCell ref="AF150:AF152"/>
    <mergeCell ref="AG150:AG152"/>
    <mergeCell ref="AK88:AK92"/>
    <mergeCell ref="AD150:AD152"/>
    <mergeCell ref="AB108:AB112"/>
    <mergeCell ref="AA150:AA152"/>
    <mergeCell ref="AC150:AC152"/>
    <mergeCell ref="AN38:AN40"/>
    <mergeCell ref="AM38:AM40"/>
    <mergeCell ref="AG62:AG63"/>
    <mergeCell ref="AG51:AG52"/>
    <mergeCell ref="AF51:AF52"/>
    <mergeCell ref="AG93:AG94"/>
    <mergeCell ref="AI88:AI92"/>
    <mergeCell ref="AB51:AB52"/>
    <mergeCell ref="AC51:AC52"/>
    <mergeCell ref="AL88:AL92"/>
    <mergeCell ref="AL78:AL80"/>
    <mergeCell ref="AM78:AM80"/>
    <mergeCell ref="AH51:AH52"/>
    <mergeCell ref="AK38:AK40"/>
    <mergeCell ref="AL38:AL40"/>
    <mergeCell ref="AI78:AI80"/>
    <mergeCell ref="AH62:AH63"/>
    <mergeCell ref="Q20:Q23"/>
    <mergeCell ref="U88:U92"/>
    <mergeCell ref="T93:T94"/>
    <mergeCell ref="R29:R32"/>
    <mergeCell ref="U51:U52"/>
    <mergeCell ref="S85:S87"/>
    <mergeCell ref="T85:T87"/>
    <mergeCell ref="R85:R87"/>
    <mergeCell ref="R163:R164"/>
    <mergeCell ref="T20:T23"/>
    <mergeCell ref="T33:T35"/>
    <mergeCell ref="U38:U40"/>
    <mergeCell ref="U29:U32"/>
    <mergeCell ref="U163:U164"/>
    <mergeCell ref="R88:R92"/>
    <mergeCell ref="Q150:Q152"/>
    <mergeCell ref="S29:S32"/>
    <mergeCell ref="T29:T32"/>
    <mergeCell ref="Q29:Q32"/>
    <mergeCell ref="S163:S164"/>
    <mergeCell ref="T119:T120"/>
    <mergeCell ref="U119:U120"/>
    <mergeCell ref="Q104:Q107"/>
    <mergeCell ref="R104:R107"/>
    <mergeCell ref="R212:R213"/>
    <mergeCell ref="S212:S213"/>
    <mergeCell ref="T212:T213"/>
    <mergeCell ref="R108:R112"/>
    <mergeCell ref="V108:V112"/>
    <mergeCell ref="S150:S152"/>
    <mergeCell ref="R150:R152"/>
    <mergeCell ref="R145:R148"/>
    <mergeCell ref="U150:U152"/>
    <mergeCell ref="R208:R209"/>
    <mergeCell ref="V150:V152"/>
    <mergeCell ref="S119:S120"/>
    <mergeCell ref="T163:T164"/>
    <mergeCell ref="T150:T152"/>
    <mergeCell ref="V163:V164"/>
    <mergeCell ref="S145:S148"/>
    <mergeCell ref="T145:T148"/>
    <mergeCell ref="U145:U148"/>
    <mergeCell ref="V145:V148"/>
    <mergeCell ref="R119:R120"/>
    <mergeCell ref="AM191:AM194"/>
    <mergeCell ref="AM51:AM52"/>
    <mergeCell ref="W150:W152"/>
    <mergeCell ref="S33:S35"/>
    <mergeCell ref="AC208:AC209"/>
    <mergeCell ref="AD208:AD209"/>
    <mergeCell ref="U208:U209"/>
    <mergeCell ref="V208:V209"/>
    <mergeCell ref="W208:W209"/>
    <mergeCell ref="X208:X209"/>
    <mergeCell ref="Y208:Y209"/>
    <mergeCell ref="Z208:Z209"/>
    <mergeCell ref="AA208:AA209"/>
    <mergeCell ref="X150:X152"/>
    <mergeCell ref="Y150:Y152"/>
    <mergeCell ref="Y33:Y35"/>
    <mergeCell ref="V33:V35"/>
    <mergeCell ref="X33:X35"/>
    <mergeCell ref="W33:W35"/>
    <mergeCell ref="AG191:AG194"/>
    <mergeCell ref="AF163:AF164"/>
    <mergeCell ref="AG163:AG164"/>
    <mergeCell ref="AG33:AG35"/>
    <mergeCell ref="AJ78:AJ80"/>
    <mergeCell ref="AM240:AM244"/>
    <mergeCell ref="AI51:AI52"/>
    <mergeCell ref="AJ51:AJ52"/>
    <mergeCell ref="AK51:AK52"/>
    <mergeCell ref="AL51:AL52"/>
    <mergeCell ref="AF108:AF112"/>
    <mergeCell ref="AG108:AG112"/>
    <mergeCell ref="AH108:AH112"/>
    <mergeCell ref="AI108:AI112"/>
    <mergeCell ref="AJ108:AJ112"/>
    <mergeCell ref="AM208:AM209"/>
    <mergeCell ref="AM150:AM152"/>
    <mergeCell ref="AH191:AH194"/>
    <mergeCell ref="AI191:AI194"/>
    <mergeCell ref="AJ191:AJ194"/>
    <mergeCell ref="AK191:AK194"/>
    <mergeCell ref="AL163:AL164"/>
    <mergeCell ref="AL191:AL194"/>
    <mergeCell ref="AI145:AI148"/>
    <mergeCell ref="AM163:AM164"/>
    <mergeCell ref="AF208:AF209"/>
    <mergeCell ref="AG208:AG209"/>
    <mergeCell ref="AK208:AK209"/>
    <mergeCell ref="AM88:AM92"/>
    <mergeCell ref="AM2:AM3"/>
    <mergeCell ref="AF20:AF23"/>
    <mergeCell ref="AG20:AG23"/>
    <mergeCell ref="AH20:AH23"/>
    <mergeCell ref="AI20:AI23"/>
    <mergeCell ref="AJ20:AJ23"/>
    <mergeCell ref="AD29:AD32"/>
    <mergeCell ref="AD20:AD23"/>
    <mergeCell ref="AE20:AE23"/>
    <mergeCell ref="AE29:AE32"/>
    <mergeCell ref="AH15:AH18"/>
    <mergeCell ref="AM20:AM23"/>
    <mergeCell ref="AF29:AF32"/>
    <mergeCell ref="AH29:AH32"/>
    <mergeCell ref="AI29:AI32"/>
    <mergeCell ref="AJ29:AJ32"/>
    <mergeCell ref="AK29:AK32"/>
    <mergeCell ref="AL29:AL32"/>
    <mergeCell ref="AM29:AM32"/>
    <mergeCell ref="AK20:AK23"/>
    <mergeCell ref="AG29:AG32"/>
    <mergeCell ref="AL20:AL23"/>
    <mergeCell ref="AM12:AM13"/>
    <mergeCell ref="AL12:AL13"/>
    <mergeCell ref="AJ150:AJ152"/>
    <mergeCell ref="R15:R18"/>
    <mergeCell ref="S15:S18"/>
    <mergeCell ref="AD2:AD3"/>
    <mergeCell ref="R2:R3"/>
    <mergeCell ref="V12:V13"/>
    <mergeCell ref="W12:W13"/>
    <mergeCell ref="X12:X13"/>
    <mergeCell ref="Y12:Y13"/>
    <mergeCell ref="T15:T18"/>
    <mergeCell ref="U15:U18"/>
    <mergeCell ref="AD12:AD13"/>
    <mergeCell ref="Y2:Y3"/>
    <mergeCell ref="T2:T3"/>
    <mergeCell ref="U2:U3"/>
    <mergeCell ref="V2:V3"/>
    <mergeCell ref="W2:W3"/>
    <mergeCell ref="X2:X3"/>
    <mergeCell ref="T12:T13"/>
    <mergeCell ref="R33:R35"/>
    <mergeCell ref="W62:W63"/>
    <mergeCell ref="AA108:AA112"/>
    <mergeCell ref="AE2:AE3"/>
    <mergeCell ref="AE145:AE148"/>
    <mergeCell ref="P29:P32"/>
    <mergeCell ref="K12:K13"/>
    <mergeCell ref="W145:W148"/>
    <mergeCell ref="X145:X148"/>
    <mergeCell ref="Y145:Y148"/>
    <mergeCell ref="W119:W120"/>
    <mergeCell ref="AK150:AK152"/>
    <mergeCell ref="AH145:AH148"/>
    <mergeCell ref="AJ145:AJ148"/>
    <mergeCell ref="U12:U13"/>
    <mergeCell ref="V15:V18"/>
    <mergeCell ref="V62:V63"/>
    <mergeCell ref="T78:T80"/>
    <mergeCell ref="V85:V87"/>
    <mergeCell ref="V78:V80"/>
    <mergeCell ref="S88:S92"/>
    <mergeCell ref="S78:S80"/>
    <mergeCell ref="R93:R94"/>
    <mergeCell ref="S93:S94"/>
    <mergeCell ref="U78:U80"/>
    <mergeCell ref="U85:U87"/>
    <mergeCell ref="U62:U63"/>
    <mergeCell ref="S38:S40"/>
    <mergeCell ref="O20:O23"/>
    <mergeCell ref="I85:I87"/>
    <mergeCell ref="J51:J52"/>
    <mergeCell ref="J62:J63"/>
    <mergeCell ref="H85:H87"/>
    <mergeCell ref="H78:H80"/>
    <mergeCell ref="G93:G94"/>
    <mergeCell ref="A1:E1"/>
    <mergeCell ref="A12:A13"/>
    <mergeCell ref="U33:U35"/>
    <mergeCell ref="S20:S23"/>
    <mergeCell ref="P20:P23"/>
    <mergeCell ref="R20:R23"/>
    <mergeCell ref="L20:L23"/>
    <mergeCell ref="K33:K35"/>
    <mergeCell ref="H29:H32"/>
    <mergeCell ref="K29:K32"/>
    <mergeCell ref="O29:O32"/>
    <mergeCell ref="N33:N35"/>
    <mergeCell ref="L29:L32"/>
    <mergeCell ref="K20:K23"/>
    <mergeCell ref="P15:P18"/>
    <mergeCell ref="Q15:Q18"/>
    <mergeCell ref="B16:B17"/>
    <mergeCell ref="C16:C17"/>
    <mergeCell ref="N29:N32"/>
    <mergeCell ref="O33:O35"/>
    <mergeCell ref="A20:A23"/>
    <mergeCell ref="I15:I18"/>
    <mergeCell ref="L15:L18"/>
    <mergeCell ref="M15:M18"/>
    <mergeCell ref="J29:J32"/>
    <mergeCell ref="I20:I23"/>
    <mergeCell ref="J20:J23"/>
    <mergeCell ref="G29:G32"/>
    <mergeCell ref="G33:G35"/>
    <mergeCell ref="H33:H35"/>
    <mergeCell ref="N20:N23"/>
    <mergeCell ref="N15:N18"/>
    <mergeCell ref="O15:O18"/>
    <mergeCell ref="K15:K18"/>
    <mergeCell ref="F15:F18"/>
    <mergeCell ref="G15:G18"/>
    <mergeCell ref="A15:A18"/>
    <mergeCell ref="J33:J35"/>
    <mergeCell ref="G51:G52"/>
    <mergeCell ref="I78:I80"/>
    <mergeCell ref="I29:I32"/>
    <mergeCell ref="I33:I35"/>
    <mergeCell ref="J38:J40"/>
    <mergeCell ref="G38:G40"/>
    <mergeCell ref="H51:H52"/>
    <mergeCell ref="I51:I52"/>
    <mergeCell ref="G62:G63"/>
    <mergeCell ref="H62:H63"/>
    <mergeCell ref="I62:I63"/>
    <mergeCell ref="F56:G56"/>
    <mergeCell ref="F33:F35"/>
    <mergeCell ref="F85:F87"/>
    <mergeCell ref="A29:A32"/>
    <mergeCell ref="A33:A35"/>
    <mergeCell ref="A85:A87"/>
    <mergeCell ref="F38:F40"/>
    <mergeCell ref="A51:A52"/>
    <mergeCell ref="B51:B52"/>
    <mergeCell ref="F29:F32"/>
    <mergeCell ref="E38:E40"/>
    <mergeCell ref="E29:E32"/>
    <mergeCell ref="A62:A63"/>
    <mergeCell ref="E62:E63"/>
    <mergeCell ref="C38:C40"/>
    <mergeCell ref="C51:C52"/>
    <mergeCell ref="D51:D52"/>
    <mergeCell ref="B78:B80"/>
    <mergeCell ref="E78:E80"/>
    <mergeCell ref="A38:A40"/>
    <mergeCell ref="A78:A80"/>
    <mergeCell ref="F78:F80"/>
    <mergeCell ref="F62:F63"/>
    <mergeCell ref="B38:B40"/>
    <mergeCell ref="P163:P164"/>
    <mergeCell ref="P150:P152"/>
    <mergeCell ref="P88:P92"/>
    <mergeCell ref="P93:P94"/>
    <mergeCell ref="Q93:Q94"/>
    <mergeCell ref="M202:M203"/>
    <mergeCell ref="K202:K203"/>
    <mergeCell ref="M145:M148"/>
    <mergeCell ref="E208:E209"/>
    <mergeCell ref="G145:G148"/>
    <mergeCell ref="I108:I112"/>
    <mergeCell ref="G108:G112"/>
    <mergeCell ref="F93:F94"/>
    <mergeCell ref="Q108:Q112"/>
    <mergeCell ref="P208:P209"/>
    <mergeCell ref="L108:L112"/>
    <mergeCell ref="L145:L148"/>
    <mergeCell ref="F150:F152"/>
    <mergeCell ref="G150:G152"/>
    <mergeCell ref="O163:O164"/>
    <mergeCell ref="Q163:Q164"/>
    <mergeCell ref="Q88:Q92"/>
    <mergeCell ref="N145:N148"/>
    <mergeCell ref="O145:O148"/>
    <mergeCell ref="AQ62:AQ63"/>
    <mergeCell ref="AP62:AP63"/>
    <mergeCell ref="AO62:AO63"/>
    <mergeCell ref="AN62:AN63"/>
    <mergeCell ref="AM62:AM63"/>
    <mergeCell ref="AL62:AL63"/>
    <mergeCell ref="AK62:AK63"/>
    <mergeCell ref="AJ62:AJ63"/>
    <mergeCell ref="AI62:AI63"/>
    <mergeCell ref="AH150:AH152"/>
    <mergeCell ref="AI150:AI152"/>
    <mergeCell ref="X108:X112"/>
    <mergeCell ref="AG78:AG80"/>
    <mergeCell ref="AB150:AB152"/>
    <mergeCell ref="X119:X120"/>
    <mergeCell ref="Y119:Y120"/>
    <mergeCell ref="Z150:Z152"/>
    <mergeCell ref="AD104:AD107"/>
    <mergeCell ref="AE104:AE107"/>
    <mergeCell ref="AG104:AG107"/>
    <mergeCell ref="AA104:AA107"/>
    <mergeCell ref="X85:X87"/>
    <mergeCell ref="X78:X80"/>
    <mergeCell ref="AD108:AD112"/>
    <mergeCell ref="AE93:AE94"/>
    <mergeCell ref="AF93:AF94"/>
    <mergeCell ref="Y108:Y112"/>
    <mergeCell ref="AE108:AE112"/>
    <mergeCell ref="AL33:AL35"/>
    <mergeCell ref="AM33:AM35"/>
    <mergeCell ref="AI33:AI35"/>
    <mergeCell ref="AJ38:AJ40"/>
    <mergeCell ref="AA20:AA23"/>
    <mergeCell ref="Y29:Y32"/>
    <mergeCell ref="Z33:Z35"/>
    <mergeCell ref="Y78:Y80"/>
    <mergeCell ref="Y85:Y87"/>
    <mergeCell ref="AH78:AH80"/>
    <mergeCell ref="Y38:Y40"/>
    <mergeCell ref="AD51:AD52"/>
    <mergeCell ref="AA51:AA52"/>
    <mergeCell ref="AH33:AH35"/>
    <mergeCell ref="X38:X40"/>
    <mergeCell ref="Z38:Z40"/>
    <mergeCell ref="AA38:AA40"/>
    <mergeCell ref="AB38:AB40"/>
    <mergeCell ref="AC38:AC40"/>
    <mergeCell ref="AE38:AE40"/>
    <mergeCell ref="AE51:AE52"/>
    <mergeCell ref="AF78:AF80"/>
    <mergeCell ref="Z51:Z52"/>
    <mergeCell ref="AD78:AD80"/>
    <mergeCell ref="Z78:Z80"/>
    <mergeCell ref="AA78:AA80"/>
    <mergeCell ref="AE78:AE80"/>
    <mergeCell ref="AB78:AB80"/>
    <mergeCell ref="AC78:AC80"/>
    <mergeCell ref="W51:W52"/>
    <mergeCell ref="X51:X52"/>
    <mergeCell ref="Y51:Y52"/>
    <mergeCell ref="Y62:Y63"/>
    <mergeCell ref="X62:X63"/>
    <mergeCell ref="Z62:Z63"/>
    <mergeCell ref="AL15:AL18"/>
    <mergeCell ref="AM15:AM18"/>
    <mergeCell ref="AK15:AK18"/>
    <mergeCell ref="AA33:AA35"/>
    <mergeCell ref="AC33:AC35"/>
    <mergeCell ref="AC29:AC32"/>
    <mergeCell ref="Z15:Z18"/>
    <mergeCell ref="AA15:AA18"/>
    <mergeCell ref="AF33:AF35"/>
    <mergeCell ref="AB15:AB18"/>
    <mergeCell ref="AA62:AA63"/>
    <mergeCell ref="AB62:AB63"/>
    <mergeCell ref="AD33:AD35"/>
    <mergeCell ref="AE15:AE18"/>
    <mergeCell ref="AC62:AC63"/>
    <mergeCell ref="AD62:AD63"/>
    <mergeCell ref="AE62:AE63"/>
    <mergeCell ref="AF62:AF63"/>
    <mergeCell ref="AI15:AI18"/>
    <mergeCell ref="AJ15:AJ18"/>
    <mergeCell ref="V38:V40"/>
    <mergeCell ref="T38:T40"/>
    <mergeCell ref="W38:W40"/>
    <mergeCell ref="AI12:AI13"/>
    <mergeCell ref="AJ12:AJ13"/>
    <mergeCell ref="AK12:AK13"/>
    <mergeCell ref="AJ33:AJ35"/>
    <mergeCell ref="AK33:AK35"/>
    <mergeCell ref="AG15:AG18"/>
    <mergeCell ref="Y15:Y18"/>
    <mergeCell ref="AC15:AC18"/>
    <mergeCell ref="AD15:AD18"/>
    <mergeCell ref="AD38:AD40"/>
    <mergeCell ref="AG38:AG40"/>
    <mergeCell ref="AF38:AF40"/>
    <mergeCell ref="AH38:AH40"/>
    <mergeCell ref="AI38:AI40"/>
    <mergeCell ref="AF15:AF18"/>
    <mergeCell ref="AE33:AE35"/>
    <mergeCell ref="AB33:AB35"/>
    <mergeCell ref="V29:V32"/>
    <mergeCell ref="U20:U23"/>
    <mergeCell ref="V20:V23"/>
    <mergeCell ref="W20:W23"/>
    <mergeCell ref="X20:X23"/>
    <mergeCell ref="X29:X32"/>
    <mergeCell ref="W29:W32"/>
    <mergeCell ref="AG12:AG13"/>
    <mergeCell ref="AH12:AH13"/>
    <mergeCell ref="AA12:AA13"/>
    <mergeCell ref="AB12:AB13"/>
    <mergeCell ref="AC12:AC13"/>
    <mergeCell ref="AE12:AE13"/>
    <mergeCell ref="AF12:AF13"/>
    <mergeCell ref="AB20:AB23"/>
    <mergeCell ref="AC20:AC23"/>
    <mergeCell ref="AB29:AB32"/>
    <mergeCell ref="X15:X18"/>
    <mergeCell ref="L12:L13"/>
    <mergeCell ref="M12:M13"/>
    <mergeCell ref="N12:N13"/>
    <mergeCell ref="O12:O13"/>
    <mergeCell ref="P12:P13"/>
    <mergeCell ref="Q12:Q13"/>
    <mergeCell ref="R12:R13"/>
    <mergeCell ref="S12:S13"/>
    <mergeCell ref="Z12:Z13"/>
  </mergeCells>
  <phoneticPr fontId="41" type="noConversion"/>
  <printOptions headings="1"/>
  <pageMargins left="0.7" right="0.7" top="0.75" bottom="0.75" header="0.3" footer="0.3"/>
  <pageSetup scale="66"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E836-7AF5-4B05-A1A3-1414CC65037D}">
  <dimension ref="A1:AF202"/>
  <sheetViews>
    <sheetView zoomScale="85" zoomScaleNormal="85" zoomScaleSheetLayoutView="90" workbookViewId="0">
      <pane xSplit="1" ySplit="1" topLeftCell="B11" activePane="bottomRight" state="frozenSplit"/>
      <selection pane="topRight" activeCell="AG1" sqref="AG1:AL1"/>
      <selection pane="bottomLeft" activeCell="A66" sqref="A66"/>
      <selection pane="bottomRight" activeCell="F98" sqref="F98"/>
    </sheetView>
  </sheetViews>
  <sheetFormatPr defaultColWidth="9.140625" defaultRowHeight="16.5" x14ac:dyDescent="0.25"/>
  <cols>
    <col min="1" max="1" width="19.28515625" style="592" customWidth="1"/>
    <col min="2" max="2" width="32" style="575" customWidth="1"/>
    <col min="3" max="3" width="45.85546875" style="575" customWidth="1"/>
    <col min="4" max="4" width="8.28515625" style="576" customWidth="1"/>
    <col min="5" max="5" width="11" style="576" customWidth="1"/>
    <col min="6" max="6" width="8.140625" style="575" customWidth="1"/>
    <col min="7" max="7" width="28.85546875" style="575" customWidth="1"/>
    <col min="8" max="8" width="24.7109375" style="575" customWidth="1"/>
    <col min="9" max="10" width="5.42578125" style="575" customWidth="1"/>
    <col min="11" max="11" width="11.7109375" style="617" customWidth="1"/>
    <col min="12" max="12" width="12.7109375" style="617" customWidth="1"/>
    <col min="13" max="13" width="10.140625" style="576" customWidth="1"/>
    <col min="14" max="14" width="8.7109375" style="576" customWidth="1"/>
    <col min="15" max="15" width="9.140625" style="575" customWidth="1"/>
    <col min="16" max="17" width="7.7109375" style="575" customWidth="1"/>
    <col min="18" max="18" width="9.42578125" style="575" customWidth="1"/>
    <col min="19" max="19" width="6.140625" style="575" customWidth="1"/>
    <col min="20" max="20" width="9.28515625" style="575" customWidth="1"/>
    <col min="21" max="21" width="9.140625" style="575"/>
    <col min="22" max="22" width="7" style="575" customWidth="1"/>
    <col min="23" max="23" width="6.85546875" style="575" bestFit="1" customWidth="1"/>
    <col min="24" max="24" width="8.42578125" style="575" bestFit="1" customWidth="1"/>
    <col min="25" max="25" width="9.7109375" style="578" customWidth="1"/>
    <col min="26" max="27" width="7.5703125" style="575" bestFit="1" customWidth="1"/>
    <col min="28" max="28" width="7.42578125" style="575" bestFit="1" customWidth="1"/>
    <col min="29" max="29" width="7.5703125" style="575" bestFit="1" customWidth="1"/>
    <col min="30" max="31" width="8.42578125" style="575" bestFit="1" customWidth="1"/>
    <col min="32" max="32" width="9.140625" style="575"/>
    <col min="33" max="16384" width="9.140625" style="584"/>
  </cols>
  <sheetData>
    <row r="1" spans="1:32" ht="50.1" customHeight="1" x14ac:dyDescent="0.25">
      <c r="A1" s="2" t="s">
        <v>701</v>
      </c>
      <c r="B1" s="15" t="s">
        <v>13</v>
      </c>
      <c r="C1" s="15" t="s">
        <v>136</v>
      </c>
      <c r="D1" s="86" t="s">
        <v>593</v>
      </c>
      <c r="E1" s="87" t="s">
        <v>850</v>
      </c>
      <c r="F1" s="15" t="s">
        <v>65</v>
      </c>
      <c r="G1" s="16" t="s">
        <v>82</v>
      </c>
      <c r="H1" s="16" t="s">
        <v>609</v>
      </c>
      <c r="I1" s="16" t="s">
        <v>643</v>
      </c>
      <c r="J1" s="16" t="s">
        <v>644</v>
      </c>
      <c r="K1" s="88" t="s">
        <v>0</v>
      </c>
      <c r="L1" s="88" t="s">
        <v>126</v>
      </c>
      <c r="M1" s="657" t="s">
        <v>133</v>
      </c>
      <c r="N1" s="606" t="s">
        <v>134</v>
      </c>
      <c r="O1" s="658" t="s">
        <v>594</v>
      </c>
      <c r="P1" s="658" t="s">
        <v>144</v>
      </c>
      <c r="Q1" s="658" t="s">
        <v>83</v>
      </c>
      <c r="R1" s="658" t="s">
        <v>123</v>
      </c>
      <c r="S1" s="658" t="s">
        <v>592</v>
      </c>
      <c r="T1" s="658" t="s">
        <v>766</v>
      </c>
      <c r="U1" s="607" t="s">
        <v>367</v>
      </c>
      <c r="V1" s="607" t="s">
        <v>513</v>
      </c>
      <c r="W1" s="607" t="s">
        <v>510</v>
      </c>
      <c r="X1" s="607" t="s">
        <v>511</v>
      </c>
      <c r="Y1" s="605" t="s">
        <v>518</v>
      </c>
      <c r="Z1" s="32" t="s">
        <v>507</v>
      </c>
      <c r="AA1" s="32" t="s">
        <v>508</v>
      </c>
      <c r="AB1" s="32" t="s">
        <v>509</v>
      </c>
      <c r="AC1" s="32" t="s">
        <v>510</v>
      </c>
      <c r="AD1" s="32" t="s">
        <v>511</v>
      </c>
      <c r="AE1" s="32" t="s">
        <v>512</v>
      </c>
    </row>
    <row r="2" spans="1:32" s="575" customFormat="1" ht="90" customHeight="1" x14ac:dyDescent="0.25">
      <c r="A2" s="476" t="s">
        <v>1343</v>
      </c>
      <c r="B2" s="573"/>
      <c r="C2" s="580"/>
      <c r="D2" s="571"/>
      <c r="E2" s="475"/>
      <c r="F2" s="567"/>
      <c r="G2" s="567" t="s">
        <v>1435</v>
      </c>
      <c r="H2" s="567"/>
      <c r="I2" s="567"/>
      <c r="J2" s="567"/>
      <c r="K2" s="569">
        <v>42828</v>
      </c>
      <c r="L2" s="569" t="s">
        <v>77</v>
      </c>
      <c r="M2" s="571"/>
      <c r="N2" s="571"/>
      <c r="O2" s="567"/>
      <c r="P2" s="604"/>
      <c r="Q2" s="567"/>
      <c r="R2" s="567"/>
      <c r="S2" s="567"/>
      <c r="T2" s="567"/>
      <c r="U2" s="567"/>
      <c r="V2" s="567"/>
      <c r="W2" s="567"/>
      <c r="X2" s="567"/>
      <c r="Y2" s="580"/>
      <c r="Z2" s="567"/>
      <c r="AA2" s="567"/>
      <c r="AB2" s="567"/>
      <c r="AC2" s="567"/>
      <c r="AD2" s="567"/>
      <c r="AE2" s="567"/>
      <c r="AF2" s="567"/>
    </row>
    <row r="3" spans="1:32" s="62" customFormat="1" ht="87.75" customHeight="1" x14ac:dyDescent="0.25">
      <c r="A3" s="19" t="s">
        <v>1253</v>
      </c>
      <c r="B3" s="37" t="s">
        <v>900</v>
      </c>
      <c r="C3" s="624" t="s">
        <v>742</v>
      </c>
      <c r="D3" s="576" t="s">
        <v>44</v>
      </c>
      <c r="E3" s="627" t="s">
        <v>741</v>
      </c>
      <c r="F3" s="575" t="s">
        <v>68</v>
      </c>
      <c r="G3" s="575" t="s">
        <v>596</v>
      </c>
      <c r="H3" s="575" t="s">
        <v>74</v>
      </c>
      <c r="I3" s="575">
        <v>0.2</v>
      </c>
      <c r="J3" s="575">
        <v>0.2</v>
      </c>
      <c r="K3" s="585" t="s">
        <v>1007</v>
      </c>
      <c r="L3" s="617" t="s">
        <v>80</v>
      </c>
      <c r="M3" s="576" t="s">
        <v>139</v>
      </c>
      <c r="N3" s="576" t="s">
        <v>139</v>
      </c>
      <c r="O3" s="575" t="s">
        <v>445</v>
      </c>
      <c r="P3" s="94">
        <v>1E-3</v>
      </c>
      <c r="Q3" s="575" t="s">
        <v>443</v>
      </c>
      <c r="R3" s="575" t="s">
        <v>97</v>
      </c>
      <c r="S3" s="575" t="s">
        <v>97</v>
      </c>
      <c r="T3" s="575" t="s">
        <v>97</v>
      </c>
      <c r="U3" s="578"/>
      <c r="V3" s="575"/>
      <c r="W3" s="578"/>
      <c r="X3" s="578"/>
      <c r="Y3" s="83" t="s">
        <v>528</v>
      </c>
      <c r="Z3" s="578"/>
      <c r="AA3" s="578"/>
      <c r="AB3" s="578"/>
      <c r="AC3" s="578"/>
      <c r="AD3" s="578"/>
      <c r="AE3" s="578"/>
      <c r="AF3" s="578"/>
    </row>
    <row r="4" spans="1:32" s="575" customFormat="1" ht="90" customHeight="1" x14ac:dyDescent="0.25">
      <c r="A4" s="577" t="s">
        <v>702</v>
      </c>
      <c r="B4" s="578" t="s">
        <v>1052</v>
      </c>
      <c r="C4" s="577" t="s">
        <v>865</v>
      </c>
      <c r="D4" s="576" t="s">
        <v>34</v>
      </c>
      <c r="E4" s="334" t="s">
        <v>569</v>
      </c>
      <c r="F4" s="575" t="s">
        <v>68</v>
      </c>
      <c r="G4" s="575" t="s">
        <v>132</v>
      </c>
      <c r="H4" s="575" t="s">
        <v>74</v>
      </c>
      <c r="I4" s="575">
        <v>16</v>
      </c>
      <c r="J4" s="575">
        <v>4</v>
      </c>
      <c r="K4" s="617">
        <v>41487</v>
      </c>
      <c r="L4" s="617" t="s">
        <v>71</v>
      </c>
      <c r="M4" s="576" t="s">
        <v>645</v>
      </c>
      <c r="N4" s="576" t="s">
        <v>135</v>
      </c>
      <c r="O4" s="575" t="s">
        <v>137</v>
      </c>
      <c r="P4" s="579">
        <v>0.01</v>
      </c>
      <c r="Q4" s="575" t="s">
        <v>443</v>
      </c>
      <c r="R4" s="575" t="s">
        <v>138</v>
      </c>
      <c r="S4" s="575" t="s">
        <v>153</v>
      </c>
      <c r="T4" s="575" t="s">
        <v>97</v>
      </c>
      <c r="U4" s="575" t="s">
        <v>347</v>
      </c>
      <c r="V4" s="575" t="s">
        <v>11</v>
      </c>
      <c r="Y4" s="577" t="s">
        <v>366</v>
      </c>
      <c r="AB4" s="575" t="s">
        <v>11</v>
      </c>
    </row>
    <row r="5" spans="1:32" ht="76.5" x14ac:dyDescent="0.25">
      <c r="A5" s="587" t="s">
        <v>704</v>
      </c>
      <c r="B5" s="575" t="s">
        <v>866</v>
      </c>
      <c r="C5" s="577" t="s">
        <v>867</v>
      </c>
      <c r="D5" s="576" t="s">
        <v>209</v>
      </c>
      <c r="E5" s="576" t="s">
        <v>140</v>
      </c>
      <c r="F5" s="575" t="s">
        <v>68</v>
      </c>
      <c r="G5" s="575" t="s">
        <v>208</v>
      </c>
      <c r="H5" s="575" t="s">
        <v>74</v>
      </c>
      <c r="I5" s="575">
        <v>0.2</v>
      </c>
      <c r="J5" s="575">
        <v>0.1</v>
      </c>
      <c r="K5" s="617">
        <v>41683</v>
      </c>
      <c r="L5" s="617" t="s">
        <v>853</v>
      </c>
      <c r="M5" s="576" t="s">
        <v>139</v>
      </c>
      <c r="N5" s="576" t="s">
        <v>32</v>
      </c>
      <c r="O5" s="575" t="s">
        <v>504</v>
      </c>
      <c r="P5" s="579" t="s">
        <v>97</v>
      </c>
      <c r="Q5" s="575" t="s">
        <v>443</v>
      </c>
      <c r="R5" s="575" t="s">
        <v>97</v>
      </c>
      <c r="S5" s="575" t="s">
        <v>97</v>
      </c>
      <c r="T5" s="575" t="s">
        <v>904</v>
      </c>
      <c r="U5" s="575" t="s">
        <v>348</v>
      </c>
      <c r="X5" s="575" t="s">
        <v>11</v>
      </c>
      <c r="Y5" s="577" t="s">
        <v>366</v>
      </c>
      <c r="AD5" s="575" t="s">
        <v>11</v>
      </c>
    </row>
    <row r="6" spans="1:32" ht="51" x14ac:dyDescent="0.25">
      <c r="A6" s="587" t="s">
        <v>298</v>
      </c>
      <c r="B6" s="578" t="s">
        <v>1053</v>
      </c>
      <c r="C6" s="577" t="s">
        <v>868</v>
      </c>
      <c r="D6" s="576" t="s">
        <v>43</v>
      </c>
      <c r="E6" s="576" t="s">
        <v>300</v>
      </c>
      <c r="F6" s="575" t="s">
        <v>68</v>
      </c>
      <c r="G6" s="575" t="s">
        <v>299</v>
      </c>
      <c r="H6" s="575" t="s">
        <v>74</v>
      </c>
      <c r="I6" s="575">
        <v>0.2</v>
      </c>
      <c r="J6" s="575">
        <v>0.1</v>
      </c>
      <c r="K6" s="617">
        <v>41698</v>
      </c>
      <c r="L6" s="617" t="s">
        <v>93</v>
      </c>
      <c r="M6" s="576" t="s">
        <v>139</v>
      </c>
      <c r="N6" s="576" t="s">
        <v>32</v>
      </c>
      <c r="O6" s="575" t="s">
        <v>145</v>
      </c>
      <c r="P6" s="579" t="s">
        <v>97</v>
      </c>
      <c r="Q6" s="575" t="s">
        <v>443</v>
      </c>
      <c r="R6" s="575" t="s">
        <v>97</v>
      </c>
      <c r="S6" s="575" t="s">
        <v>97</v>
      </c>
      <c r="T6" s="575" t="s">
        <v>97</v>
      </c>
      <c r="U6" s="575" t="s">
        <v>348</v>
      </c>
      <c r="X6" s="575" t="s">
        <v>11</v>
      </c>
      <c r="Y6" s="577" t="s">
        <v>366</v>
      </c>
      <c r="AD6" s="575" t="s">
        <v>11</v>
      </c>
    </row>
    <row r="7" spans="1:32" ht="63.75" x14ac:dyDescent="0.25">
      <c r="A7" s="587" t="s">
        <v>318</v>
      </c>
      <c r="B7" s="578" t="s">
        <v>799</v>
      </c>
      <c r="C7" s="577" t="s">
        <v>870</v>
      </c>
      <c r="D7" s="576" t="s">
        <v>35</v>
      </c>
      <c r="E7" s="576" t="s">
        <v>140</v>
      </c>
      <c r="F7" s="575" t="s">
        <v>68</v>
      </c>
      <c r="G7" s="575" t="s">
        <v>319</v>
      </c>
      <c r="H7" s="575" t="s">
        <v>74</v>
      </c>
      <c r="I7" s="575">
        <v>2</v>
      </c>
      <c r="J7" s="575">
        <v>1</v>
      </c>
      <c r="K7" s="617" t="s">
        <v>1402</v>
      </c>
      <c r="L7" s="617" t="s">
        <v>1306</v>
      </c>
      <c r="M7" s="576" t="s">
        <v>907</v>
      </c>
      <c r="N7" s="576" t="s">
        <v>320</v>
      </c>
      <c r="O7" s="575" t="s">
        <v>290</v>
      </c>
      <c r="P7" s="575" t="s">
        <v>97</v>
      </c>
      <c r="Q7" s="575" t="s">
        <v>443</v>
      </c>
      <c r="R7" s="575" t="s">
        <v>97</v>
      </c>
      <c r="S7" s="575" t="s">
        <v>97</v>
      </c>
      <c r="T7" s="575" t="s">
        <v>97</v>
      </c>
      <c r="U7" s="575" t="s">
        <v>349</v>
      </c>
      <c r="V7" s="575" t="s">
        <v>11</v>
      </c>
      <c r="Y7" s="577" t="s">
        <v>366</v>
      </c>
      <c r="AA7" s="575" t="s">
        <v>11</v>
      </c>
    </row>
    <row r="8" spans="1:32" ht="78" customHeight="1" x14ac:dyDescent="0.25">
      <c r="A8" s="271" t="s">
        <v>1430</v>
      </c>
      <c r="B8" s="575" t="s">
        <v>671</v>
      </c>
      <c r="C8" s="274" t="s">
        <v>1266</v>
      </c>
      <c r="D8" s="576" t="s">
        <v>56</v>
      </c>
      <c r="E8" s="576" t="s">
        <v>140</v>
      </c>
      <c r="F8" s="575" t="s">
        <v>68</v>
      </c>
      <c r="G8" s="575" t="s">
        <v>1265</v>
      </c>
      <c r="H8" s="575" t="s">
        <v>404</v>
      </c>
      <c r="I8" s="575">
        <v>2.5</v>
      </c>
      <c r="J8" s="575">
        <v>2.5</v>
      </c>
      <c r="K8" s="617" t="s">
        <v>1428</v>
      </c>
      <c r="L8" s="617" t="s">
        <v>1429</v>
      </c>
      <c r="M8" s="576" t="s">
        <v>1178</v>
      </c>
      <c r="N8" s="576" t="s">
        <v>451</v>
      </c>
      <c r="O8" s="80" t="s">
        <v>1186</v>
      </c>
      <c r="P8" s="251">
        <v>0.01</v>
      </c>
      <c r="Q8" s="589" t="s">
        <v>443</v>
      </c>
      <c r="R8" s="589" t="s">
        <v>97</v>
      </c>
      <c r="S8" s="589" t="s">
        <v>97</v>
      </c>
      <c r="T8" s="589" t="s">
        <v>97</v>
      </c>
      <c r="U8" s="578"/>
      <c r="Y8" s="577"/>
    </row>
    <row r="9" spans="1:32" ht="76.5" x14ac:dyDescent="0.25">
      <c r="A9" s="19" t="s">
        <v>976</v>
      </c>
      <c r="B9" s="32" t="s">
        <v>1049</v>
      </c>
      <c r="C9" s="624" t="s">
        <v>1050</v>
      </c>
      <c r="D9" s="576" t="s">
        <v>36</v>
      </c>
      <c r="E9" s="627" t="s">
        <v>981</v>
      </c>
      <c r="F9" s="575" t="s">
        <v>724</v>
      </c>
      <c r="G9" s="575" t="s">
        <v>977</v>
      </c>
      <c r="H9" s="575" t="s">
        <v>404</v>
      </c>
      <c r="I9" s="575">
        <v>2</v>
      </c>
      <c r="J9" s="575">
        <v>1</v>
      </c>
      <c r="K9" s="617">
        <v>43676</v>
      </c>
      <c r="L9" s="617" t="s">
        <v>79</v>
      </c>
      <c r="M9" s="576" t="s">
        <v>978</v>
      </c>
      <c r="N9" s="576" t="s">
        <v>979</v>
      </c>
      <c r="O9" s="80" t="s">
        <v>980</v>
      </c>
      <c r="P9" s="251">
        <v>0.01</v>
      </c>
      <c r="Q9" s="589" t="s">
        <v>443</v>
      </c>
      <c r="R9" s="589" t="s">
        <v>97</v>
      </c>
      <c r="S9" s="589" t="s">
        <v>97</v>
      </c>
      <c r="T9" s="589" t="s">
        <v>97</v>
      </c>
      <c r="U9" s="578" t="s">
        <v>348</v>
      </c>
      <c r="X9" s="575" t="s">
        <v>11</v>
      </c>
      <c r="Y9" s="577" t="s">
        <v>366</v>
      </c>
      <c r="AD9" s="575" t="s">
        <v>11</v>
      </c>
    </row>
    <row r="10" spans="1:32" ht="30.75" customHeight="1" x14ac:dyDescent="0.25">
      <c r="A10" s="598" t="s">
        <v>703</v>
      </c>
      <c r="B10" s="633" t="s">
        <v>903</v>
      </c>
      <c r="C10" s="580" t="s">
        <v>1051</v>
      </c>
      <c r="D10" s="571" t="s">
        <v>34</v>
      </c>
      <c r="E10" s="571" t="s">
        <v>140</v>
      </c>
      <c r="F10" s="567" t="s">
        <v>68</v>
      </c>
      <c r="G10" s="567" t="s">
        <v>253</v>
      </c>
      <c r="H10" s="567" t="s">
        <v>74</v>
      </c>
      <c r="I10" s="567">
        <v>16</v>
      </c>
      <c r="J10" s="567">
        <v>4</v>
      </c>
      <c r="K10" s="569" t="s">
        <v>1312</v>
      </c>
      <c r="L10" s="569" t="s">
        <v>77</v>
      </c>
      <c r="M10" s="571" t="s">
        <v>646</v>
      </c>
      <c r="N10" s="571" t="s">
        <v>254</v>
      </c>
      <c r="O10" s="603" t="s">
        <v>980</v>
      </c>
      <c r="P10" s="603" t="s">
        <v>97</v>
      </c>
      <c r="Q10" s="581" t="s">
        <v>443</v>
      </c>
      <c r="R10" s="581" t="s">
        <v>97</v>
      </c>
      <c r="S10" s="581" t="s">
        <v>97</v>
      </c>
      <c r="T10" s="581" t="s">
        <v>97</v>
      </c>
      <c r="U10" s="573" t="s">
        <v>347</v>
      </c>
      <c r="V10" s="567" t="s">
        <v>11</v>
      </c>
      <c r="W10" s="567"/>
      <c r="X10" s="567"/>
      <c r="Y10" s="580" t="s">
        <v>366</v>
      </c>
      <c r="Z10" s="567"/>
      <c r="AA10" s="567"/>
      <c r="AB10" s="567" t="s">
        <v>11</v>
      </c>
      <c r="AC10" s="567"/>
      <c r="AD10" s="567"/>
      <c r="AE10" s="567"/>
      <c r="AF10" s="567"/>
    </row>
    <row r="11" spans="1:32" ht="75.75" customHeight="1" x14ac:dyDescent="0.25">
      <c r="A11" s="271" t="s">
        <v>1320</v>
      </c>
      <c r="B11" s="578"/>
      <c r="C11" s="577"/>
      <c r="K11" s="569">
        <v>41569</v>
      </c>
      <c r="L11" s="569" t="s">
        <v>1319</v>
      </c>
      <c r="Y11" s="577"/>
    </row>
    <row r="12" spans="1:32" ht="63.75" x14ac:dyDescent="0.25">
      <c r="A12" s="591" t="s">
        <v>1307</v>
      </c>
      <c r="B12" s="573" t="s">
        <v>800</v>
      </c>
      <c r="C12" s="580" t="s">
        <v>801</v>
      </c>
      <c r="D12" s="571" t="s">
        <v>35</v>
      </c>
      <c r="E12" s="571" t="s">
        <v>140</v>
      </c>
      <c r="F12" s="567" t="s">
        <v>68</v>
      </c>
      <c r="G12" s="567" t="s">
        <v>1149</v>
      </c>
      <c r="H12" s="567" t="s">
        <v>74</v>
      </c>
      <c r="I12" s="656">
        <v>40</v>
      </c>
      <c r="J12" s="656">
        <v>20</v>
      </c>
      <c r="K12" s="600" t="s">
        <v>1404</v>
      </c>
      <c r="L12" s="600" t="s">
        <v>1406</v>
      </c>
      <c r="M12" s="571" t="s">
        <v>906</v>
      </c>
      <c r="N12" s="571" t="s">
        <v>135</v>
      </c>
      <c r="O12" s="567" t="s">
        <v>145</v>
      </c>
      <c r="P12" s="604">
        <v>0.01</v>
      </c>
      <c r="Q12" s="567" t="s">
        <v>443</v>
      </c>
      <c r="R12" s="567" t="s">
        <v>97</v>
      </c>
      <c r="S12" s="567" t="s">
        <v>146</v>
      </c>
      <c r="T12" s="567" t="s">
        <v>97</v>
      </c>
      <c r="U12" s="567" t="s">
        <v>349</v>
      </c>
      <c r="V12" s="567" t="s">
        <v>11</v>
      </c>
      <c r="W12" s="567"/>
      <c r="X12" s="567"/>
      <c r="Y12" s="580" t="s">
        <v>366</v>
      </c>
      <c r="Z12" s="567"/>
      <c r="AA12" s="567" t="s">
        <v>11</v>
      </c>
      <c r="AB12" s="567"/>
      <c r="AC12" s="567"/>
      <c r="AD12" s="567"/>
      <c r="AE12" s="567"/>
      <c r="AF12" s="567"/>
    </row>
    <row r="13" spans="1:32" ht="54.75" customHeight="1" x14ac:dyDescent="0.25">
      <c r="A13" s="587" t="s">
        <v>1308</v>
      </c>
      <c r="B13" s="575" t="s">
        <v>1037</v>
      </c>
      <c r="C13" s="577" t="s">
        <v>1038</v>
      </c>
      <c r="D13" s="576" t="s">
        <v>35</v>
      </c>
      <c r="E13" s="576" t="s">
        <v>140</v>
      </c>
      <c r="F13" s="575" t="s">
        <v>68</v>
      </c>
      <c r="G13" s="575" t="s">
        <v>1149</v>
      </c>
      <c r="H13" s="575" t="s">
        <v>74</v>
      </c>
      <c r="I13" s="594">
        <v>2</v>
      </c>
      <c r="J13" s="594">
        <v>1</v>
      </c>
      <c r="K13" s="601">
        <v>43872</v>
      </c>
      <c r="L13" s="602" t="s">
        <v>854</v>
      </c>
      <c r="M13" s="576" t="s">
        <v>1166</v>
      </c>
      <c r="N13" s="576" t="s">
        <v>1167</v>
      </c>
      <c r="O13" s="575" t="s">
        <v>1168</v>
      </c>
      <c r="P13" s="579">
        <v>0.01</v>
      </c>
      <c r="Q13" s="575" t="s">
        <v>443</v>
      </c>
      <c r="R13" s="575" t="s">
        <v>97</v>
      </c>
      <c r="S13" s="575" t="s">
        <v>1169</v>
      </c>
      <c r="T13" s="575" t="s">
        <v>97</v>
      </c>
      <c r="U13" s="575" t="s">
        <v>349</v>
      </c>
      <c r="V13" s="575" t="s">
        <v>11</v>
      </c>
      <c r="Y13" s="577" t="s">
        <v>366</v>
      </c>
      <c r="AA13" s="575" t="s">
        <v>11</v>
      </c>
    </row>
    <row r="14" spans="1:32" ht="30.75" customHeight="1" x14ac:dyDescent="0.25">
      <c r="A14" s="593" t="s">
        <v>1251</v>
      </c>
      <c r="B14" s="578" t="s">
        <v>800</v>
      </c>
      <c r="C14" s="577" t="s">
        <v>802</v>
      </c>
      <c r="D14" s="576" t="s">
        <v>35</v>
      </c>
      <c r="E14" s="576" t="s">
        <v>140</v>
      </c>
      <c r="F14" s="575" t="s">
        <v>68</v>
      </c>
      <c r="G14" s="575" t="s">
        <v>141</v>
      </c>
      <c r="H14" s="575" t="s">
        <v>1048</v>
      </c>
      <c r="I14" s="594">
        <v>40</v>
      </c>
      <c r="J14" s="594">
        <v>20</v>
      </c>
      <c r="K14" s="599">
        <v>44391</v>
      </c>
      <c r="L14" s="600" t="s">
        <v>79</v>
      </c>
      <c r="M14" s="576" t="s">
        <v>905</v>
      </c>
      <c r="N14" s="576" t="s">
        <v>135</v>
      </c>
      <c r="O14" s="575" t="s">
        <v>145</v>
      </c>
      <c r="P14" s="579">
        <v>0.01</v>
      </c>
      <c r="Q14" s="575" t="s">
        <v>443</v>
      </c>
      <c r="R14" s="575" t="s">
        <v>97</v>
      </c>
      <c r="S14" s="575" t="s">
        <v>146</v>
      </c>
      <c r="T14" s="575" t="s">
        <v>97</v>
      </c>
      <c r="U14" s="575" t="s">
        <v>349</v>
      </c>
      <c r="V14" s="575" t="s">
        <v>11</v>
      </c>
      <c r="Y14" s="577" t="s">
        <v>366</v>
      </c>
      <c r="AA14" s="575" t="s">
        <v>11</v>
      </c>
    </row>
    <row r="15" spans="1:32" ht="45.75" x14ac:dyDescent="0.25">
      <c r="A15" s="19" t="s">
        <v>1047</v>
      </c>
      <c r="B15" s="624" t="s">
        <v>667</v>
      </c>
      <c r="C15" s="9" t="s">
        <v>668</v>
      </c>
      <c r="D15" s="576" t="s">
        <v>475</v>
      </c>
      <c r="E15" s="627" t="s">
        <v>669</v>
      </c>
      <c r="F15" s="575" t="s">
        <v>635</v>
      </c>
      <c r="G15" s="575" t="s">
        <v>541</v>
      </c>
      <c r="H15" s="575" t="s">
        <v>74</v>
      </c>
      <c r="I15" s="575">
        <v>0.2</v>
      </c>
      <c r="J15" s="575">
        <v>0.1</v>
      </c>
      <c r="K15" s="617" t="s">
        <v>665</v>
      </c>
      <c r="L15" s="617" t="s">
        <v>550</v>
      </c>
      <c r="M15" s="68" t="s">
        <v>1171</v>
      </c>
      <c r="N15" s="68" t="s">
        <v>97</v>
      </c>
      <c r="O15" s="628" t="s">
        <v>97</v>
      </c>
      <c r="P15" s="628" t="s">
        <v>97</v>
      </c>
      <c r="Q15" s="628" t="s">
        <v>443</v>
      </c>
      <c r="R15" s="628" t="s">
        <v>97</v>
      </c>
      <c r="S15" s="628" t="s">
        <v>97</v>
      </c>
      <c r="T15" s="628" t="s">
        <v>97</v>
      </c>
      <c r="U15" s="628"/>
      <c r="V15" s="628"/>
      <c r="W15" s="628"/>
      <c r="X15" s="628"/>
      <c r="Y15" s="36"/>
      <c r="Z15" s="628"/>
    </row>
    <row r="16" spans="1:32" ht="114.75" x14ac:dyDescent="0.25">
      <c r="A16" s="592" t="s">
        <v>87</v>
      </c>
      <c r="B16" s="575" t="s">
        <v>11</v>
      </c>
      <c r="C16" s="575" t="s">
        <v>670</v>
      </c>
      <c r="D16" s="576" t="s">
        <v>40</v>
      </c>
      <c r="E16" s="576" t="s">
        <v>81</v>
      </c>
      <c r="F16" s="575" t="s">
        <v>636</v>
      </c>
      <c r="G16" s="575" t="s">
        <v>88</v>
      </c>
      <c r="H16" s="575" t="s">
        <v>1172</v>
      </c>
      <c r="I16" s="575">
        <v>0.2</v>
      </c>
      <c r="J16" s="575">
        <v>0.1</v>
      </c>
      <c r="K16" s="617">
        <v>43041</v>
      </c>
      <c r="L16" s="617" t="s">
        <v>265</v>
      </c>
      <c r="M16" s="576" t="s">
        <v>97</v>
      </c>
      <c r="N16" s="576" t="s">
        <v>97</v>
      </c>
      <c r="O16" s="575" t="s">
        <v>97</v>
      </c>
      <c r="P16" s="575" t="s">
        <v>97</v>
      </c>
      <c r="Q16" s="575" t="s">
        <v>443</v>
      </c>
      <c r="R16" s="575" t="s">
        <v>97</v>
      </c>
      <c r="S16" s="575" t="s">
        <v>97</v>
      </c>
      <c r="T16" s="575" t="s">
        <v>97</v>
      </c>
    </row>
    <row r="17" spans="1:32" s="592" customFormat="1" ht="82.5" customHeight="1" x14ac:dyDescent="0.25">
      <c r="A17" s="24" t="s">
        <v>666</v>
      </c>
      <c r="B17" s="577" t="s">
        <v>803</v>
      </c>
      <c r="C17" s="9" t="s">
        <v>908</v>
      </c>
      <c r="D17" s="576" t="s">
        <v>36</v>
      </c>
      <c r="E17" s="576" t="s">
        <v>140</v>
      </c>
      <c r="F17" s="575" t="s">
        <v>68</v>
      </c>
      <c r="G17" s="575" t="s">
        <v>147</v>
      </c>
      <c r="H17" s="575" t="s">
        <v>74</v>
      </c>
      <c r="I17" s="575">
        <v>4</v>
      </c>
      <c r="J17" s="575">
        <v>1</v>
      </c>
      <c r="K17" s="617" t="s">
        <v>1310</v>
      </c>
      <c r="L17" s="617" t="s">
        <v>1147</v>
      </c>
      <c r="M17" s="576" t="s">
        <v>647</v>
      </c>
      <c r="N17" s="576" t="s">
        <v>152</v>
      </c>
      <c r="O17" s="575" t="s">
        <v>145</v>
      </c>
      <c r="P17" s="575" t="s">
        <v>97</v>
      </c>
      <c r="Q17" s="575" t="s">
        <v>443</v>
      </c>
      <c r="R17" s="575" t="s">
        <v>148</v>
      </c>
      <c r="S17" s="575" t="s">
        <v>149</v>
      </c>
      <c r="T17" s="575" t="s">
        <v>97</v>
      </c>
      <c r="U17" s="578" t="s">
        <v>350</v>
      </c>
      <c r="V17" s="578"/>
      <c r="W17" s="575" t="s">
        <v>11</v>
      </c>
      <c r="X17" s="578"/>
      <c r="Y17" s="91" t="s">
        <v>369</v>
      </c>
      <c r="Z17" s="578"/>
      <c r="AA17" s="578"/>
      <c r="AB17" s="578"/>
      <c r="AC17" s="578" t="s">
        <v>11</v>
      </c>
      <c r="AD17" s="578"/>
      <c r="AE17" s="578"/>
      <c r="AF17" s="578"/>
    </row>
    <row r="18" spans="1:32" s="592" customFormat="1" ht="25.5" x14ac:dyDescent="0.25">
      <c r="A18" s="592" t="s">
        <v>129</v>
      </c>
      <c r="B18" s="575" t="s">
        <v>671</v>
      </c>
      <c r="C18" s="575" t="s">
        <v>37</v>
      </c>
      <c r="D18" s="576" t="s">
        <v>46</v>
      </c>
      <c r="E18" s="576" t="s">
        <v>140</v>
      </c>
      <c r="F18" s="575" t="s">
        <v>68</v>
      </c>
      <c r="G18" s="575" t="s">
        <v>203</v>
      </c>
      <c r="H18" s="575" t="s">
        <v>204</v>
      </c>
      <c r="I18" s="575">
        <v>2</v>
      </c>
      <c r="J18" s="575">
        <v>1</v>
      </c>
      <c r="K18" s="617">
        <v>42353</v>
      </c>
      <c r="L18" s="617" t="s">
        <v>71</v>
      </c>
      <c r="M18" s="576" t="s">
        <v>139</v>
      </c>
      <c r="N18" s="576" t="s">
        <v>32</v>
      </c>
      <c r="O18" s="575" t="s">
        <v>172</v>
      </c>
      <c r="P18" s="575" t="s">
        <v>97</v>
      </c>
      <c r="Q18" s="575" t="s">
        <v>443</v>
      </c>
      <c r="R18" s="575" t="s">
        <v>97</v>
      </c>
      <c r="S18" s="575" t="s">
        <v>97</v>
      </c>
      <c r="T18" s="575" t="s">
        <v>97</v>
      </c>
      <c r="U18" s="578"/>
      <c r="V18" s="578"/>
      <c r="W18" s="578"/>
      <c r="X18" s="578"/>
      <c r="Y18" s="578"/>
      <c r="Z18" s="578"/>
      <c r="AA18" s="578"/>
      <c r="AB18" s="578"/>
      <c r="AC18" s="578"/>
      <c r="AD18" s="578"/>
      <c r="AE18" s="578"/>
      <c r="AF18" s="578"/>
    </row>
    <row r="19" spans="1:32" s="592" customFormat="1" ht="50.25" customHeight="1" x14ac:dyDescent="0.25">
      <c r="A19" s="592" t="s">
        <v>1146</v>
      </c>
      <c r="B19" s="575" t="s">
        <v>671</v>
      </c>
      <c r="C19" s="575" t="s">
        <v>37</v>
      </c>
      <c r="D19" s="576" t="s">
        <v>380</v>
      </c>
      <c r="E19" s="576" t="s">
        <v>140</v>
      </c>
      <c r="F19" s="575" t="s">
        <v>68</v>
      </c>
      <c r="G19" s="575" t="s">
        <v>203</v>
      </c>
      <c r="H19" s="575" t="s">
        <v>1173</v>
      </c>
      <c r="I19" s="575">
        <v>4</v>
      </c>
      <c r="J19" s="575">
        <v>4</v>
      </c>
      <c r="K19" s="617">
        <v>43966</v>
      </c>
      <c r="L19" s="617" t="s">
        <v>460</v>
      </c>
      <c r="M19" s="576" t="s">
        <v>1148</v>
      </c>
      <c r="N19" s="576" t="s">
        <v>152</v>
      </c>
      <c r="O19" s="575" t="s">
        <v>172</v>
      </c>
      <c r="P19" s="575" t="s">
        <v>97</v>
      </c>
      <c r="Q19" s="575" t="s">
        <v>443</v>
      </c>
      <c r="R19" s="575" t="s">
        <v>97</v>
      </c>
      <c r="S19" s="575" t="s">
        <v>97</v>
      </c>
      <c r="T19" s="575" t="s">
        <v>97</v>
      </c>
      <c r="U19" s="578"/>
      <c r="V19" s="578"/>
      <c r="W19" s="578"/>
      <c r="X19" s="578"/>
      <c r="Y19" s="578"/>
      <c r="Z19" s="578"/>
      <c r="AA19" s="578"/>
      <c r="AB19" s="578"/>
      <c r="AC19" s="578"/>
      <c r="AD19" s="578"/>
      <c r="AE19" s="578"/>
      <c r="AF19" s="578"/>
    </row>
    <row r="20" spans="1:32" ht="24" customHeight="1" x14ac:dyDescent="0.25">
      <c r="A20" s="587" t="s">
        <v>1141</v>
      </c>
      <c r="B20" s="578" t="s">
        <v>871</v>
      </c>
      <c r="C20" s="577" t="s">
        <v>1054</v>
      </c>
      <c r="D20" s="576" t="s">
        <v>35</v>
      </c>
      <c r="E20" s="576" t="s">
        <v>140</v>
      </c>
      <c r="F20" s="575" t="s">
        <v>68</v>
      </c>
      <c r="G20" s="575" t="s">
        <v>150</v>
      </c>
      <c r="H20" s="575" t="s">
        <v>74</v>
      </c>
      <c r="I20" s="575">
        <v>20</v>
      </c>
      <c r="J20" s="575">
        <v>8</v>
      </c>
      <c r="K20" s="569" t="s">
        <v>1407</v>
      </c>
      <c r="L20" s="569" t="s">
        <v>1423</v>
      </c>
      <c r="M20" s="609" t="s">
        <v>648</v>
      </c>
      <c r="N20" s="576" t="s">
        <v>151</v>
      </c>
      <c r="O20" s="576" t="s">
        <v>145</v>
      </c>
      <c r="P20" s="576" t="s">
        <v>97</v>
      </c>
      <c r="Q20" s="576" t="s">
        <v>443</v>
      </c>
      <c r="R20" s="576" t="s">
        <v>138</v>
      </c>
      <c r="S20" s="576" t="s">
        <v>149</v>
      </c>
      <c r="T20" s="575" t="s">
        <v>157</v>
      </c>
      <c r="U20" s="575" t="s">
        <v>349</v>
      </c>
      <c r="V20" s="575" t="s">
        <v>11</v>
      </c>
      <c r="Y20" s="577" t="s">
        <v>368</v>
      </c>
      <c r="AA20" s="575" t="s">
        <v>11</v>
      </c>
    </row>
    <row r="21" spans="1:32" s="575" customFormat="1" ht="27" customHeight="1" x14ac:dyDescent="0.25">
      <c r="A21" s="587" t="s">
        <v>3</v>
      </c>
      <c r="B21" s="578" t="s">
        <v>804</v>
      </c>
      <c r="C21" s="577" t="s">
        <v>805</v>
      </c>
      <c r="D21" s="576" t="s">
        <v>34</v>
      </c>
      <c r="E21" s="576" t="s">
        <v>140</v>
      </c>
      <c r="F21" s="575" t="s">
        <v>70</v>
      </c>
      <c r="G21" s="575" t="s">
        <v>154</v>
      </c>
      <c r="H21" s="575" t="s">
        <v>74</v>
      </c>
      <c r="I21" s="575">
        <v>44</v>
      </c>
      <c r="J21" s="575">
        <v>16</v>
      </c>
      <c r="K21" s="617"/>
      <c r="L21" s="617"/>
      <c r="M21" s="576" t="s">
        <v>649</v>
      </c>
      <c r="N21" s="576" t="s">
        <v>155</v>
      </c>
      <c r="O21" s="576" t="s">
        <v>145</v>
      </c>
      <c r="P21" s="576" t="s">
        <v>156</v>
      </c>
      <c r="Q21" s="576" t="s">
        <v>443</v>
      </c>
      <c r="R21" s="576" t="s">
        <v>138</v>
      </c>
      <c r="S21" s="576" t="s">
        <v>159</v>
      </c>
      <c r="T21" s="576" t="s">
        <v>158</v>
      </c>
      <c r="U21" s="575" t="s">
        <v>349</v>
      </c>
      <c r="V21" s="575" t="s">
        <v>11</v>
      </c>
      <c r="Y21" s="577" t="s">
        <v>368</v>
      </c>
      <c r="AA21" s="575" t="s">
        <v>11</v>
      </c>
    </row>
    <row r="22" spans="1:32" s="592" customFormat="1" ht="63.75" x14ac:dyDescent="0.25">
      <c r="A22" s="24" t="s">
        <v>1424</v>
      </c>
      <c r="B22" s="578" t="s">
        <v>957</v>
      </c>
      <c r="C22" s="9" t="s">
        <v>958</v>
      </c>
      <c r="D22" s="167" t="s">
        <v>44</v>
      </c>
      <c r="E22" s="576" t="s">
        <v>140</v>
      </c>
      <c r="F22" s="575" t="s">
        <v>928</v>
      </c>
      <c r="G22" s="575" t="s">
        <v>285</v>
      </c>
      <c r="H22" s="575" t="s">
        <v>74</v>
      </c>
      <c r="I22" s="575">
        <v>1</v>
      </c>
      <c r="J22" s="575">
        <v>0.3</v>
      </c>
      <c r="K22" s="617" t="s">
        <v>74</v>
      </c>
      <c r="L22" s="617" t="s">
        <v>959</v>
      </c>
      <c r="M22" s="576" t="s">
        <v>139</v>
      </c>
      <c r="N22" s="576" t="s">
        <v>32</v>
      </c>
      <c r="O22" s="575" t="s">
        <v>97</v>
      </c>
      <c r="P22" s="575" t="s">
        <v>97</v>
      </c>
      <c r="Q22" s="575" t="s">
        <v>443</v>
      </c>
      <c r="R22" s="575" t="s">
        <v>97</v>
      </c>
      <c r="S22" s="575" t="s">
        <v>97</v>
      </c>
      <c r="T22" s="575" t="s">
        <v>97</v>
      </c>
      <c r="U22" s="578"/>
      <c r="V22" s="578"/>
      <c r="W22" s="578"/>
      <c r="X22" s="578"/>
      <c r="Y22" s="9" t="s">
        <v>33</v>
      </c>
      <c r="Z22" s="578"/>
      <c r="AA22" s="578"/>
      <c r="AB22" s="578"/>
      <c r="AC22" s="578"/>
      <c r="AD22" s="578"/>
      <c r="AE22" s="578"/>
      <c r="AF22" s="578"/>
    </row>
    <row r="23" spans="1:32" s="592" customFormat="1" ht="76.5" x14ac:dyDescent="0.25">
      <c r="A23" s="592" t="s">
        <v>18</v>
      </c>
      <c r="B23" s="589" t="s">
        <v>872</v>
      </c>
      <c r="C23" s="575" t="s">
        <v>162</v>
      </c>
      <c r="D23" s="576" t="s">
        <v>38</v>
      </c>
      <c r="E23" s="576" t="s">
        <v>140</v>
      </c>
      <c r="F23" s="575" t="s">
        <v>68</v>
      </c>
      <c r="G23" s="575" t="s">
        <v>161</v>
      </c>
      <c r="H23" s="575" t="s">
        <v>74</v>
      </c>
      <c r="I23" s="575">
        <v>3</v>
      </c>
      <c r="J23" s="575">
        <v>2</v>
      </c>
      <c r="K23" s="617" t="s">
        <v>1385</v>
      </c>
      <c r="L23" s="617" t="s">
        <v>78</v>
      </c>
      <c r="M23" s="576" t="s">
        <v>139</v>
      </c>
      <c r="N23" s="576" t="s">
        <v>32</v>
      </c>
      <c r="O23" s="575" t="s">
        <v>32</v>
      </c>
      <c r="P23" s="579">
        <v>0.01</v>
      </c>
      <c r="Q23" s="575" t="s">
        <v>443</v>
      </c>
      <c r="R23" s="575" t="s">
        <v>138</v>
      </c>
      <c r="S23" s="575" t="s">
        <v>163</v>
      </c>
      <c r="T23" s="575" t="s">
        <v>164</v>
      </c>
      <c r="U23" s="578"/>
      <c r="V23" s="578"/>
      <c r="W23" s="578"/>
      <c r="X23" s="578"/>
      <c r="Y23" s="578"/>
      <c r="Z23" s="578"/>
      <c r="AA23" s="578"/>
      <c r="AB23" s="578"/>
      <c r="AC23" s="578"/>
      <c r="AD23" s="578"/>
      <c r="AE23" s="578"/>
      <c r="AF23" s="578"/>
    </row>
    <row r="24" spans="1:32" s="592" customFormat="1" ht="51" x14ac:dyDescent="0.25">
      <c r="A24" s="592" t="s">
        <v>258</v>
      </c>
      <c r="B24" s="589" t="s">
        <v>873</v>
      </c>
      <c r="C24" s="575" t="s">
        <v>874</v>
      </c>
      <c r="D24" s="576" t="s">
        <v>44</v>
      </c>
      <c r="E24" s="576" t="s">
        <v>140</v>
      </c>
      <c r="F24" s="575" t="s">
        <v>68</v>
      </c>
      <c r="G24" s="575" t="s">
        <v>268</v>
      </c>
      <c r="H24" s="575" t="s">
        <v>74</v>
      </c>
      <c r="I24" s="575">
        <v>3</v>
      </c>
      <c r="J24" s="575">
        <v>1.5</v>
      </c>
      <c r="K24" s="617" t="s">
        <v>74</v>
      </c>
      <c r="L24" s="617" t="s">
        <v>74</v>
      </c>
      <c r="M24" s="576" t="s">
        <v>270</v>
      </c>
      <c r="N24" s="576" t="s">
        <v>32</v>
      </c>
      <c r="O24" s="575" t="s">
        <v>172</v>
      </c>
      <c r="P24" s="579" t="s">
        <v>271</v>
      </c>
      <c r="Q24" s="575" t="s">
        <v>443</v>
      </c>
      <c r="R24" s="575" t="s">
        <v>143</v>
      </c>
      <c r="S24" s="575" t="s">
        <v>143</v>
      </c>
      <c r="T24" s="575" t="s">
        <v>143</v>
      </c>
      <c r="U24" s="578"/>
      <c r="V24" s="578"/>
      <c r="W24" s="578"/>
      <c r="X24" s="578"/>
      <c r="Y24" s="578"/>
      <c r="Z24" s="575"/>
      <c r="AA24" s="575"/>
      <c r="AB24" s="575"/>
      <c r="AC24" s="575"/>
      <c r="AD24" s="575"/>
      <c r="AE24" s="575"/>
      <c r="AF24" s="575"/>
    </row>
    <row r="25" spans="1:32" s="592" customFormat="1" ht="89.25" x14ac:dyDescent="0.25">
      <c r="A25" s="25" t="s">
        <v>672</v>
      </c>
      <c r="B25" s="578" t="s">
        <v>909</v>
      </c>
      <c r="C25" s="35" t="s">
        <v>674</v>
      </c>
      <c r="D25" s="576" t="s">
        <v>39</v>
      </c>
      <c r="E25" s="576" t="s">
        <v>675</v>
      </c>
      <c r="F25" s="575" t="s">
        <v>637</v>
      </c>
      <c r="G25" s="575" t="s">
        <v>259</v>
      </c>
      <c r="H25" s="575" t="s">
        <v>676</v>
      </c>
      <c r="I25" s="575">
        <v>1</v>
      </c>
      <c r="J25" s="575">
        <v>0.5</v>
      </c>
      <c r="K25" s="617" t="s">
        <v>553</v>
      </c>
      <c r="L25" s="617" t="s">
        <v>552</v>
      </c>
      <c r="M25" s="576" t="s">
        <v>261</v>
      </c>
      <c r="N25" s="576" t="s">
        <v>260</v>
      </c>
      <c r="O25" s="575" t="s">
        <v>172</v>
      </c>
      <c r="P25" s="579">
        <v>0.01</v>
      </c>
      <c r="Q25" s="575" t="s">
        <v>443</v>
      </c>
      <c r="R25" s="575" t="s">
        <v>138</v>
      </c>
      <c r="S25" s="575" t="s">
        <v>178</v>
      </c>
      <c r="T25" s="575" t="s">
        <v>262</v>
      </c>
      <c r="U25" s="578"/>
      <c r="V25" s="578"/>
      <c r="W25" s="578"/>
      <c r="X25" s="578"/>
      <c r="Y25" s="83" t="s">
        <v>371</v>
      </c>
      <c r="Z25" s="578"/>
      <c r="AA25" s="578"/>
      <c r="AB25" s="578"/>
      <c r="AC25" s="578"/>
      <c r="AD25" s="578"/>
      <c r="AE25" s="578"/>
      <c r="AF25" s="578"/>
    </row>
    <row r="26" spans="1:32" s="592" customFormat="1" ht="89.25" x14ac:dyDescent="0.25">
      <c r="A26" s="25" t="s">
        <v>673</v>
      </c>
      <c r="B26" s="578" t="s">
        <v>875</v>
      </c>
      <c r="C26" s="35" t="s">
        <v>674</v>
      </c>
      <c r="D26" s="576" t="s">
        <v>39</v>
      </c>
      <c r="E26" s="576" t="s">
        <v>675</v>
      </c>
      <c r="F26" s="575" t="s">
        <v>637</v>
      </c>
      <c r="G26" s="575" t="s">
        <v>259</v>
      </c>
      <c r="H26" s="575" t="s">
        <v>677</v>
      </c>
      <c r="I26" s="575">
        <v>1</v>
      </c>
      <c r="J26" s="575">
        <v>0.5</v>
      </c>
      <c r="K26" s="617" t="s">
        <v>554</v>
      </c>
      <c r="L26" s="617" t="s">
        <v>552</v>
      </c>
      <c r="M26" s="576" t="s">
        <v>261</v>
      </c>
      <c r="N26" s="576" t="s">
        <v>260</v>
      </c>
      <c r="O26" s="575" t="s">
        <v>172</v>
      </c>
      <c r="P26" s="579">
        <v>0.01</v>
      </c>
      <c r="Q26" s="575" t="s">
        <v>443</v>
      </c>
      <c r="R26" s="575" t="s">
        <v>138</v>
      </c>
      <c r="S26" s="575" t="s">
        <v>178</v>
      </c>
      <c r="T26" s="575" t="s">
        <v>262</v>
      </c>
      <c r="U26" s="578"/>
      <c r="V26" s="578"/>
      <c r="W26" s="578"/>
      <c r="X26" s="578"/>
      <c r="Y26" s="83" t="s">
        <v>371</v>
      </c>
      <c r="Z26" s="578"/>
      <c r="AA26" s="578"/>
      <c r="AB26" s="578"/>
      <c r="AC26" s="578"/>
      <c r="AD26" s="578"/>
      <c r="AE26" s="578"/>
      <c r="AF26" s="578"/>
    </row>
    <row r="27" spans="1:32" s="592" customFormat="1" ht="25.5" x14ac:dyDescent="0.25">
      <c r="A27" s="592" t="s">
        <v>779</v>
      </c>
      <c r="B27" s="575" t="s">
        <v>62</v>
      </c>
      <c r="C27" s="575" t="s">
        <v>165</v>
      </c>
      <c r="D27" s="576" t="s">
        <v>46</v>
      </c>
      <c r="E27" s="576" t="s">
        <v>140</v>
      </c>
      <c r="F27" s="575" t="s">
        <v>626</v>
      </c>
      <c r="G27" s="575" t="s">
        <v>1174</v>
      </c>
      <c r="H27" s="575" t="s">
        <v>74</v>
      </c>
      <c r="I27" s="575" t="s">
        <v>61</v>
      </c>
      <c r="J27" s="575" t="s">
        <v>60</v>
      </c>
      <c r="K27" s="617" t="s">
        <v>74</v>
      </c>
      <c r="L27" s="617" t="s">
        <v>780</v>
      </c>
      <c r="M27" s="576" t="s">
        <v>139</v>
      </c>
      <c r="N27" s="576" t="s">
        <v>32</v>
      </c>
      <c r="O27" s="575" t="s">
        <v>160</v>
      </c>
      <c r="P27" s="575" t="s">
        <v>97</v>
      </c>
      <c r="Q27" s="575" t="s">
        <v>443</v>
      </c>
      <c r="R27" s="575" t="s">
        <v>97</v>
      </c>
      <c r="S27" s="575" t="s">
        <v>97</v>
      </c>
      <c r="T27" s="575" t="s">
        <v>97</v>
      </c>
      <c r="U27" s="578"/>
      <c r="V27" s="578"/>
      <c r="W27" s="578"/>
      <c r="X27" s="578"/>
      <c r="Y27" s="92" t="s">
        <v>370</v>
      </c>
      <c r="Z27" s="578"/>
      <c r="AA27" s="578"/>
      <c r="AB27" s="578"/>
      <c r="AC27" s="578"/>
      <c r="AD27" s="578"/>
      <c r="AE27" s="578"/>
      <c r="AF27" s="578"/>
    </row>
    <row r="28" spans="1:32" s="592" customFormat="1" ht="82.5" customHeight="1" x14ac:dyDescent="0.25">
      <c r="A28" s="19" t="s">
        <v>1353</v>
      </c>
      <c r="B28" s="575"/>
      <c r="C28" s="575"/>
      <c r="D28" s="576"/>
      <c r="E28" s="576"/>
      <c r="F28" s="575"/>
      <c r="G28" s="575"/>
      <c r="H28" s="575"/>
      <c r="I28" s="575"/>
      <c r="J28" s="575"/>
      <c r="K28" s="617">
        <v>44617</v>
      </c>
      <c r="L28" s="617" t="s">
        <v>71</v>
      </c>
      <c r="M28" s="576" t="s">
        <v>1355</v>
      </c>
      <c r="N28" s="576" t="s">
        <v>332</v>
      </c>
      <c r="O28" s="575" t="s">
        <v>1356</v>
      </c>
      <c r="P28" s="579">
        <v>0.01</v>
      </c>
      <c r="Q28" s="575" t="s">
        <v>443</v>
      </c>
      <c r="R28" s="575" t="s">
        <v>1357</v>
      </c>
      <c r="S28" s="575" t="s">
        <v>1358</v>
      </c>
      <c r="T28" s="575" t="s">
        <v>97</v>
      </c>
      <c r="U28" s="578"/>
      <c r="V28" s="578"/>
      <c r="W28" s="578"/>
      <c r="X28" s="578"/>
      <c r="Y28" s="83" t="s">
        <v>1359</v>
      </c>
      <c r="Z28" s="578"/>
      <c r="AA28" s="578"/>
      <c r="AB28" s="578"/>
      <c r="AC28" s="578"/>
      <c r="AD28" s="578"/>
      <c r="AE28" s="578"/>
      <c r="AF28" s="578"/>
    </row>
    <row r="29" spans="1:32" s="575" customFormat="1" ht="51" x14ac:dyDescent="0.25">
      <c r="A29" s="19" t="s">
        <v>558</v>
      </c>
      <c r="B29" s="589" t="s">
        <v>1055</v>
      </c>
      <c r="C29" s="624" t="s">
        <v>910</v>
      </c>
      <c r="D29" s="576" t="s">
        <v>39</v>
      </c>
      <c r="E29" s="627" t="s">
        <v>858</v>
      </c>
      <c r="F29" s="575" t="s">
        <v>68</v>
      </c>
      <c r="G29" s="575" t="s">
        <v>167</v>
      </c>
      <c r="H29" s="575" t="s">
        <v>74</v>
      </c>
      <c r="I29" s="575">
        <v>6</v>
      </c>
      <c r="J29" s="575">
        <v>1.5</v>
      </c>
      <c r="K29" s="617" t="s">
        <v>1311</v>
      </c>
      <c r="L29" s="617" t="s">
        <v>71</v>
      </c>
      <c r="M29" s="576" t="s">
        <v>168</v>
      </c>
      <c r="N29" s="576" t="s">
        <v>579</v>
      </c>
      <c r="O29" s="575" t="s">
        <v>32</v>
      </c>
      <c r="P29" s="575" t="s">
        <v>97</v>
      </c>
      <c r="Q29" s="575" t="s">
        <v>443</v>
      </c>
      <c r="R29" s="575" t="s">
        <v>97</v>
      </c>
      <c r="S29" s="575" t="s">
        <v>97</v>
      </c>
      <c r="T29" s="575" t="s">
        <v>97</v>
      </c>
      <c r="Y29" s="83" t="s">
        <v>354</v>
      </c>
    </row>
    <row r="30" spans="1:32" s="575" customFormat="1" ht="33" x14ac:dyDescent="0.25">
      <c r="A30" s="592" t="s">
        <v>296</v>
      </c>
      <c r="B30" s="575" t="s">
        <v>638</v>
      </c>
      <c r="C30" s="575" t="s">
        <v>37</v>
      </c>
      <c r="D30" s="576" t="s">
        <v>46</v>
      </c>
      <c r="E30" s="576" t="s">
        <v>140</v>
      </c>
      <c r="F30" s="575" t="s">
        <v>635</v>
      </c>
      <c r="G30" s="575" t="s">
        <v>297</v>
      </c>
      <c r="H30" s="575" t="s">
        <v>603</v>
      </c>
      <c r="I30" s="575">
        <v>0.5</v>
      </c>
      <c r="J30" s="575">
        <v>0.5</v>
      </c>
      <c r="K30" s="617">
        <v>41698</v>
      </c>
      <c r="L30" s="617" t="s">
        <v>93</v>
      </c>
      <c r="M30" s="576" t="s">
        <v>139</v>
      </c>
      <c r="N30" s="576" t="s">
        <v>32</v>
      </c>
      <c r="O30" s="575" t="s">
        <v>97</v>
      </c>
      <c r="P30" s="575" t="s">
        <v>97</v>
      </c>
      <c r="Q30" s="575" t="s">
        <v>443</v>
      </c>
      <c r="R30" s="575" t="s">
        <v>97</v>
      </c>
      <c r="S30" s="575" t="s">
        <v>97</v>
      </c>
      <c r="T30" s="575" t="s">
        <v>97</v>
      </c>
      <c r="Y30" s="578"/>
    </row>
    <row r="31" spans="1:32" s="575" customFormat="1" ht="63.75" x14ac:dyDescent="0.25">
      <c r="A31" s="26" t="s">
        <v>1041</v>
      </c>
      <c r="B31" s="575" t="s">
        <v>712</v>
      </c>
      <c r="C31" s="27" t="s">
        <v>911</v>
      </c>
      <c r="D31" s="576" t="s">
        <v>48</v>
      </c>
      <c r="E31" s="576" t="s">
        <v>140</v>
      </c>
      <c r="F31" s="575" t="s">
        <v>617</v>
      </c>
      <c r="G31" s="575" t="s">
        <v>784</v>
      </c>
      <c r="H31" s="575" t="s">
        <v>74</v>
      </c>
      <c r="I31" s="575" t="s">
        <v>783</v>
      </c>
      <c r="J31" s="575" t="s">
        <v>783</v>
      </c>
      <c r="K31" s="617" t="s">
        <v>74</v>
      </c>
      <c r="L31" s="617" t="s">
        <v>780</v>
      </c>
      <c r="M31" s="576" t="s">
        <v>786</v>
      </c>
      <c r="N31" s="576" t="s">
        <v>216</v>
      </c>
      <c r="O31" s="576" t="s">
        <v>912</v>
      </c>
      <c r="P31" s="575" t="s">
        <v>97</v>
      </c>
      <c r="Q31" s="575" t="s">
        <v>443</v>
      </c>
      <c r="R31" s="575" t="s">
        <v>97</v>
      </c>
      <c r="S31" s="575" t="s">
        <v>97</v>
      </c>
      <c r="T31" s="575" t="s">
        <v>97</v>
      </c>
      <c r="U31" s="578"/>
      <c r="V31" s="578"/>
      <c r="W31" s="578"/>
      <c r="X31" s="578"/>
      <c r="Y31" s="27" t="s">
        <v>559</v>
      </c>
    </row>
    <row r="32" spans="1:32" s="575" customFormat="1" ht="63.75" x14ac:dyDescent="0.25">
      <c r="A32" s="26" t="s">
        <v>781</v>
      </c>
      <c r="B32" s="575" t="s">
        <v>712</v>
      </c>
      <c r="C32" s="27" t="s">
        <v>911</v>
      </c>
      <c r="D32" s="576" t="s">
        <v>48</v>
      </c>
      <c r="E32" s="576" t="s">
        <v>140</v>
      </c>
      <c r="F32" s="575" t="s">
        <v>617</v>
      </c>
      <c r="G32" s="575" t="s">
        <v>784</v>
      </c>
      <c r="H32" s="575" t="s">
        <v>74</v>
      </c>
      <c r="I32" s="575" t="s">
        <v>783</v>
      </c>
      <c r="J32" s="575" t="s">
        <v>783</v>
      </c>
      <c r="K32" s="617" t="s">
        <v>74</v>
      </c>
      <c r="L32" s="617" t="s">
        <v>780</v>
      </c>
      <c r="M32" s="576" t="s">
        <v>786</v>
      </c>
      <c r="N32" s="576" t="s">
        <v>216</v>
      </c>
      <c r="O32" s="576" t="s">
        <v>912</v>
      </c>
      <c r="P32" s="575" t="s">
        <v>97</v>
      </c>
      <c r="Q32" s="575" t="s">
        <v>443</v>
      </c>
      <c r="R32" s="575" t="s">
        <v>97</v>
      </c>
      <c r="S32" s="575" t="s">
        <v>97</v>
      </c>
      <c r="T32" s="575" t="s">
        <v>97</v>
      </c>
      <c r="U32" s="578"/>
      <c r="V32" s="578"/>
      <c r="W32" s="578"/>
      <c r="X32" s="578"/>
      <c r="Y32" s="27" t="s">
        <v>559</v>
      </c>
    </row>
    <row r="33" spans="1:32" s="165" customFormat="1" ht="33" x14ac:dyDescent="0.25">
      <c r="A33" s="162" t="s">
        <v>1365</v>
      </c>
      <c r="B33" s="165" t="s">
        <v>1366</v>
      </c>
      <c r="C33" s="163" t="s">
        <v>1369</v>
      </c>
      <c r="D33" s="167" t="s">
        <v>1177</v>
      </c>
      <c r="E33" s="576" t="s">
        <v>140</v>
      </c>
      <c r="F33" s="165" t="s">
        <v>1127</v>
      </c>
      <c r="G33" s="165" t="s">
        <v>1367</v>
      </c>
      <c r="H33" s="165" t="s">
        <v>1368</v>
      </c>
      <c r="K33" s="277">
        <v>44440</v>
      </c>
      <c r="L33" s="277" t="s">
        <v>78</v>
      </c>
      <c r="M33" s="167"/>
      <c r="N33" s="167"/>
      <c r="O33" s="167"/>
      <c r="U33" s="163"/>
      <c r="V33" s="163"/>
      <c r="W33" s="163"/>
      <c r="X33" s="163"/>
      <c r="Y33" s="163"/>
    </row>
    <row r="34" spans="1:32" s="575" customFormat="1" ht="33" x14ac:dyDescent="0.25">
      <c r="A34" s="592" t="s">
        <v>427</v>
      </c>
      <c r="B34" s="575" t="s">
        <v>639</v>
      </c>
      <c r="C34" s="575" t="s">
        <v>37</v>
      </c>
      <c r="D34" s="576" t="s">
        <v>47</v>
      </c>
      <c r="E34" s="576" t="s">
        <v>140</v>
      </c>
      <c r="F34" s="575" t="s">
        <v>68</v>
      </c>
      <c r="G34" s="575" t="s">
        <v>428</v>
      </c>
      <c r="H34" s="579">
        <v>0.93</v>
      </c>
      <c r="I34" s="575">
        <v>5</v>
      </c>
      <c r="J34" s="575">
        <v>5</v>
      </c>
      <c r="K34" s="617">
        <v>42138</v>
      </c>
      <c r="L34" s="617" t="s">
        <v>79</v>
      </c>
      <c r="M34" s="576" t="s">
        <v>139</v>
      </c>
      <c r="N34" s="576" t="s">
        <v>97</v>
      </c>
      <c r="O34" s="575" t="s">
        <v>97</v>
      </c>
      <c r="P34" s="575" t="s">
        <v>97</v>
      </c>
      <c r="Q34" s="575" t="s">
        <v>443</v>
      </c>
      <c r="R34" s="575" t="s">
        <v>97</v>
      </c>
      <c r="S34" s="575" t="s">
        <v>97</v>
      </c>
      <c r="T34" s="575" t="s">
        <v>97</v>
      </c>
      <c r="Y34" s="578"/>
    </row>
    <row r="35" spans="1:32" s="575" customFormat="1" ht="16.5" customHeight="1" x14ac:dyDescent="0.25">
      <c r="A35" s="759" t="s">
        <v>28</v>
      </c>
      <c r="B35" s="738" t="s">
        <v>171</v>
      </c>
      <c r="C35" s="738" t="s">
        <v>37</v>
      </c>
      <c r="D35" s="742" t="s">
        <v>41</v>
      </c>
      <c r="E35" s="742" t="s">
        <v>140</v>
      </c>
      <c r="F35" s="738" t="s">
        <v>68</v>
      </c>
      <c r="G35" s="738" t="s">
        <v>170</v>
      </c>
      <c r="H35" s="738" t="s">
        <v>74</v>
      </c>
      <c r="I35" s="738">
        <v>24</v>
      </c>
      <c r="J35" s="738">
        <v>6</v>
      </c>
      <c r="K35" s="740" t="s">
        <v>1370</v>
      </c>
      <c r="L35" s="740" t="s">
        <v>774</v>
      </c>
      <c r="M35" s="742" t="s">
        <v>139</v>
      </c>
      <c r="N35" s="742" t="s">
        <v>97</v>
      </c>
      <c r="O35" s="738" t="s">
        <v>172</v>
      </c>
      <c r="P35" s="738" t="s">
        <v>97</v>
      </c>
      <c r="Q35" s="738" t="s">
        <v>443</v>
      </c>
      <c r="R35" s="738" t="s">
        <v>97</v>
      </c>
      <c r="S35" s="738" t="s">
        <v>97</v>
      </c>
      <c r="T35" s="738" t="s">
        <v>97</v>
      </c>
      <c r="U35" s="738"/>
      <c r="V35" s="738"/>
      <c r="W35" s="738"/>
      <c r="X35" s="738"/>
      <c r="Y35" s="738"/>
      <c r="Z35" s="738"/>
      <c r="AA35" s="738"/>
      <c r="AB35" s="738"/>
      <c r="AC35" s="738"/>
      <c r="AD35" s="738"/>
      <c r="AE35" s="738"/>
      <c r="AF35" s="738"/>
    </row>
    <row r="36" spans="1:32" s="575" customFormat="1" ht="33.75" customHeight="1" x14ac:dyDescent="0.25">
      <c r="A36" s="760"/>
      <c r="B36" s="739"/>
      <c r="C36" s="739"/>
      <c r="D36" s="743"/>
      <c r="E36" s="743"/>
      <c r="F36" s="739"/>
      <c r="G36" s="739"/>
      <c r="H36" s="739"/>
      <c r="I36" s="739"/>
      <c r="J36" s="739"/>
      <c r="K36" s="741"/>
      <c r="L36" s="741"/>
      <c r="M36" s="743"/>
      <c r="N36" s="743"/>
      <c r="O36" s="739"/>
      <c r="P36" s="739"/>
      <c r="Q36" s="739"/>
      <c r="R36" s="739"/>
      <c r="S36" s="739"/>
      <c r="T36" s="739"/>
      <c r="U36" s="739"/>
      <c r="V36" s="739"/>
      <c r="W36" s="739"/>
      <c r="X36" s="739"/>
      <c r="Y36" s="739"/>
      <c r="Z36" s="739"/>
      <c r="AA36" s="739"/>
      <c r="AB36" s="739"/>
      <c r="AC36" s="739"/>
      <c r="AD36" s="739"/>
      <c r="AE36" s="739"/>
      <c r="AF36" s="739"/>
    </row>
    <row r="37" spans="1:32" s="575" customFormat="1" ht="38.25" x14ac:dyDescent="0.25">
      <c r="A37" s="583" t="s">
        <v>1039</v>
      </c>
      <c r="B37" s="568" t="s">
        <v>1040</v>
      </c>
      <c r="C37" s="568" t="s">
        <v>987</v>
      </c>
      <c r="D37" s="572" t="s">
        <v>44</v>
      </c>
      <c r="E37" s="572" t="s">
        <v>231</v>
      </c>
      <c r="F37" s="568" t="s">
        <v>68</v>
      </c>
      <c r="G37" s="568" t="s">
        <v>988</v>
      </c>
      <c r="H37" s="568" t="s">
        <v>989</v>
      </c>
      <c r="I37" s="568">
        <v>0.1</v>
      </c>
      <c r="J37" s="568">
        <v>0.1</v>
      </c>
      <c r="K37" s="570">
        <v>43724</v>
      </c>
      <c r="L37" s="570" t="s">
        <v>971</v>
      </c>
      <c r="M37" s="572" t="s">
        <v>990</v>
      </c>
      <c r="N37" s="572" t="s">
        <v>97</v>
      </c>
      <c r="O37" s="568" t="s">
        <v>1170</v>
      </c>
      <c r="P37" s="568" t="s">
        <v>97</v>
      </c>
      <c r="Q37" s="575" t="s">
        <v>443</v>
      </c>
      <c r="R37" s="568" t="s">
        <v>97</v>
      </c>
      <c r="S37" s="568" t="s">
        <v>97</v>
      </c>
      <c r="T37" s="568" t="s">
        <v>97</v>
      </c>
      <c r="U37" s="568"/>
      <c r="V37" s="568"/>
      <c r="W37" s="568"/>
      <c r="X37" s="568"/>
      <c r="Y37" s="568"/>
      <c r="Z37" s="568"/>
      <c r="AA37" s="568"/>
      <c r="AB37" s="568"/>
      <c r="AC37" s="568"/>
      <c r="AD37" s="568"/>
      <c r="AE37" s="568"/>
      <c r="AF37" s="568"/>
    </row>
    <row r="38" spans="1:32" s="575" customFormat="1" ht="33" x14ac:dyDescent="0.25">
      <c r="A38" s="592" t="s">
        <v>434</v>
      </c>
      <c r="B38" s="575" t="s">
        <v>437</v>
      </c>
      <c r="C38" s="575" t="s">
        <v>32</v>
      </c>
      <c r="D38" s="576" t="s">
        <v>46</v>
      </c>
      <c r="E38" s="576" t="s">
        <v>140</v>
      </c>
      <c r="F38" s="575" t="s">
        <v>68</v>
      </c>
      <c r="G38" s="575" t="s">
        <v>435</v>
      </c>
      <c r="H38" s="579">
        <v>0.98</v>
      </c>
      <c r="I38" s="575">
        <v>0.5</v>
      </c>
      <c r="J38" s="575">
        <v>0.5</v>
      </c>
      <c r="K38" s="617">
        <v>42170</v>
      </c>
      <c r="L38" s="617" t="s">
        <v>77</v>
      </c>
      <c r="M38" s="576" t="s">
        <v>650</v>
      </c>
      <c r="N38" s="576" t="s">
        <v>436</v>
      </c>
      <c r="O38" s="575" t="s">
        <v>97</v>
      </c>
      <c r="P38" s="575" t="s">
        <v>97</v>
      </c>
      <c r="Q38" s="575" t="s">
        <v>443</v>
      </c>
      <c r="R38" s="575" t="s">
        <v>97</v>
      </c>
      <c r="S38" s="575" t="s">
        <v>97</v>
      </c>
      <c r="T38" s="575" t="s">
        <v>97</v>
      </c>
      <c r="Y38" s="578"/>
    </row>
    <row r="39" spans="1:32" s="575" customFormat="1" ht="51" x14ac:dyDescent="0.25">
      <c r="A39" s="592" t="s">
        <v>493</v>
      </c>
      <c r="B39" s="575" t="s">
        <v>386</v>
      </c>
      <c r="C39" s="575" t="s">
        <v>679</v>
      </c>
      <c r="D39" s="576" t="s">
        <v>380</v>
      </c>
      <c r="E39" s="576" t="s">
        <v>231</v>
      </c>
      <c r="F39" s="575" t="s">
        <v>620</v>
      </c>
      <c r="G39" s="575" t="s">
        <v>378</v>
      </c>
      <c r="H39" s="575" t="s">
        <v>74</v>
      </c>
      <c r="I39" s="575" t="s">
        <v>60</v>
      </c>
      <c r="J39" s="575" t="s">
        <v>60</v>
      </c>
      <c r="K39" s="617" t="s">
        <v>11</v>
      </c>
      <c r="L39" s="617" t="s">
        <v>73</v>
      </c>
      <c r="M39" s="576" t="s">
        <v>651</v>
      </c>
      <c r="N39" s="576" t="s">
        <v>379</v>
      </c>
      <c r="O39" s="575" t="s">
        <v>166</v>
      </c>
      <c r="P39" s="575" t="s">
        <v>97</v>
      </c>
      <c r="Q39" s="575" t="s">
        <v>443</v>
      </c>
      <c r="R39" s="575" t="s">
        <v>97</v>
      </c>
      <c r="S39" s="575" t="s">
        <v>97</v>
      </c>
      <c r="T39" s="575" t="s">
        <v>97</v>
      </c>
      <c r="Y39" s="92" t="s">
        <v>370</v>
      </c>
    </row>
    <row r="40" spans="1:32" s="578" customFormat="1" ht="140.25" x14ac:dyDescent="0.25">
      <c r="A40" s="30" t="s">
        <v>913</v>
      </c>
      <c r="B40" s="578" t="s">
        <v>914</v>
      </c>
      <c r="C40" s="624" t="s">
        <v>795</v>
      </c>
      <c r="D40" s="576" t="s">
        <v>44</v>
      </c>
      <c r="E40" s="627" t="s">
        <v>915</v>
      </c>
      <c r="F40" s="575" t="s">
        <v>696</v>
      </c>
      <c r="G40" s="575" t="s">
        <v>342</v>
      </c>
      <c r="H40" s="575" t="s">
        <v>346</v>
      </c>
      <c r="I40" s="575">
        <v>8</v>
      </c>
      <c r="J40" s="575">
        <v>4</v>
      </c>
      <c r="K40" s="617">
        <v>44489</v>
      </c>
      <c r="L40" s="617" t="s">
        <v>96</v>
      </c>
      <c r="M40" s="576" t="s">
        <v>652</v>
      </c>
      <c r="N40" s="576" t="s">
        <v>155</v>
      </c>
      <c r="O40" s="575" t="s">
        <v>345</v>
      </c>
      <c r="P40" s="94">
        <v>1E-3</v>
      </c>
      <c r="Q40" s="575" t="s">
        <v>443</v>
      </c>
      <c r="R40" s="575" t="s">
        <v>343</v>
      </c>
      <c r="S40" s="575" t="s">
        <v>877</v>
      </c>
      <c r="T40" s="575" t="s">
        <v>344</v>
      </c>
      <c r="Y40" s="83" t="s">
        <v>560</v>
      </c>
    </row>
    <row r="41" spans="1:32" s="592" customFormat="1" ht="33" x14ac:dyDescent="0.25">
      <c r="A41" s="592" t="s">
        <v>20</v>
      </c>
      <c r="B41" s="575" t="s">
        <v>11</v>
      </c>
      <c r="C41" s="575" t="s">
        <v>916</v>
      </c>
      <c r="D41" s="576" t="s">
        <v>39</v>
      </c>
      <c r="E41" s="576" t="s">
        <v>140</v>
      </c>
      <c r="F41" s="575" t="s">
        <v>68</v>
      </c>
      <c r="G41" s="575" t="s">
        <v>173</v>
      </c>
      <c r="H41" s="575" t="s">
        <v>74</v>
      </c>
      <c r="I41" s="575">
        <v>2</v>
      </c>
      <c r="J41" s="575">
        <v>1</v>
      </c>
      <c r="K41" s="617">
        <v>41487</v>
      </c>
      <c r="L41" s="617" t="s">
        <v>960</v>
      </c>
      <c r="M41" s="576" t="s">
        <v>139</v>
      </c>
      <c r="N41" s="576" t="s">
        <v>32</v>
      </c>
      <c r="O41" s="575" t="s">
        <v>172</v>
      </c>
      <c r="P41" s="575" t="s">
        <v>97</v>
      </c>
      <c r="Q41" s="575" t="s">
        <v>443</v>
      </c>
      <c r="R41" s="575" t="s">
        <v>97</v>
      </c>
      <c r="S41" s="575" t="s">
        <v>97</v>
      </c>
      <c r="T41" s="575" t="s">
        <v>97</v>
      </c>
      <c r="U41" s="578"/>
      <c r="V41" s="578"/>
      <c r="W41" s="578"/>
      <c r="X41" s="578"/>
      <c r="Y41" s="578"/>
      <c r="Z41" s="578"/>
      <c r="AA41" s="578"/>
      <c r="AB41" s="578"/>
      <c r="AC41" s="578"/>
      <c r="AD41" s="578"/>
      <c r="AE41" s="578"/>
      <c r="AF41" s="578"/>
    </row>
    <row r="42" spans="1:32" s="592" customFormat="1" ht="33" x14ac:dyDescent="0.25">
      <c r="A42" s="592" t="s">
        <v>539</v>
      </c>
      <c r="B42" s="575" t="s">
        <v>680</v>
      </c>
      <c r="C42" s="575" t="s">
        <v>37</v>
      </c>
      <c r="D42" s="576" t="s">
        <v>56</v>
      </c>
      <c r="E42" s="576" t="s">
        <v>140</v>
      </c>
      <c r="F42" s="575" t="s">
        <v>540</v>
      </c>
      <c r="G42" s="575" t="s">
        <v>542</v>
      </c>
      <c r="H42" s="575" t="s">
        <v>1175</v>
      </c>
      <c r="I42" s="575">
        <v>2</v>
      </c>
      <c r="J42" s="575">
        <v>1</v>
      </c>
      <c r="K42" s="617">
        <v>42830</v>
      </c>
      <c r="L42" s="617" t="s">
        <v>79</v>
      </c>
      <c r="M42" s="95" t="s">
        <v>97</v>
      </c>
      <c r="N42" s="95" t="s">
        <v>451</v>
      </c>
      <c r="O42" s="96" t="s">
        <v>97</v>
      </c>
      <c r="P42" s="96" t="s">
        <v>97</v>
      </c>
      <c r="Q42" s="96" t="s">
        <v>443</v>
      </c>
      <c r="R42" s="96" t="s">
        <v>97</v>
      </c>
      <c r="S42" s="96" t="s">
        <v>97</v>
      </c>
      <c r="T42" s="96" t="s">
        <v>97</v>
      </c>
      <c r="U42" s="578"/>
      <c r="V42" s="578"/>
      <c r="W42" s="578"/>
      <c r="X42" s="578"/>
      <c r="Y42" s="578"/>
      <c r="Z42" s="578"/>
      <c r="AA42" s="578"/>
      <c r="AB42" s="578"/>
      <c r="AC42" s="578"/>
      <c r="AD42" s="578"/>
      <c r="AE42" s="578"/>
      <c r="AF42" s="578"/>
    </row>
    <row r="43" spans="1:32" s="592" customFormat="1" ht="29.25" customHeight="1" x14ac:dyDescent="0.25">
      <c r="A43" s="591" t="s">
        <v>5</v>
      </c>
      <c r="B43" s="573" t="s">
        <v>878</v>
      </c>
      <c r="C43" s="580" t="s">
        <v>917</v>
      </c>
      <c r="D43" s="571" t="s">
        <v>35</v>
      </c>
      <c r="E43" s="571" t="s">
        <v>140</v>
      </c>
      <c r="F43" s="567" t="s">
        <v>68</v>
      </c>
      <c r="G43" s="567" t="s">
        <v>175</v>
      </c>
      <c r="H43" s="567" t="s">
        <v>74</v>
      </c>
      <c r="I43" s="567">
        <v>8</v>
      </c>
      <c r="J43" s="567">
        <v>1</v>
      </c>
      <c r="K43" s="569" t="s">
        <v>1408</v>
      </c>
      <c r="L43" s="569" t="s">
        <v>1305</v>
      </c>
      <c r="M43" s="571" t="s">
        <v>653</v>
      </c>
      <c r="N43" s="571" t="s">
        <v>176</v>
      </c>
      <c r="O43" s="567" t="s">
        <v>137</v>
      </c>
      <c r="P43" s="604">
        <v>0.01</v>
      </c>
      <c r="Q43" s="567" t="s">
        <v>443</v>
      </c>
      <c r="R43" s="567" t="s">
        <v>138</v>
      </c>
      <c r="S43" s="567" t="s">
        <v>178</v>
      </c>
      <c r="T43" s="567" t="s">
        <v>177</v>
      </c>
      <c r="U43" s="573" t="s">
        <v>349</v>
      </c>
      <c r="V43" s="567" t="s">
        <v>11</v>
      </c>
      <c r="W43" s="573"/>
      <c r="X43" s="573"/>
      <c r="Y43" s="580" t="s">
        <v>366</v>
      </c>
      <c r="Z43" s="573"/>
      <c r="AA43" s="573" t="s">
        <v>11</v>
      </c>
      <c r="AB43" s="573"/>
      <c r="AC43" s="573"/>
      <c r="AD43" s="573"/>
      <c r="AE43" s="573"/>
      <c r="AF43" s="573"/>
    </row>
    <row r="44" spans="1:32" s="575" customFormat="1" ht="76.5" x14ac:dyDescent="0.25">
      <c r="A44" s="593" t="s">
        <v>686</v>
      </c>
      <c r="B44" s="605" t="s">
        <v>806</v>
      </c>
      <c r="C44" s="577" t="s">
        <v>879</v>
      </c>
      <c r="D44" s="576" t="s">
        <v>42</v>
      </c>
      <c r="E44" s="576" t="s">
        <v>140</v>
      </c>
      <c r="F44" s="575" t="s">
        <v>68</v>
      </c>
      <c r="G44" s="575" t="s">
        <v>179</v>
      </c>
      <c r="H44" s="575" t="s">
        <v>74</v>
      </c>
      <c r="I44" s="575">
        <v>4</v>
      </c>
      <c r="J44" s="575">
        <v>2</v>
      </c>
      <c r="K44" s="617">
        <v>41513</v>
      </c>
      <c r="L44" s="617" t="s">
        <v>71</v>
      </c>
      <c r="M44" s="576" t="s">
        <v>139</v>
      </c>
      <c r="N44" s="576" t="s">
        <v>32</v>
      </c>
      <c r="O44" s="575" t="s">
        <v>180</v>
      </c>
      <c r="P44" s="575" t="s">
        <v>97</v>
      </c>
      <c r="Q44" s="575" t="s">
        <v>443</v>
      </c>
      <c r="R44" s="575" t="s">
        <v>97</v>
      </c>
      <c r="S44" s="575" t="s">
        <v>97</v>
      </c>
      <c r="T44" s="575" t="s">
        <v>97</v>
      </c>
      <c r="U44" s="578" t="s">
        <v>350</v>
      </c>
      <c r="W44" s="575" t="s">
        <v>11</v>
      </c>
      <c r="Y44" s="577" t="s">
        <v>366</v>
      </c>
      <c r="AC44" s="575" t="s">
        <v>11</v>
      </c>
    </row>
    <row r="45" spans="1:32" s="575" customFormat="1" ht="51" x14ac:dyDescent="0.25">
      <c r="A45" s="587" t="s">
        <v>6</v>
      </c>
      <c r="B45" s="575" t="s">
        <v>408</v>
      </c>
      <c r="C45" s="32" t="s">
        <v>266</v>
      </c>
      <c r="D45" s="576" t="s">
        <v>43</v>
      </c>
      <c r="E45" s="576" t="s">
        <v>140</v>
      </c>
      <c r="F45" s="575" t="s">
        <v>68</v>
      </c>
      <c r="G45" s="575" t="s">
        <v>181</v>
      </c>
      <c r="H45" s="575" t="s">
        <v>74</v>
      </c>
      <c r="I45" s="575">
        <v>8</v>
      </c>
      <c r="J45" s="575">
        <v>1</v>
      </c>
      <c r="K45" s="617" t="s">
        <v>1403</v>
      </c>
      <c r="L45" s="617" t="s">
        <v>80</v>
      </c>
      <c r="M45" s="576" t="s">
        <v>139</v>
      </c>
      <c r="N45" s="576" t="s">
        <v>32</v>
      </c>
      <c r="O45" s="575" t="s">
        <v>145</v>
      </c>
      <c r="P45" s="575" t="s">
        <v>97</v>
      </c>
      <c r="Q45" s="575" t="s">
        <v>443</v>
      </c>
      <c r="R45" s="575" t="s">
        <v>97</v>
      </c>
      <c r="S45" s="575" t="s">
        <v>97</v>
      </c>
      <c r="T45" s="575" t="s">
        <v>97</v>
      </c>
      <c r="U45" s="578" t="s">
        <v>350</v>
      </c>
      <c r="W45" s="575" t="s">
        <v>11</v>
      </c>
      <c r="Y45" s="577" t="s">
        <v>366</v>
      </c>
      <c r="AC45" s="575" t="s">
        <v>11</v>
      </c>
    </row>
    <row r="46" spans="1:32" s="575" customFormat="1" x14ac:dyDescent="0.25">
      <c r="A46" s="271" t="s">
        <v>973</v>
      </c>
      <c r="B46" s="575" t="s">
        <v>974</v>
      </c>
      <c r="C46" s="274" t="s">
        <v>974</v>
      </c>
      <c r="D46" s="576" t="s">
        <v>1177</v>
      </c>
      <c r="E46" s="576" t="s">
        <v>231</v>
      </c>
      <c r="F46" s="575" t="s">
        <v>68</v>
      </c>
      <c r="G46" s="575" t="s">
        <v>1176</v>
      </c>
      <c r="H46" s="575" t="s">
        <v>975</v>
      </c>
      <c r="I46" s="575">
        <v>1</v>
      </c>
      <c r="J46" s="575">
        <v>1</v>
      </c>
      <c r="K46" s="617">
        <v>43698</v>
      </c>
      <c r="L46" s="617" t="s">
        <v>77</v>
      </c>
      <c r="M46" s="576" t="s">
        <v>1178</v>
      </c>
      <c r="N46" s="576" t="s">
        <v>451</v>
      </c>
      <c r="O46" s="575" t="s">
        <v>1179</v>
      </c>
      <c r="P46" s="575" t="s">
        <v>1179</v>
      </c>
      <c r="Q46" s="575" t="s">
        <v>443</v>
      </c>
      <c r="R46" s="575" t="s">
        <v>1179</v>
      </c>
      <c r="S46" s="575" t="s">
        <v>97</v>
      </c>
      <c r="T46" s="575" t="s">
        <v>97</v>
      </c>
      <c r="U46" s="578"/>
      <c r="Y46" s="398"/>
    </row>
    <row r="47" spans="1:32" s="575" customFormat="1" ht="114.75" x14ac:dyDescent="0.25">
      <c r="A47" s="19" t="s">
        <v>1294</v>
      </c>
      <c r="B47" s="575" t="s">
        <v>1297</v>
      </c>
      <c r="C47" s="37" t="s">
        <v>1293</v>
      </c>
      <c r="D47" s="576" t="s">
        <v>56</v>
      </c>
      <c r="E47" s="576" t="s">
        <v>1292</v>
      </c>
      <c r="F47" s="575" t="s">
        <v>68</v>
      </c>
      <c r="G47" s="575" t="s">
        <v>1287</v>
      </c>
      <c r="H47" s="575" t="s">
        <v>1288</v>
      </c>
      <c r="I47" s="575">
        <v>100</v>
      </c>
      <c r="J47" s="575">
        <v>100</v>
      </c>
      <c r="K47" s="617">
        <v>43741</v>
      </c>
      <c r="L47" s="617" t="s">
        <v>382</v>
      </c>
      <c r="M47" s="576" t="s">
        <v>1289</v>
      </c>
      <c r="N47" s="576" t="s">
        <v>32</v>
      </c>
      <c r="O47" s="575" t="s">
        <v>1291</v>
      </c>
      <c r="P47" s="575" t="s">
        <v>97</v>
      </c>
      <c r="Q47" s="575" t="s">
        <v>443</v>
      </c>
      <c r="R47" s="575" t="s">
        <v>97</v>
      </c>
      <c r="S47" s="575" t="s">
        <v>97</v>
      </c>
      <c r="T47" s="575" t="s">
        <v>97</v>
      </c>
      <c r="U47" s="578" t="s">
        <v>97</v>
      </c>
      <c r="Y47" s="398"/>
    </row>
    <row r="48" spans="1:32" s="165" customFormat="1" ht="49.5" x14ac:dyDescent="0.25">
      <c r="A48" s="162" t="s">
        <v>1361</v>
      </c>
      <c r="B48" s="575" t="s">
        <v>1005</v>
      </c>
      <c r="C48" s="165" t="s">
        <v>1290</v>
      </c>
      <c r="D48" s="167" t="s">
        <v>54</v>
      </c>
      <c r="E48" s="167" t="s">
        <v>231</v>
      </c>
      <c r="F48" s="165" t="s">
        <v>1180</v>
      </c>
      <c r="G48" s="165" t="s">
        <v>1181</v>
      </c>
      <c r="H48" s="165" t="s">
        <v>1182</v>
      </c>
      <c r="I48" s="165">
        <v>1</v>
      </c>
      <c r="J48" s="165">
        <v>1</v>
      </c>
      <c r="K48" s="277">
        <v>43731</v>
      </c>
      <c r="L48" s="277" t="s">
        <v>80</v>
      </c>
      <c r="M48" s="167" t="s">
        <v>139</v>
      </c>
      <c r="N48" s="167" t="s">
        <v>451</v>
      </c>
      <c r="O48" s="165" t="s">
        <v>97</v>
      </c>
      <c r="P48" s="165" t="s">
        <v>97</v>
      </c>
      <c r="Q48" s="165" t="s">
        <v>443</v>
      </c>
      <c r="R48" s="165" t="s">
        <v>97</v>
      </c>
      <c r="S48" s="165" t="s">
        <v>97</v>
      </c>
      <c r="T48" s="165" t="s">
        <v>97</v>
      </c>
      <c r="U48" s="163"/>
      <c r="Y48" s="163"/>
    </row>
    <row r="49" spans="1:32" s="165" customFormat="1" ht="49.5" x14ac:dyDescent="0.25">
      <c r="A49" s="162" t="s">
        <v>1399</v>
      </c>
      <c r="B49" s="575"/>
      <c r="C49" s="165" t="s">
        <v>1401</v>
      </c>
      <c r="D49" s="167" t="s">
        <v>56</v>
      </c>
      <c r="E49" s="167" t="s">
        <v>81</v>
      </c>
      <c r="F49" s="165" t="s">
        <v>68</v>
      </c>
      <c r="G49" s="547" t="s">
        <v>1400</v>
      </c>
      <c r="H49" s="165" t="s">
        <v>1182</v>
      </c>
      <c r="I49" s="165">
        <v>1</v>
      </c>
      <c r="J49" s="165">
        <v>1</v>
      </c>
      <c r="K49" s="277">
        <v>44533</v>
      </c>
      <c r="L49" s="277" t="s">
        <v>79</v>
      </c>
      <c r="M49" s="167" t="s">
        <v>1222</v>
      </c>
      <c r="N49" s="167" t="s">
        <v>451</v>
      </c>
      <c r="P49" s="165" t="s">
        <v>97</v>
      </c>
      <c r="Q49" s="165" t="s">
        <v>443</v>
      </c>
      <c r="R49" s="165" t="s">
        <v>97</v>
      </c>
      <c r="S49" s="165" t="s">
        <v>97</v>
      </c>
      <c r="T49" s="165" t="s">
        <v>97</v>
      </c>
      <c r="U49" s="163"/>
      <c r="Y49" s="163"/>
    </row>
    <row r="50" spans="1:32" s="575" customFormat="1" ht="38.25" x14ac:dyDescent="0.25">
      <c r="A50" s="271" t="s">
        <v>993</v>
      </c>
      <c r="B50" s="274" t="s">
        <v>995</v>
      </c>
      <c r="C50" s="274" t="s">
        <v>998</v>
      </c>
      <c r="D50" s="576" t="s">
        <v>74</v>
      </c>
      <c r="E50" s="576" t="s">
        <v>231</v>
      </c>
      <c r="F50" s="575" t="s">
        <v>68</v>
      </c>
      <c r="G50" s="575" t="s">
        <v>1003</v>
      </c>
      <c r="H50" s="575" t="s">
        <v>999</v>
      </c>
      <c r="I50" s="575">
        <v>100</v>
      </c>
      <c r="J50" s="575">
        <v>100</v>
      </c>
      <c r="K50" s="617">
        <v>43728</v>
      </c>
      <c r="L50" s="617" t="s">
        <v>1183</v>
      </c>
      <c r="M50" s="576" t="s">
        <v>139</v>
      </c>
      <c r="N50" s="576" t="s">
        <v>451</v>
      </c>
      <c r="O50" s="575" t="s">
        <v>97</v>
      </c>
      <c r="P50" s="575" t="s">
        <v>97</v>
      </c>
      <c r="Q50" s="575" t="s">
        <v>443</v>
      </c>
      <c r="R50" s="575" t="s">
        <v>97</v>
      </c>
      <c r="S50" s="575" t="s">
        <v>97</v>
      </c>
      <c r="T50" s="575" t="s">
        <v>97</v>
      </c>
      <c r="U50" s="578"/>
      <c r="Y50" s="398"/>
    </row>
    <row r="51" spans="1:32" s="575" customFormat="1" ht="63.75" x14ac:dyDescent="0.25">
      <c r="A51" s="271" t="s">
        <v>1316</v>
      </c>
      <c r="B51" s="274" t="s">
        <v>997</v>
      </c>
      <c r="C51" s="274" t="s">
        <v>1002</v>
      </c>
      <c r="D51" s="576" t="s">
        <v>74</v>
      </c>
      <c r="E51" s="576" t="s">
        <v>231</v>
      </c>
      <c r="F51" s="575" t="s">
        <v>68</v>
      </c>
      <c r="G51" s="575" t="s">
        <v>1606</v>
      </c>
      <c r="H51" s="575" t="s">
        <v>1001</v>
      </c>
      <c r="I51" s="575">
        <v>50</v>
      </c>
      <c r="J51" s="575">
        <v>50</v>
      </c>
      <c r="K51" s="617" t="s">
        <v>1317</v>
      </c>
      <c r="L51" s="617" t="s">
        <v>1183</v>
      </c>
      <c r="M51" s="576" t="s">
        <v>1178</v>
      </c>
      <c r="N51" s="576" t="s">
        <v>451</v>
      </c>
      <c r="O51" s="575" t="s">
        <v>97</v>
      </c>
      <c r="P51" s="575" t="s">
        <v>97</v>
      </c>
      <c r="Q51" s="575" t="s">
        <v>443</v>
      </c>
      <c r="R51" s="575" t="s">
        <v>97</v>
      </c>
      <c r="S51" s="575" t="s">
        <v>97</v>
      </c>
      <c r="T51" s="575" t="s">
        <v>97</v>
      </c>
      <c r="U51" s="578"/>
      <c r="Y51" s="398"/>
    </row>
    <row r="52" spans="1:32" s="575" customFormat="1" ht="33" x14ac:dyDescent="0.25">
      <c r="A52" s="271" t="s">
        <v>994</v>
      </c>
      <c r="B52" s="274" t="s">
        <v>997</v>
      </c>
      <c r="C52" s="274" t="s">
        <v>996</v>
      </c>
      <c r="D52" s="576" t="s">
        <v>74</v>
      </c>
      <c r="E52" s="576" t="s">
        <v>231</v>
      </c>
      <c r="F52" s="575" t="s">
        <v>68</v>
      </c>
      <c r="G52" s="575" t="s">
        <v>1004</v>
      </c>
      <c r="H52" s="575" t="s">
        <v>1184</v>
      </c>
      <c r="I52" s="575">
        <v>100</v>
      </c>
      <c r="J52" s="575">
        <v>100</v>
      </c>
      <c r="K52" s="617">
        <v>43728</v>
      </c>
      <c r="L52" s="617" t="s">
        <v>1000</v>
      </c>
      <c r="M52" s="576" t="s">
        <v>1178</v>
      </c>
      <c r="N52" s="576" t="s">
        <v>451</v>
      </c>
      <c r="O52" s="575" t="s">
        <v>97</v>
      </c>
      <c r="P52" s="575" t="s">
        <v>97</v>
      </c>
      <c r="Q52" s="575" t="s">
        <v>443</v>
      </c>
      <c r="R52" s="575" t="s">
        <v>97</v>
      </c>
      <c r="S52" s="575" t="s">
        <v>97</v>
      </c>
      <c r="T52" s="575" t="s">
        <v>97</v>
      </c>
      <c r="U52" s="578"/>
      <c r="Y52" s="398"/>
    </row>
    <row r="53" spans="1:32" s="578" customFormat="1" ht="89.25" x14ac:dyDescent="0.25">
      <c r="A53" s="24" t="s">
        <v>98</v>
      </c>
      <c r="B53" s="575" t="s">
        <v>918</v>
      </c>
      <c r="C53" s="35" t="s">
        <v>688</v>
      </c>
      <c r="D53" s="576" t="s">
        <v>56</v>
      </c>
      <c r="E53" s="576" t="s">
        <v>231</v>
      </c>
      <c r="F53" s="575" t="s">
        <v>68</v>
      </c>
      <c r="G53" s="575" t="s">
        <v>301</v>
      </c>
      <c r="H53" s="575" t="s">
        <v>880</v>
      </c>
      <c r="I53" s="575">
        <v>8</v>
      </c>
      <c r="J53" s="575">
        <v>0.5</v>
      </c>
      <c r="K53" s="617">
        <v>41598</v>
      </c>
      <c r="L53" s="617" t="s">
        <v>269</v>
      </c>
      <c r="M53" s="576" t="s">
        <v>139</v>
      </c>
      <c r="N53" s="576" t="s">
        <v>32</v>
      </c>
      <c r="O53" s="575" t="s">
        <v>185</v>
      </c>
      <c r="P53" s="575" t="s">
        <v>185</v>
      </c>
      <c r="Q53" s="575" t="s">
        <v>443</v>
      </c>
      <c r="R53" s="575" t="s">
        <v>183</v>
      </c>
      <c r="S53" s="575" t="s">
        <v>184</v>
      </c>
      <c r="T53" s="575" t="s">
        <v>97</v>
      </c>
      <c r="Y53" s="9" t="s">
        <v>33</v>
      </c>
    </row>
    <row r="54" spans="1:32" s="578" customFormat="1" ht="51" customHeight="1" x14ac:dyDescent="0.25">
      <c r="A54" s="777" t="s">
        <v>1304</v>
      </c>
      <c r="B54" s="738" t="s">
        <v>807</v>
      </c>
      <c r="C54" s="791" t="s">
        <v>919</v>
      </c>
      <c r="D54" s="742" t="s">
        <v>209</v>
      </c>
      <c r="E54" s="742" t="s">
        <v>81</v>
      </c>
      <c r="F54" s="738" t="s">
        <v>68</v>
      </c>
      <c r="G54" s="738" t="s">
        <v>405</v>
      </c>
      <c r="H54" s="738" t="s">
        <v>404</v>
      </c>
      <c r="I54" s="738">
        <v>2</v>
      </c>
      <c r="J54" s="738">
        <v>0.5</v>
      </c>
      <c r="K54" s="617" t="s">
        <v>1409</v>
      </c>
      <c r="L54" s="617" t="s">
        <v>1410</v>
      </c>
      <c r="M54" s="742" t="s">
        <v>139</v>
      </c>
      <c r="N54" s="742" t="s">
        <v>32</v>
      </c>
      <c r="O54" s="738" t="s">
        <v>145</v>
      </c>
      <c r="P54" s="738" t="s">
        <v>97</v>
      </c>
      <c r="Q54" s="738" t="s">
        <v>443</v>
      </c>
      <c r="R54" s="738" t="s">
        <v>97</v>
      </c>
      <c r="S54" s="738" t="s">
        <v>97</v>
      </c>
      <c r="T54" s="738" t="s">
        <v>97</v>
      </c>
      <c r="U54" s="578" t="s">
        <v>375</v>
      </c>
      <c r="Y54" s="98" t="s">
        <v>406</v>
      </c>
      <c r="AE54" s="578" t="s">
        <v>11</v>
      </c>
    </row>
    <row r="55" spans="1:32" s="578" customFormat="1" ht="25.5" x14ac:dyDescent="0.25">
      <c r="A55" s="778"/>
      <c r="B55" s="739"/>
      <c r="C55" s="792"/>
      <c r="D55" s="743"/>
      <c r="E55" s="743"/>
      <c r="F55" s="739"/>
      <c r="G55" s="739"/>
      <c r="H55" s="739"/>
      <c r="I55" s="739"/>
      <c r="J55" s="739"/>
      <c r="K55" s="617">
        <v>44350</v>
      </c>
      <c r="L55" s="617" t="s">
        <v>71</v>
      </c>
      <c r="M55" s="743"/>
      <c r="N55" s="743"/>
      <c r="O55" s="739"/>
      <c r="P55" s="739"/>
      <c r="Q55" s="739"/>
      <c r="R55" s="739"/>
      <c r="S55" s="739"/>
      <c r="T55" s="739"/>
      <c r="U55" s="578" t="s">
        <v>375</v>
      </c>
      <c r="Y55" s="98" t="s">
        <v>406</v>
      </c>
      <c r="AE55" s="578" t="s">
        <v>11</v>
      </c>
    </row>
    <row r="56" spans="1:32" s="578" customFormat="1" ht="72.75" customHeight="1" x14ac:dyDescent="0.25">
      <c r="A56" s="37" t="s">
        <v>1046</v>
      </c>
      <c r="B56" s="578" t="s">
        <v>860</v>
      </c>
      <c r="C56" s="624" t="s">
        <v>1045</v>
      </c>
      <c r="D56" s="68" t="s">
        <v>44</v>
      </c>
      <c r="E56" s="627" t="s">
        <v>588</v>
      </c>
      <c r="F56" s="120"/>
      <c r="G56" s="575" t="s">
        <v>574</v>
      </c>
      <c r="H56" s="575" t="s">
        <v>575</v>
      </c>
      <c r="I56" s="575">
        <v>0.2</v>
      </c>
      <c r="J56" s="575">
        <v>0.1</v>
      </c>
      <c r="K56" s="617">
        <v>42904</v>
      </c>
      <c r="L56" s="617" t="s">
        <v>72</v>
      </c>
      <c r="M56" s="68" t="s">
        <v>32</v>
      </c>
      <c r="N56" s="68" t="s">
        <v>32</v>
      </c>
      <c r="O56" s="628" t="s">
        <v>1185</v>
      </c>
      <c r="P56" s="628" t="s">
        <v>97</v>
      </c>
      <c r="Q56" s="628" t="s">
        <v>443</v>
      </c>
      <c r="R56" s="628" t="s">
        <v>97</v>
      </c>
      <c r="S56" s="628" t="s">
        <v>97</v>
      </c>
      <c r="T56" s="628" t="s">
        <v>97</v>
      </c>
      <c r="U56" s="36"/>
    </row>
    <row r="57" spans="1:32" s="578" customFormat="1" ht="25.5" x14ac:dyDescent="0.25">
      <c r="A57" s="592" t="s">
        <v>401</v>
      </c>
      <c r="B57" s="578" t="s">
        <v>11</v>
      </c>
      <c r="C57" s="575" t="s">
        <v>498</v>
      </c>
      <c r="D57" s="576" t="s">
        <v>47</v>
      </c>
      <c r="E57" s="576" t="s">
        <v>231</v>
      </c>
      <c r="F57" s="575" t="s">
        <v>68</v>
      </c>
      <c r="G57" s="575" t="s">
        <v>494</v>
      </c>
      <c r="H57" s="575" t="s">
        <v>495</v>
      </c>
      <c r="I57" s="575">
        <v>12</v>
      </c>
      <c r="J57" s="575">
        <v>0.5</v>
      </c>
      <c r="K57" s="617">
        <v>43038</v>
      </c>
      <c r="L57" s="617" t="s">
        <v>71</v>
      </c>
      <c r="M57" s="576" t="s">
        <v>496</v>
      </c>
      <c r="N57" s="576" t="s">
        <v>497</v>
      </c>
      <c r="O57" s="575" t="s">
        <v>97</v>
      </c>
      <c r="P57" s="575" t="s">
        <v>97</v>
      </c>
      <c r="Q57" s="575" t="s">
        <v>443</v>
      </c>
      <c r="R57" s="575" t="s">
        <v>97</v>
      </c>
      <c r="S57" s="575" t="s">
        <v>97</v>
      </c>
      <c r="T57" s="575" t="s">
        <v>97</v>
      </c>
    </row>
    <row r="58" spans="1:32" s="578" customFormat="1" ht="33" x14ac:dyDescent="0.25">
      <c r="A58" s="592" t="s">
        <v>102</v>
      </c>
      <c r="B58" s="575" t="s">
        <v>387</v>
      </c>
      <c r="C58" s="575" t="s">
        <v>689</v>
      </c>
      <c r="D58" s="576" t="s">
        <v>58</v>
      </c>
      <c r="E58" s="576" t="s">
        <v>81</v>
      </c>
      <c r="F58" s="575" t="s">
        <v>68</v>
      </c>
      <c r="G58" s="575" t="s">
        <v>103</v>
      </c>
      <c r="H58" s="575" t="s">
        <v>74</v>
      </c>
      <c r="I58" s="575">
        <v>40</v>
      </c>
      <c r="J58" s="575">
        <v>20</v>
      </c>
      <c r="K58" s="569">
        <v>41619</v>
      </c>
      <c r="L58" s="569" t="s">
        <v>104</v>
      </c>
      <c r="M58" s="576" t="s">
        <v>139</v>
      </c>
      <c r="N58" s="576" t="s">
        <v>32</v>
      </c>
      <c r="O58" s="575" t="s">
        <v>97</v>
      </c>
      <c r="P58" s="575" t="s">
        <v>97</v>
      </c>
      <c r="Q58" s="575" t="s">
        <v>443</v>
      </c>
      <c r="R58" s="575" t="s">
        <v>97</v>
      </c>
      <c r="S58" s="575" t="s">
        <v>97</v>
      </c>
      <c r="T58" s="575" t="s">
        <v>186</v>
      </c>
      <c r="Z58" s="575"/>
      <c r="AA58" s="575"/>
      <c r="AB58" s="575"/>
      <c r="AC58" s="575"/>
      <c r="AD58" s="575"/>
      <c r="AE58" s="575"/>
      <c r="AF58" s="575"/>
    </row>
    <row r="59" spans="1:32" s="575" customFormat="1" ht="25.5" x14ac:dyDescent="0.25">
      <c r="A59" s="592" t="s">
        <v>551</v>
      </c>
      <c r="B59" s="575" t="s">
        <v>690</v>
      </c>
      <c r="C59" s="575" t="s">
        <v>1057</v>
      </c>
      <c r="D59" s="576" t="s">
        <v>46</v>
      </c>
      <c r="E59" s="576" t="s">
        <v>81</v>
      </c>
      <c r="F59" s="575" t="s">
        <v>68</v>
      </c>
      <c r="G59" s="575" t="s">
        <v>11</v>
      </c>
      <c r="H59" s="575" t="s">
        <v>74</v>
      </c>
      <c r="I59" s="575">
        <v>2</v>
      </c>
      <c r="J59" s="575">
        <v>1</v>
      </c>
      <c r="K59" s="570">
        <v>42826</v>
      </c>
      <c r="L59" s="570" t="s">
        <v>556</v>
      </c>
      <c r="M59" s="68" t="s">
        <v>1179</v>
      </c>
      <c r="N59" s="68" t="s">
        <v>97</v>
      </c>
      <c r="O59" s="628" t="s">
        <v>97</v>
      </c>
      <c r="P59" s="628" t="s">
        <v>97</v>
      </c>
      <c r="Q59" s="628" t="s">
        <v>443</v>
      </c>
      <c r="R59" s="628" t="s">
        <v>97</v>
      </c>
      <c r="S59" s="628" t="s">
        <v>97</v>
      </c>
      <c r="T59" s="628" t="s">
        <v>97</v>
      </c>
      <c r="U59" s="36"/>
      <c r="V59" s="578"/>
      <c r="W59" s="578"/>
      <c r="X59" s="578"/>
      <c r="Y59" s="578"/>
    </row>
    <row r="60" spans="1:32" s="575" customFormat="1" ht="33" x14ac:dyDescent="0.25">
      <c r="A60" s="592" t="s">
        <v>1006</v>
      </c>
      <c r="B60" s="628" t="s">
        <v>1162</v>
      </c>
      <c r="C60" s="628" t="s">
        <v>1161</v>
      </c>
      <c r="D60" s="68" t="s">
        <v>74</v>
      </c>
      <c r="E60" s="576" t="s">
        <v>231</v>
      </c>
      <c r="F60" s="575" t="s">
        <v>691</v>
      </c>
      <c r="G60" s="628" t="s">
        <v>1163</v>
      </c>
      <c r="H60" s="628" t="s">
        <v>1165</v>
      </c>
      <c r="I60" s="575">
        <v>8</v>
      </c>
      <c r="J60" s="575">
        <v>4</v>
      </c>
      <c r="K60" s="570">
        <v>42738</v>
      </c>
      <c r="L60" s="570" t="s">
        <v>538</v>
      </c>
      <c r="M60" s="68" t="s">
        <v>97</v>
      </c>
      <c r="N60" s="68" t="s">
        <v>97</v>
      </c>
      <c r="O60" s="628" t="s">
        <v>1186</v>
      </c>
      <c r="P60" s="628" t="s">
        <v>97</v>
      </c>
      <c r="Q60" s="628" t="s">
        <v>443</v>
      </c>
      <c r="R60" s="628" t="s">
        <v>97</v>
      </c>
      <c r="S60" s="628" t="s">
        <v>97</v>
      </c>
      <c r="T60" s="628" t="s">
        <v>97</v>
      </c>
      <c r="U60" s="36"/>
      <c r="V60" s="578"/>
      <c r="W60" s="578"/>
      <c r="X60" s="578"/>
      <c r="Y60" s="578"/>
    </row>
    <row r="61" spans="1:32" s="578" customFormat="1" ht="51" x14ac:dyDescent="0.25">
      <c r="A61" s="592" t="s">
        <v>99</v>
      </c>
      <c r="B61" s="575" t="s">
        <v>187</v>
      </c>
      <c r="C61" s="575" t="s">
        <v>188</v>
      </c>
      <c r="D61" s="576" t="s">
        <v>56</v>
      </c>
      <c r="E61" s="576" t="s">
        <v>81</v>
      </c>
      <c r="F61" s="575" t="s">
        <v>691</v>
      </c>
      <c r="G61" s="575" t="s">
        <v>107</v>
      </c>
      <c r="H61" s="575" t="s">
        <v>111</v>
      </c>
      <c r="I61" s="575">
        <v>40</v>
      </c>
      <c r="J61" s="575">
        <v>16</v>
      </c>
      <c r="K61" s="617">
        <v>43845</v>
      </c>
      <c r="L61" s="617" t="s">
        <v>775</v>
      </c>
      <c r="M61" s="576" t="s">
        <v>139</v>
      </c>
      <c r="N61" s="576" t="s">
        <v>32</v>
      </c>
      <c r="O61" s="575" t="s">
        <v>189</v>
      </c>
      <c r="P61" s="575" t="s">
        <v>97</v>
      </c>
      <c r="Q61" s="575" t="s">
        <v>443</v>
      </c>
      <c r="R61" s="575" t="s">
        <v>97</v>
      </c>
      <c r="S61" s="575" t="s">
        <v>97</v>
      </c>
      <c r="T61" s="575" t="s">
        <v>97</v>
      </c>
    </row>
    <row r="62" spans="1:32" s="578" customFormat="1" ht="76.5" x14ac:dyDescent="0.25">
      <c r="A62" s="26" t="s">
        <v>782</v>
      </c>
      <c r="B62" s="575" t="s">
        <v>712</v>
      </c>
      <c r="C62" s="27" t="s">
        <v>911</v>
      </c>
      <c r="D62" s="576" t="s">
        <v>48</v>
      </c>
      <c r="E62" s="576" t="s">
        <v>140</v>
      </c>
      <c r="F62" s="575" t="s">
        <v>617</v>
      </c>
      <c r="G62" s="575" t="s">
        <v>785</v>
      </c>
      <c r="H62" s="575" t="s">
        <v>74</v>
      </c>
      <c r="I62" s="575" t="s">
        <v>783</v>
      </c>
      <c r="J62" s="575" t="s">
        <v>783</v>
      </c>
      <c r="K62" s="617" t="s">
        <v>74</v>
      </c>
      <c r="L62" s="617" t="s">
        <v>780</v>
      </c>
      <c r="M62" s="576" t="s">
        <v>315</v>
      </c>
      <c r="N62" s="576" t="s">
        <v>32</v>
      </c>
      <c r="O62" s="575" t="s">
        <v>316</v>
      </c>
      <c r="P62" s="575" t="s">
        <v>97</v>
      </c>
      <c r="Q62" s="575" t="s">
        <v>443</v>
      </c>
      <c r="R62" s="575" t="s">
        <v>97</v>
      </c>
      <c r="S62" s="575" t="s">
        <v>97</v>
      </c>
      <c r="T62" s="575" t="s">
        <v>97</v>
      </c>
      <c r="Y62" s="27" t="s">
        <v>559</v>
      </c>
    </row>
    <row r="63" spans="1:32" ht="68.25" customHeight="1" x14ac:dyDescent="0.25">
      <c r="A63" s="588" t="s">
        <v>1250</v>
      </c>
      <c r="B63" s="586" t="s">
        <v>1240</v>
      </c>
      <c r="C63" s="629" t="s">
        <v>1239</v>
      </c>
      <c r="D63" s="596" t="s">
        <v>1027</v>
      </c>
      <c r="E63" s="595" t="s">
        <v>300</v>
      </c>
      <c r="F63" s="581" t="s">
        <v>68</v>
      </c>
      <c r="G63" s="581" t="s">
        <v>1241</v>
      </c>
      <c r="H63" s="581" t="s">
        <v>1242</v>
      </c>
      <c r="I63" s="581">
        <v>20</v>
      </c>
      <c r="J63" s="581">
        <v>20</v>
      </c>
      <c r="K63" s="613" t="s">
        <v>1379</v>
      </c>
      <c r="L63" s="613" t="s">
        <v>1380</v>
      </c>
      <c r="M63" s="595" t="s">
        <v>1243</v>
      </c>
      <c r="N63" s="595" t="s">
        <v>1244</v>
      </c>
      <c r="O63" s="603" t="s">
        <v>1185</v>
      </c>
      <c r="P63" s="603" t="s">
        <v>1245</v>
      </c>
      <c r="Q63" s="581" t="s">
        <v>443</v>
      </c>
      <c r="R63" s="581" t="s">
        <v>148</v>
      </c>
      <c r="S63" s="581" t="s">
        <v>1246</v>
      </c>
      <c r="T63" s="581" t="s">
        <v>97</v>
      </c>
      <c r="U63" s="111"/>
      <c r="V63" s="111"/>
      <c r="W63" s="111"/>
      <c r="X63" s="111"/>
      <c r="Y63" s="111"/>
      <c r="Z63" s="111"/>
      <c r="AA63" s="111"/>
      <c r="AB63" s="111"/>
      <c r="AC63" s="111"/>
      <c r="AD63" s="111"/>
      <c r="AE63" s="111"/>
      <c r="AF63" s="111"/>
    </row>
    <row r="64" spans="1:32" s="578" customFormat="1" ht="23.25" customHeight="1" x14ac:dyDescent="0.25">
      <c r="A64" s="591" t="s">
        <v>1299</v>
      </c>
      <c r="B64" s="567" t="s">
        <v>808</v>
      </c>
      <c r="C64" s="597" t="s">
        <v>920</v>
      </c>
      <c r="D64" s="571" t="s">
        <v>1027</v>
      </c>
      <c r="E64" s="571" t="s">
        <v>81</v>
      </c>
      <c r="F64" s="567" t="s">
        <v>68</v>
      </c>
      <c r="G64" s="567" t="s">
        <v>1627</v>
      </c>
      <c r="H64" s="567" t="s">
        <v>1164</v>
      </c>
      <c r="I64" s="567">
        <v>8</v>
      </c>
      <c r="J64" s="567">
        <v>4</v>
      </c>
      <c r="K64" s="569"/>
      <c r="L64" s="569"/>
      <c r="M64" s="571" t="s">
        <v>139</v>
      </c>
      <c r="N64" s="571" t="s">
        <v>451</v>
      </c>
      <c r="O64" s="567" t="s">
        <v>432</v>
      </c>
      <c r="P64" s="567" t="s">
        <v>97</v>
      </c>
      <c r="Q64" s="567" t="s">
        <v>443</v>
      </c>
      <c r="R64" s="567" t="s">
        <v>97</v>
      </c>
      <c r="S64" s="567" t="s">
        <v>97</v>
      </c>
      <c r="T64" s="567" t="s">
        <v>97</v>
      </c>
      <c r="U64" s="567" t="s">
        <v>349</v>
      </c>
      <c r="V64" s="567" t="s">
        <v>11</v>
      </c>
      <c r="W64" s="573"/>
      <c r="X64" s="573"/>
      <c r="Y64" s="580" t="s">
        <v>366</v>
      </c>
      <c r="Z64" s="573"/>
      <c r="AA64" s="567" t="s">
        <v>11</v>
      </c>
      <c r="AB64" s="573"/>
      <c r="AC64" s="573"/>
      <c r="AD64" s="573"/>
      <c r="AE64" s="573"/>
      <c r="AF64" s="573"/>
    </row>
    <row r="65" spans="1:32" s="578" customFormat="1" ht="89.25" customHeight="1" x14ac:dyDescent="0.25">
      <c r="A65" s="591" t="s">
        <v>1249</v>
      </c>
      <c r="B65" s="567" t="s">
        <v>808</v>
      </c>
      <c r="C65" s="597" t="s">
        <v>920</v>
      </c>
      <c r="D65" s="571" t="s">
        <v>34</v>
      </c>
      <c r="E65" s="571" t="s">
        <v>433</v>
      </c>
      <c r="F65" s="567" t="s">
        <v>68</v>
      </c>
      <c r="G65" s="567" t="s">
        <v>182</v>
      </c>
      <c r="H65" s="567" t="s">
        <v>430</v>
      </c>
      <c r="I65" s="567">
        <v>8</v>
      </c>
      <c r="J65" s="567">
        <v>4</v>
      </c>
      <c r="K65" s="569" t="s">
        <v>1433</v>
      </c>
      <c r="L65" s="569" t="s">
        <v>1434</v>
      </c>
      <c r="M65" s="571" t="s">
        <v>654</v>
      </c>
      <c r="N65" s="571" t="s">
        <v>431</v>
      </c>
      <c r="O65" s="567" t="s">
        <v>432</v>
      </c>
      <c r="P65" s="567" t="s">
        <v>97</v>
      </c>
      <c r="Q65" s="567" t="s">
        <v>443</v>
      </c>
      <c r="R65" s="567" t="s">
        <v>97</v>
      </c>
      <c r="S65" s="567" t="s">
        <v>97</v>
      </c>
      <c r="T65" s="567" t="s">
        <v>97</v>
      </c>
      <c r="U65" s="567" t="s">
        <v>349</v>
      </c>
      <c r="V65" s="567" t="s">
        <v>11</v>
      </c>
      <c r="W65" s="567"/>
      <c r="X65" s="567"/>
      <c r="Y65" s="580" t="s">
        <v>366</v>
      </c>
      <c r="Z65" s="567"/>
      <c r="AA65" s="567" t="s">
        <v>11</v>
      </c>
    </row>
    <row r="66" spans="1:32" s="578" customFormat="1" ht="82.5" x14ac:dyDescent="0.25">
      <c r="A66" s="592" t="s">
        <v>921</v>
      </c>
      <c r="B66" s="575" t="s">
        <v>409</v>
      </c>
      <c r="C66" s="575" t="s">
        <v>267</v>
      </c>
      <c r="D66" s="576" t="s">
        <v>54</v>
      </c>
      <c r="E66" s="576" t="s">
        <v>140</v>
      </c>
      <c r="F66" s="575" t="s">
        <v>68</v>
      </c>
      <c r="G66" s="575" t="s">
        <v>95</v>
      </c>
      <c r="H66" s="575" t="s">
        <v>190</v>
      </c>
      <c r="I66" s="575">
        <v>3</v>
      </c>
      <c r="J66" s="575">
        <v>1</v>
      </c>
      <c r="K66" s="617" t="s">
        <v>776</v>
      </c>
      <c r="L66" s="617" t="s">
        <v>96</v>
      </c>
      <c r="M66" s="576" t="s">
        <v>139</v>
      </c>
      <c r="N66" s="576" t="s">
        <v>32</v>
      </c>
      <c r="O66" s="575" t="s">
        <v>97</v>
      </c>
      <c r="P66" s="575" t="s">
        <v>97</v>
      </c>
      <c r="Q66" s="575" t="s">
        <v>443</v>
      </c>
      <c r="R66" s="575" t="s">
        <v>97</v>
      </c>
      <c r="S66" s="575" t="s">
        <v>97</v>
      </c>
      <c r="T66" s="575" t="s">
        <v>97</v>
      </c>
    </row>
    <row r="67" spans="1:32" s="578" customFormat="1" ht="82.5" x14ac:dyDescent="0.25">
      <c r="A67" s="592" t="s">
        <v>809</v>
      </c>
      <c r="B67" s="575" t="s">
        <v>410</v>
      </c>
      <c r="C67" s="575" t="s">
        <v>1058</v>
      </c>
      <c r="D67" s="576" t="s">
        <v>56</v>
      </c>
      <c r="E67" s="576" t="s">
        <v>140</v>
      </c>
      <c r="F67" s="575" t="s">
        <v>68</v>
      </c>
      <c r="G67" s="575" t="s">
        <v>403</v>
      </c>
      <c r="H67" s="575" t="s">
        <v>404</v>
      </c>
      <c r="I67" s="575">
        <v>6</v>
      </c>
      <c r="J67" s="575">
        <v>8</v>
      </c>
      <c r="K67" s="617" t="s">
        <v>1374</v>
      </c>
      <c r="L67" s="617" t="s">
        <v>856</v>
      </c>
      <c r="M67" s="576" t="s">
        <v>139</v>
      </c>
      <c r="N67" s="576" t="s">
        <v>32</v>
      </c>
      <c r="O67" s="575" t="s">
        <v>172</v>
      </c>
      <c r="P67" s="575" t="s">
        <v>97</v>
      </c>
      <c r="Q67" s="575" t="s">
        <v>443</v>
      </c>
      <c r="R67" s="575" t="s">
        <v>97</v>
      </c>
      <c r="S67" s="575" t="s">
        <v>97</v>
      </c>
      <c r="T67" s="575" t="s">
        <v>97</v>
      </c>
    </row>
    <row r="68" spans="1:32" s="578" customFormat="1" ht="82.5" x14ac:dyDescent="0.25">
      <c r="A68" s="592" t="s">
        <v>810</v>
      </c>
      <c r="B68" s="575" t="s">
        <v>410</v>
      </c>
      <c r="C68" s="575" t="s">
        <v>1058</v>
      </c>
      <c r="D68" s="576" t="s">
        <v>56</v>
      </c>
      <c r="E68" s="576" t="s">
        <v>140</v>
      </c>
      <c r="F68" s="575" t="s">
        <v>68</v>
      </c>
      <c r="G68" s="575" t="s">
        <v>446</v>
      </c>
      <c r="H68" s="575" t="s">
        <v>404</v>
      </c>
      <c r="I68" s="575">
        <v>6</v>
      </c>
      <c r="J68" s="575">
        <v>8</v>
      </c>
      <c r="K68" s="617">
        <v>42353</v>
      </c>
      <c r="L68" s="617" t="s">
        <v>856</v>
      </c>
      <c r="M68" s="576" t="s">
        <v>139</v>
      </c>
      <c r="N68" s="576" t="s">
        <v>32</v>
      </c>
      <c r="O68" s="575" t="s">
        <v>172</v>
      </c>
      <c r="P68" s="575" t="s">
        <v>97</v>
      </c>
      <c r="Q68" s="575" t="s">
        <v>443</v>
      </c>
      <c r="R68" s="575" t="s">
        <v>97</v>
      </c>
      <c r="S68" s="575" t="s">
        <v>97</v>
      </c>
      <c r="T68" s="575" t="s">
        <v>97</v>
      </c>
    </row>
    <row r="69" spans="1:32" s="578" customFormat="1" ht="85.5" customHeight="1" x14ac:dyDescent="0.25">
      <c r="A69" s="19" t="s">
        <v>1065</v>
      </c>
      <c r="B69" s="575" t="s">
        <v>752</v>
      </c>
      <c r="C69" s="37" t="s">
        <v>1059</v>
      </c>
      <c r="D69" s="576" t="s">
        <v>380</v>
      </c>
      <c r="E69" s="627" t="s">
        <v>1060</v>
      </c>
      <c r="F69" s="575" t="s">
        <v>68</v>
      </c>
      <c r="G69" s="101" t="s">
        <v>1188</v>
      </c>
      <c r="H69" s="575" t="s">
        <v>1187</v>
      </c>
      <c r="I69" s="575">
        <v>0.5</v>
      </c>
      <c r="J69" s="575">
        <v>0.5</v>
      </c>
      <c r="K69" s="617">
        <v>43109</v>
      </c>
      <c r="L69" s="617" t="s">
        <v>751</v>
      </c>
      <c r="M69" s="576" t="s">
        <v>139</v>
      </c>
      <c r="N69" s="576" t="s">
        <v>451</v>
      </c>
      <c r="O69" s="575" t="s">
        <v>1189</v>
      </c>
      <c r="P69" s="575" t="s">
        <v>97</v>
      </c>
      <c r="Q69" s="575" t="s">
        <v>443</v>
      </c>
      <c r="R69" s="575" t="s">
        <v>97</v>
      </c>
      <c r="S69" s="575" t="s">
        <v>97</v>
      </c>
      <c r="T69" s="575" t="s">
        <v>97</v>
      </c>
    </row>
    <row r="70" spans="1:32" s="592" customFormat="1" ht="51" x14ac:dyDescent="0.25">
      <c r="A70" s="587" t="s">
        <v>601</v>
      </c>
      <c r="B70" s="102" t="s">
        <v>1062</v>
      </c>
      <c r="C70" s="577" t="s">
        <v>692</v>
      </c>
      <c r="D70" s="576" t="s">
        <v>1027</v>
      </c>
      <c r="E70" s="576" t="s">
        <v>231</v>
      </c>
      <c r="F70" s="575" t="s">
        <v>68</v>
      </c>
      <c r="G70" s="575" t="s">
        <v>602</v>
      </c>
      <c r="H70" s="575" t="s">
        <v>74</v>
      </c>
      <c r="I70" s="575">
        <v>2</v>
      </c>
      <c r="J70" s="575">
        <v>1</v>
      </c>
      <c r="K70" s="617" t="s">
        <v>1411</v>
      </c>
      <c r="L70" s="617" t="s">
        <v>1412</v>
      </c>
      <c r="M70" s="68" t="s">
        <v>1191</v>
      </c>
      <c r="N70" s="68" t="s">
        <v>1190</v>
      </c>
      <c r="O70" s="628" t="s">
        <v>32</v>
      </c>
      <c r="P70" s="628" t="s">
        <v>97</v>
      </c>
      <c r="Q70" s="628" t="s">
        <v>443</v>
      </c>
      <c r="R70" s="628" t="s">
        <v>97</v>
      </c>
      <c r="S70" s="628" t="s">
        <v>97</v>
      </c>
      <c r="T70" s="628" t="s">
        <v>97</v>
      </c>
      <c r="U70" s="36" t="s">
        <v>349</v>
      </c>
      <c r="V70" s="578" t="s">
        <v>11</v>
      </c>
      <c r="W70" s="578"/>
      <c r="X70" s="578"/>
      <c r="Y70" s="98" t="s">
        <v>1247</v>
      </c>
      <c r="Z70" s="578"/>
      <c r="AA70" s="578" t="s">
        <v>11</v>
      </c>
      <c r="AB70" s="578"/>
      <c r="AC70" s="578"/>
      <c r="AD70" s="578"/>
      <c r="AE70" s="578"/>
      <c r="AF70" s="578"/>
    </row>
    <row r="71" spans="1:32" s="592" customFormat="1" ht="63.75" x14ac:dyDescent="0.25">
      <c r="A71" s="587" t="s">
        <v>407</v>
      </c>
      <c r="B71" s="578" t="s">
        <v>811</v>
      </c>
      <c r="C71" s="337" t="s">
        <v>693</v>
      </c>
      <c r="D71" s="576" t="s">
        <v>56</v>
      </c>
      <c r="E71" s="576" t="s">
        <v>414</v>
      </c>
      <c r="F71" s="575" t="s">
        <v>68</v>
      </c>
      <c r="G71" s="575" t="s">
        <v>413</v>
      </c>
      <c r="H71" s="575" t="s">
        <v>404</v>
      </c>
      <c r="I71" s="575">
        <v>2</v>
      </c>
      <c r="J71" s="575">
        <v>0.5</v>
      </c>
      <c r="K71" s="617" t="s">
        <v>1414</v>
      </c>
      <c r="L71" s="617" t="s">
        <v>1413</v>
      </c>
      <c r="M71" s="576" t="s">
        <v>139</v>
      </c>
      <c r="N71" s="576" t="s">
        <v>32</v>
      </c>
      <c r="O71" s="575" t="s">
        <v>199</v>
      </c>
      <c r="P71" s="575" t="s">
        <v>97</v>
      </c>
      <c r="Q71" s="575" t="s">
        <v>443</v>
      </c>
      <c r="R71" s="575" t="s">
        <v>97</v>
      </c>
      <c r="S71" s="575" t="s">
        <v>97</v>
      </c>
      <c r="T71" s="575" t="s">
        <v>97</v>
      </c>
      <c r="U71" s="578" t="s">
        <v>375</v>
      </c>
      <c r="V71" s="578"/>
      <c r="W71" s="578"/>
      <c r="X71" s="578"/>
      <c r="Y71" s="98" t="s">
        <v>519</v>
      </c>
      <c r="Z71" s="578"/>
      <c r="AA71" s="578"/>
      <c r="AB71" s="578"/>
      <c r="AC71" s="578"/>
      <c r="AD71" s="578"/>
      <c r="AE71" s="578" t="s">
        <v>11</v>
      </c>
      <c r="AF71" s="578"/>
    </row>
    <row r="72" spans="1:32" s="592" customFormat="1" ht="62.25" x14ac:dyDescent="0.25">
      <c r="A72" s="38" t="s">
        <v>1064</v>
      </c>
      <c r="B72" s="578" t="s">
        <v>1063</v>
      </c>
      <c r="C72" s="624" t="s">
        <v>1061</v>
      </c>
      <c r="D72" s="576" t="s">
        <v>578</v>
      </c>
      <c r="E72" s="627" t="s">
        <v>1060</v>
      </c>
      <c r="F72" s="628" t="s">
        <v>635</v>
      </c>
      <c r="G72" s="628" t="s">
        <v>576</v>
      </c>
      <c r="H72" s="628" t="s">
        <v>575</v>
      </c>
      <c r="I72" s="628">
        <v>0.2</v>
      </c>
      <c r="J72" s="628">
        <v>0.1</v>
      </c>
      <c r="K72" s="610">
        <v>42905</v>
      </c>
      <c r="L72" s="610" t="s">
        <v>72</v>
      </c>
      <c r="M72" s="68" t="s">
        <v>97</v>
      </c>
      <c r="N72" s="68" t="s">
        <v>97</v>
      </c>
      <c r="O72" s="628" t="s">
        <v>1185</v>
      </c>
      <c r="P72" s="628" t="s">
        <v>97</v>
      </c>
      <c r="Q72" s="628" t="s">
        <v>443</v>
      </c>
      <c r="R72" s="628" t="s">
        <v>97</v>
      </c>
      <c r="S72" s="628" t="s">
        <v>97</v>
      </c>
      <c r="T72" s="628" t="s">
        <v>97</v>
      </c>
      <c r="U72" s="578"/>
      <c r="V72" s="578"/>
      <c r="W72" s="578"/>
      <c r="X72" s="578"/>
      <c r="Y72" s="578"/>
      <c r="Z72" s="578"/>
      <c r="AA72" s="578"/>
      <c r="AB72" s="578"/>
      <c r="AC72" s="578"/>
      <c r="AD72" s="578"/>
      <c r="AE72" s="578"/>
      <c r="AF72" s="578"/>
    </row>
    <row r="73" spans="1:32" s="592" customFormat="1" ht="114.75" x14ac:dyDescent="0.25">
      <c r="A73" s="591" t="s">
        <v>1352</v>
      </c>
      <c r="B73" s="578"/>
      <c r="C73" s="624"/>
      <c r="D73" s="576"/>
      <c r="E73" s="627"/>
      <c r="F73" s="628"/>
      <c r="G73" s="628"/>
      <c r="H73" s="628"/>
      <c r="I73" s="628"/>
      <c r="J73" s="628"/>
      <c r="K73" s="610">
        <v>44384</v>
      </c>
      <c r="L73" s="610" t="s">
        <v>79</v>
      </c>
      <c r="M73" s="68" t="s">
        <v>1350</v>
      </c>
      <c r="N73" s="68" t="s">
        <v>1351</v>
      </c>
      <c r="O73" s="628" t="s">
        <v>145</v>
      </c>
      <c r="P73" s="109">
        <v>0.01</v>
      </c>
      <c r="Q73" s="628" t="s">
        <v>443</v>
      </c>
      <c r="R73" s="628" t="s">
        <v>138</v>
      </c>
      <c r="S73" s="628" t="s">
        <v>193</v>
      </c>
      <c r="T73" s="628" t="s">
        <v>192</v>
      </c>
      <c r="U73" s="578" t="s">
        <v>349</v>
      </c>
      <c r="V73" s="578" t="s">
        <v>11</v>
      </c>
      <c r="W73" s="578"/>
      <c r="X73" s="578"/>
      <c r="Y73" s="577" t="s">
        <v>366</v>
      </c>
      <c r="Z73" s="578"/>
      <c r="AA73" s="578" t="s">
        <v>11</v>
      </c>
      <c r="AB73" s="578"/>
      <c r="AC73" s="578"/>
      <c r="AD73" s="578"/>
      <c r="AE73" s="578"/>
      <c r="AF73" s="578"/>
    </row>
    <row r="74" spans="1:32" s="592" customFormat="1" ht="114.75" customHeight="1" x14ac:dyDescent="0.25">
      <c r="A74" s="591" t="s">
        <v>1377</v>
      </c>
      <c r="B74" s="578"/>
      <c r="C74" s="624"/>
      <c r="D74" s="576"/>
      <c r="E74" s="627"/>
      <c r="F74" s="628"/>
      <c r="G74" s="628"/>
      <c r="H74" s="628"/>
      <c r="I74" s="628"/>
      <c r="J74" s="628"/>
      <c r="K74" s="610">
        <v>44412</v>
      </c>
      <c r="L74" s="610" t="s">
        <v>79</v>
      </c>
      <c r="M74" s="612" t="s">
        <v>1350</v>
      </c>
      <c r="N74" s="612" t="s">
        <v>1351</v>
      </c>
      <c r="O74" s="614" t="s">
        <v>145</v>
      </c>
      <c r="P74" s="616">
        <v>0.01</v>
      </c>
      <c r="Q74" s="614" t="s">
        <v>443</v>
      </c>
      <c r="R74" s="614" t="s">
        <v>138</v>
      </c>
      <c r="S74" s="614" t="s">
        <v>193</v>
      </c>
      <c r="T74" s="614" t="s">
        <v>192</v>
      </c>
      <c r="U74" s="573" t="s">
        <v>349</v>
      </c>
      <c r="V74" s="573" t="s">
        <v>11</v>
      </c>
      <c r="W74" s="578"/>
      <c r="X74" s="578"/>
      <c r="Y74" s="580" t="s">
        <v>366</v>
      </c>
      <c r="Z74" s="578"/>
      <c r="AA74" s="573" t="s">
        <v>11</v>
      </c>
      <c r="AB74" s="578"/>
      <c r="AC74" s="578"/>
      <c r="AD74" s="578"/>
      <c r="AE74" s="578"/>
      <c r="AF74" s="578"/>
    </row>
    <row r="75" spans="1:32" s="592" customFormat="1" ht="26.25" customHeight="1" x14ac:dyDescent="0.25">
      <c r="A75" s="591" t="s">
        <v>1362</v>
      </c>
      <c r="B75" s="575" t="s">
        <v>1248</v>
      </c>
      <c r="C75" s="577" t="s">
        <v>861</v>
      </c>
      <c r="D75" s="576" t="s">
        <v>35</v>
      </c>
      <c r="E75" s="576" t="s">
        <v>140</v>
      </c>
      <c r="F75" s="575" t="s">
        <v>68</v>
      </c>
      <c r="G75" s="575" t="s">
        <v>92</v>
      </c>
      <c r="H75" s="575" t="s">
        <v>74</v>
      </c>
      <c r="I75" s="575">
        <v>40</v>
      </c>
      <c r="J75" s="575">
        <v>25</v>
      </c>
      <c r="K75" s="569" t="s">
        <v>1415</v>
      </c>
      <c r="L75" s="569" t="s">
        <v>1378</v>
      </c>
      <c r="M75" s="576" t="s">
        <v>655</v>
      </c>
      <c r="N75" s="576" t="s">
        <v>191</v>
      </c>
      <c r="O75" s="576" t="s">
        <v>145</v>
      </c>
      <c r="P75" s="576" t="s">
        <v>156</v>
      </c>
      <c r="Q75" s="576" t="s">
        <v>443</v>
      </c>
      <c r="R75" s="576" t="s">
        <v>138</v>
      </c>
      <c r="S75" s="576" t="s">
        <v>193</v>
      </c>
      <c r="T75" s="576" t="s">
        <v>192</v>
      </c>
      <c r="U75" s="578" t="s">
        <v>349</v>
      </c>
      <c r="V75" s="578" t="s">
        <v>11</v>
      </c>
      <c r="W75" s="578"/>
      <c r="X75" s="578"/>
      <c r="Y75" s="577" t="s">
        <v>366</v>
      </c>
      <c r="Z75" s="575"/>
      <c r="AA75" s="578" t="s">
        <v>11</v>
      </c>
      <c r="AB75" s="578"/>
      <c r="AC75" s="578"/>
      <c r="AD75" s="578"/>
      <c r="AE75" s="578"/>
      <c r="AF75" s="578"/>
    </row>
    <row r="76" spans="1:32" s="592" customFormat="1" ht="51" x14ac:dyDescent="0.25">
      <c r="A76" s="592" t="s">
        <v>317</v>
      </c>
      <c r="B76" s="575" t="s">
        <v>74</v>
      </c>
      <c r="C76" s="575" t="s">
        <v>340</v>
      </c>
      <c r="D76" s="576" t="s">
        <v>46</v>
      </c>
      <c r="E76" s="576" t="s">
        <v>140</v>
      </c>
      <c r="F76" s="575" t="s">
        <v>749</v>
      </c>
      <c r="G76" s="575" t="s">
        <v>337</v>
      </c>
      <c r="H76" s="575" t="s">
        <v>338</v>
      </c>
      <c r="I76" s="575">
        <v>8</v>
      </c>
      <c r="J76" s="575">
        <v>4</v>
      </c>
      <c r="K76" s="617">
        <v>42832</v>
      </c>
      <c r="L76" s="617" t="s">
        <v>339</v>
      </c>
      <c r="M76" s="576" t="s">
        <v>139</v>
      </c>
      <c r="N76" s="576" t="s">
        <v>341</v>
      </c>
      <c r="O76" s="575" t="s">
        <v>97</v>
      </c>
      <c r="P76" s="575" t="s">
        <v>32</v>
      </c>
      <c r="Q76" s="575" t="s">
        <v>443</v>
      </c>
      <c r="R76" s="575" t="s">
        <v>97</v>
      </c>
      <c r="S76" s="575" t="s">
        <v>97</v>
      </c>
      <c r="T76" s="575" t="s">
        <v>97</v>
      </c>
      <c r="U76" s="578"/>
      <c r="V76" s="578"/>
      <c r="W76" s="578"/>
      <c r="X76" s="578"/>
      <c r="Y76" s="578"/>
      <c r="Z76" s="578"/>
      <c r="AA76" s="578"/>
      <c r="AB76" s="578"/>
      <c r="AC76" s="578"/>
      <c r="AD76" s="578"/>
      <c r="AE76" s="578"/>
      <c r="AF76" s="578"/>
    </row>
    <row r="77" spans="1:32" s="592" customFormat="1" ht="102" x14ac:dyDescent="0.25">
      <c r="A77" s="19" t="s">
        <v>1393</v>
      </c>
      <c r="B77" s="32" t="s">
        <v>1139</v>
      </c>
      <c r="C77" s="37" t="s">
        <v>1138</v>
      </c>
      <c r="D77" s="300" t="s">
        <v>34</v>
      </c>
      <c r="E77" s="338" t="s">
        <v>1137</v>
      </c>
      <c r="F77" s="575" t="s">
        <v>928</v>
      </c>
      <c r="G77" s="575" t="s">
        <v>1133</v>
      </c>
      <c r="H77" s="575" t="s">
        <v>1134</v>
      </c>
      <c r="I77" s="575">
        <v>2</v>
      </c>
      <c r="J77" s="575">
        <v>1</v>
      </c>
      <c r="K77" s="617">
        <v>43899</v>
      </c>
      <c r="L77" s="301" t="s">
        <v>1025</v>
      </c>
      <c r="M77" s="576" t="s">
        <v>1031</v>
      </c>
      <c r="N77" s="576" t="s">
        <v>32</v>
      </c>
      <c r="O77" s="575" t="s">
        <v>1089</v>
      </c>
      <c r="P77" s="575" t="s">
        <v>1034</v>
      </c>
      <c r="Q77" s="575" t="s">
        <v>443</v>
      </c>
      <c r="R77" s="575" t="s">
        <v>343</v>
      </c>
      <c r="S77" s="575" t="s">
        <v>1033</v>
      </c>
      <c r="T77" s="575" t="s">
        <v>1032</v>
      </c>
      <c r="U77" s="578" t="s">
        <v>374</v>
      </c>
      <c r="V77" s="578" t="s">
        <v>11</v>
      </c>
      <c r="W77" s="578"/>
      <c r="X77" s="578"/>
      <c r="Y77" s="577" t="s">
        <v>1036</v>
      </c>
      <c r="Z77" s="578"/>
      <c r="AA77" s="578" t="s">
        <v>11</v>
      </c>
      <c r="AB77" s="578"/>
      <c r="AC77" s="578"/>
      <c r="AD77" s="578"/>
      <c r="AE77" s="578"/>
      <c r="AF77" s="578"/>
    </row>
    <row r="78" spans="1:32" s="298" customFormat="1" ht="76.5" x14ac:dyDescent="0.25">
      <c r="A78" s="327" t="s">
        <v>1022</v>
      </c>
      <c r="B78" s="165" t="s">
        <v>1066</v>
      </c>
      <c r="C78" s="299" t="s">
        <v>1023</v>
      </c>
      <c r="D78" s="378" t="s">
        <v>46</v>
      </c>
      <c r="E78" s="300" t="s">
        <v>140</v>
      </c>
      <c r="F78" s="166" t="s">
        <v>928</v>
      </c>
      <c r="G78" s="299" t="s">
        <v>535</v>
      </c>
      <c r="H78" s="299" t="s">
        <v>1024</v>
      </c>
      <c r="I78" s="299">
        <v>1</v>
      </c>
      <c r="J78" s="299">
        <v>0.5</v>
      </c>
      <c r="K78" s="301">
        <v>43888</v>
      </c>
      <c r="L78" s="301" t="s">
        <v>1025</v>
      </c>
      <c r="M78" s="300" t="s">
        <v>1026</v>
      </c>
      <c r="N78" s="300" t="s">
        <v>341</v>
      </c>
      <c r="O78" s="299" t="s">
        <v>97</v>
      </c>
      <c r="P78" s="299" t="s">
        <v>32</v>
      </c>
      <c r="Q78" s="299" t="s">
        <v>443</v>
      </c>
      <c r="R78" s="299" t="s">
        <v>97</v>
      </c>
      <c r="S78" s="299" t="s">
        <v>97</v>
      </c>
      <c r="T78" s="299" t="s">
        <v>97</v>
      </c>
    </row>
    <row r="79" spans="1:32" s="298" customFormat="1" ht="110.25" x14ac:dyDescent="0.25">
      <c r="A79" s="302" t="s">
        <v>1142</v>
      </c>
      <c r="B79" s="32" t="s">
        <v>1135</v>
      </c>
      <c r="C79" s="37" t="s">
        <v>1138</v>
      </c>
      <c r="D79" s="300" t="s">
        <v>1027</v>
      </c>
      <c r="E79" s="338" t="s">
        <v>1137</v>
      </c>
      <c r="F79" s="575" t="s">
        <v>928</v>
      </c>
      <c r="G79" s="575" t="s">
        <v>1133</v>
      </c>
      <c r="H79" s="575" t="s">
        <v>1134</v>
      </c>
      <c r="I79" s="575">
        <v>2</v>
      </c>
      <c r="J79" s="575">
        <v>1</v>
      </c>
      <c r="K79" s="301" t="s">
        <v>1315</v>
      </c>
      <c r="L79" s="301" t="s">
        <v>1025</v>
      </c>
      <c r="M79" s="576" t="s">
        <v>1031</v>
      </c>
      <c r="N79" s="576" t="s">
        <v>32</v>
      </c>
      <c r="O79" s="575" t="s">
        <v>1089</v>
      </c>
      <c r="P79" s="575" t="s">
        <v>1034</v>
      </c>
      <c r="Q79" s="575" t="s">
        <v>443</v>
      </c>
      <c r="R79" s="575" t="s">
        <v>343</v>
      </c>
      <c r="S79" s="575" t="s">
        <v>1033</v>
      </c>
      <c r="T79" s="575" t="s">
        <v>1032</v>
      </c>
      <c r="U79" s="578" t="s">
        <v>374</v>
      </c>
      <c r="V79" s="578" t="s">
        <v>11</v>
      </c>
      <c r="W79" s="578"/>
      <c r="X79" s="578"/>
      <c r="Y79" s="577" t="s">
        <v>1036</v>
      </c>
      <c r="Z79" s="578"/>
      <c r="AA79" s="578" t="s">
        <v>11</v>
      </c>
      <c r="AB79" s="578"/>
      <c r="AC79" s="578"/>
      <c r="AD79" s="578"/>
      <c r="AE79" s="578"/>
      <c r="AF79" s="578"/>
    </row>
    <row r="80" spans="1:32" s="298" customFormat="1" ht="149.25" customHeight="1" x14ac:dyDescent="0.25">
      <c r="A80" s="302" t="s">
        <v>1143</v>
      </c>
      <c r="B80" s="577" t="s">
        <v>1096</v>
      </c>
      <c r="C80" s="624" t="s">
        <v>1087</v>
      </c>
      <c r="D80" s="300" t="s">
        <v>34</v>
      </c>
      <c r="E80" s="339" t="s">
        <v>1136</v>
      </c>
      <c r="F80" s="166" t="s">
        <v>928</v>
      </c>
      <c r="G80" s="299" t="s">
        <v>1014</v>
      </c>
      <c r="H80" s="299" t="s">
        <v>1086</v>
      </c>
      <c r="I80" s="299">
        <v>2</v>
      </c>
      <c r="J80" s="299">
        <v>1</v>
      </c>
      <c r="K80" s="301" t="s">
        <v>1420</v>
      </c>
      <c r="L80" s="301" t="s">
        <v>1012</v>
      </c>
      <c r="M80" s="340" t="s">
        <v>1019</v>
      </c>
      <c r="N80" s="300"/>
      <c r="O80" s="342" t="s">
        <v>1015</v>
      </c>
      <c r="P80" s="299" t="s">
        <v>1017</v>
      </c>
      <c r="Q80" s="299" t="s">
        <v>443</v>
      </c>
      <c r="R80" s="299" t="s">
        <v>1018</v>
      </c>
      <c r="S80" s="341" t="s">
        <v>1016</v>
      </c>
      <c r="T80" s="299"/>
      <c r="U80" s="163" t="s">
        <v>1020</v>
      </c>
      <c r="W80" s="298" t="s">
        <v>11</v>
      </c>
      <c r="Y80" s="577" t="s">
        <v>366</v>
      </c>
      <c r="AC80" s="298" t="s">
        <v>11</v>
      </c>
    </row>
    <row r="81" spans="1:32" s="298" customFormat="1" ht="92.25" customHeight="1" x14ac:dyDescent="0.25">
      <c r="A81" s="302" t="s">
        <v>1298</v>
      </c>
      <c r="B81" s="577" t="s">
        <v>1097</v>
      </c>
      <c r="C81" s="624" t="s">
        <v>1083</v>
      </c>
      <c r="D81" s="300" t="s">
        <v>1082</v>
      </c>
      <c r="E81" s="338" t="s">
        <v>1088</v>
      </c>
      <c r="F81" s="166" t="s">
        <v>928</v>
      </c>
      <c r="G81" s="299" t="s">
        <v>1071</v>
      </c>
      <c r="H81" s="299" t="s">
        <v>1070</v>
      </c>
      <c r="I81" s="299">
        <v>2</v>
      </c>
      <c r="J81" s="299">
        <v>0.5</v>
      </c>
      <c r="K81" s="301">
        <v>43893</v>
      </c>
      <c r="L81" s="301" t="s">
        <v>1025</v>
      </c>
      <c r="M81" s="343" t="s">
        <v>1079</v>
      </c>
      <c r="N81" s="300" t="s">
        <v>32</v>
      </c>
      <c r="O81" s="342" t="s">
        <v>1080</v>
      </c>
      <c r="P81" s="299" t="s">
        <v>1084</v>
      </c>
      <c r="Q81" s="299" t="s">
        <v>443</v>
      </c>
      <c r="R81" s="299" t="s">
        <v>1081</v>
      </c>
      <c r="S81" s="299" t="s">
        <v>1085</v>
      </c>
      <c r="T81" s="299" t="s">
        <v>97</v>
      </c>
      <c r="U81" s="163" t="s">
        <v>374</v>
      </c>
      <c r="V81" s="298" t="s">
        <v>11</v>
      </c>
      <c r="Y81" s="577" t="s">
        <v>366</v>
      </c>
      <c r="AA81" s="298" t="s">
        <v>11</v>
      </c>
    </row>
    <row r="82" spans="1:32" s="592" customFormat="1" ht="114.75" customHeight="1" x14ac:dyDescent="0.25">
      <c r="A82" s="837" t="s">
        <v>84</v>
      </c>
      <c r="B82" s="738" t="s">
        <v>862</v>
      </c>
      <c r="C82" s="855" t="s">
        <v>863</v>
      </c>
      <c r="D82" s="742" t="s">
        <v>47</v>
      </c>
      <c r="E82" s="742" t="s">
        <v>140</v>
      </c>
      <c r="F82" s="738" t="s">
        <v>68</v>
      </c>
      <c r="G82" s="738" t="s">
        <v>194</v>
      </c>
      <c r="H82" s="738" t="s">
        <v>195</v>
      </c>
      <c r="I82" s="738">
        <v>10</v>
      </c>
      <c r="J82" s="738">
        <v>7</v>
      </c>
      <c r="K82" s="740" t="s">
        <v>956</v>
      </c>
      <c r="L82" s="740" t="s">
        <v>852</v>
      </c>
      <c r="M82" s="742" t="s">
        <v>196</v>
      </c>
      <c r="N82" s="742" t="s">
        <v>197</v>
      </c>
      <c r="O82" s="738" t="s">
        <v>199</v>
      </c>
      <c r="P82" s="738" t="s">
        <v>198</v>
      </c>
      <c r="Q82" s="738" t="s">
        <v>443</v>
      </c>
      <c r="R82" s="738" t="s">
        <v>138</v>
      </c>
      <c r="S82" s="738" t="s">
        <v>595</v>
      </c>
      <c r="T82" s="738" t="s">
        <v>595</v>
      </c>
      <c r="U82" s="578"/>
      <c r="V82" s="578"/>
      <c r="W82" s="578"/>
      <c r="X82" s="578"/>
      <c r="Y82" s="578"/>
      <c r="Z82" s="578"/>
      <c r="AA82" s="578"/>
      <c r="AB82" s="578"/>
      <c r="AC82" s="578"/>
      <c r="AD82" s="578"/>
      <c r="AE82" s="578"/>
      <c r="AF82" s="578"/>
    </row>
    <row r="83" spans="1:32" s="592" customFormat="1" x14ac:dyDescent="0.25">
      <c r="A83" s="838"/>
      <c r="B83" s="739"/>
      <c r="C83" s="856"/>
      <c r="D83" s="743"/>
      <c r="E83" s="743"/>
      <c r="F83" s="739"/>
      <c r="G83" s="739"/>
      <c r="H83" s="739"/>
      <c r="I83" s="739"/>
      <c r="J83" s="739"/>
      <c r="K83" s="741"/>
      <c r="L83" s="741"/>
      <c r="M83" s="743"/>
      <c r="N83" s="743"/>
      <c r="O83" s="739"/>
      <c r="P83" s="739"/>
      <c r="Q83" s="739"/>
      <c r="R83" s="739"/>
      <c r="S83" s="739"/>
      <c r="T83" s="739"/>
      <c r="U83" s="578"/>
      <c r="V83" s="578"/>
      <c r="W83" s="578"/>
      <c r="X83" s="578"/>
      <c r="Y83" s="578"/>
      <c r="Z83" s="578"/>
      <c r="AA83" s="578"/>
      <c r="AB83" s="578"/>
      <c r="AC83" s="578"/>
      <c r="AD83" s="578"/>
      <c r="AE83" s="578"/>
      <c r="AF83" s="578"/>
    </row>
    <row r="84" spans="1:32" s="592" customFormat="1" ht="63.75" x14ac:dyDescent="0.25">
      <c r="A84" s="24" t="s">
        <v>85</v>
      </c>
      <c r="B84" s="575" t="s">
        <v>1067</v>
      </c>
      <c r="C84" s="35" t="s">
        <v>1068</v>
      </c>
      <c r="D84" s="576" t="s">
        <v>47</v>
      </c>
      <c r="E84" s="576" t="s">
        <v>140</v>
      </c>
      <c r="F84" s="575" t="s">
        <v>68</v>
      </c>
      <c r="G84" s="575" t="s">
        <v>201</v>
      </c>
      <c r="H84" s="575" t="s">
        <v>202</v>
      </c>
      <c r="I84" s="575">
        <v>4</v>
      </c>
      <c r="J84" s="575">
        <v>1</v>
      </c>
      <c r="K84" s="617">
        <v>42814</v>
      </c>
      <c r="L84" s="617" t="s">
        <v>853</v>
      </c>
      <c r="M84" s="576" t="s">
        <v>196</v>
      </c>
      <c r="N84" s="576" t="s">
        <v>197</v>
      </c>
      <c r="O84" s="575" t="s">
        <v>199</v>
      </c>
      <c r="P84" s="575" t="s">
        <v>198</v>
      </c>
      <c r="Q84" s="575" t="s">
        <v>443</v>
      </c>
      <c r="R84" s="575" t="s">
        <v>138</v>
      </c>
      <c r="S84" s="575" t="s">
        <v>595</v>
      </c>
      <c r="T84" s="575" t="s">
        <v>595</v>
      </c>
      <c r="U84" s="578"/>
      <c r="V84" s="578"/>
      <c r="W84" s="578"/>
      <c r="X84" s="578"/>
      <c r="Y84" s="578"/>
      <c r="Z84" s="578"/>
      <c r="AA84" s="578"/>
      <c r="AB84" s="578"/>
      <c r="AC84" s="578"/>
      <c r="AD84" s="578"/>
      <c r="AE84" s="578"/>
      <c r="AF84" s="578"/>
    </row>
    <row r="85" spans="1:32" s="592" customFormat="1" ht="216.75" x14ac:dyDescent="0.25">
      <c r="A85" s="24" t="s">
        <v>568</v>
      </c>
      <c r="B85" s="578" t="s">
        <v>1069</v>
      </c>
      <c r="C85" s="35" t="s">
        <v>864</v>
      </c>
      <c r="D85" s="576" t="s">
        <v>55</v>
      </c>
      <c r="E85" s="576" t="s">
        <v>694</v>
      </c>
      <c r="F85" s="575" t="s">
        <v>695</v>
      </c>
      <c r="G85" s="575" t="s">
        <v>201</v>
      </c>
      <c r="H85" s="575" t="s">
        <v>306</v>
      </c>
      <c r="I85" s="575">
        <v>8</v>
      </c>
      <c r="J85" s="575">
        <v>0.1</v>
      </c>
      <c r="K85" s="617">
        <v>42948</v>
      </c>
      <c r="L85" s="617" t="s">
        <v>71</v>
      </c>
      <c r="M85" s="576" t="s">
        <v>656</v>
      </c>
      <c r="N85" s="576" t="s">
        <v>307</v>
      </c>
      <c r="O85" s="575" t="s">
        <v>199</v>
      </c>
      <c r="P85" s="579">
        <v>0.01</v>
      </c>
      <c r="Q85" s="575" t="s">
        <v>443</v>
      </c>
      <c r="R85" s="575" t="s">
        <v>138</v>
      </c>
      <c r="S85" s="575" t="s">
        <v>200</v>
      </c>
      <c r="T85" s="575" t="s">
        <v>881</v>
      </c>
      <c r="U85" s="578"/>
      <c r="V85" s="578"/>
      <c r="W85" s="578"/>
      <c r="X85" s="578"/>
      <c r="Y85" s="9" t="s">
        <v>33</v>
      </c>
      <c r="Z85" s="578"/>
      <c r="AA85" s="578"/>
      <c r="AB85" s="578"/>
      <c r="AC85" s="578"/>
      <c r="AD85" s="578"/>
      <c r="AE85" s="578"/>
      <c r="AF85" s="578"/>
    </row>
    <row r="86" spans="1:32" s="592" customFormat="1" ht="76.5" x14ac:dyDescent="0.25">
      <c r="A86" s="19" t="s">
        <v>1364</v>
      </c>
      <c r="B86" s="624" t="s">
        <v>812</v>
      </c>
      <c r="C86" s="619" t="s">
        <v>813</v>
      </c>
      <c r="D86" s="576" t="s">
        <v>759</v>
      </c>
      <c r="E86" s="627" t="s">
        <v>765</v>
      </c>
      <c r="F86" s="575" t="s">
        <v>697</v>
      </c>
      <c r="G86" s="575" t="s">
        <v>762</v>
      </c>
      <c r="H86" s="575" t="s">
        <v>763</v>
      </c>
      <c r="I86" s="575">
        <v>1</v>
      </c>
      <c r="J86" s="575">
        <v>0.5</v>
      </c>
      <c r="K86" s="617">
        <v>44440</v>
      </c>
      <c r="L86" s="617" t="s">
        <v>71</v>
      </c>
      <c r="M86" s="576" t="s">
        <v>764</v>
      </c>
      <c r="N86" s="576" t="s">
        <v>32</v>
      </c>
      <c r="O86" s="575" t="s">
        <v>463</v>
      </c>
      <c r="P86" s="575" t="s">
        <v>97</v>
      </c>
      <c r="Q86" s="575" t="s">
        <v>443</v>
      </c>
      <c r="R86" s="575" t="s">
        <v>97</v>
      </c>
      <c r="S86" s="575" t="s">
        <v>97</v>
      </c>
      <c r="T86" s="575" t="s">
        <v>97</v>
      </c>
      <c r="U86" s="578"/>
      <c r="V86" s="578"/>
      <c r="W86" s="578"/>
      <c r="X86" s="578"/>
      <c r="Y86" s="578" t="s">
        <v>591</v>
      </c>
      <c r="Z86" s="578"/>
      <c r="AA86" s="578"/>
      <c r="AB86" s="578"/>
      <c r="AC86" s="578"/>
      <c r="AD86" s="578"/>
      <c r="AE86" s="578"/>
      <c r="AF86" s="578"/>
    </row>
    <row r="87" spans="1:32" s="592" customFormat="1" ht="76.5" x14ac:dyDescent="0.25">
      <c r="A87" s="19" t="s">
        <v>1077</v>
      </c>
      <c r="B87" s="624" t="s">
        <v>812</v>
      </c>
      <c r="C87" s="619" t="s">
        <v>813</v>
      </c>
      <c r="D87" s="576" t="s">
        <v>759</v>
      </c>
      <c r="E87" s="627" t="s">
        <v>765</v>
      </c>
      <c r="F87" s="575" t="s">
        <v>697</v>
      </c>
      <c r="G87" s="575" t="s">
        <v>762</v>
      </c>
      <c r="H87" s="575" t="s">
        <v>763</v>
      </c>
      <c r="I87" s="575">
        <v>1</v>
      </c>
      <c r="J87" s="575">
        <v>0.5</v>
      </c>
      <c r="K87" s="617">
        <v>44270</v>
      </c>
      <c r="L87" s="617" t="s">
        <v>71</v>
      </c>
      <c r="M87" s="576" t="s">
        <v>764</v>
      </c>
      <c r="N87" s="576" t="s">
        <v>32</v>
      </c>
      <c r="O87" s="575" t="s">
        <v>463</v>
      </c>
      <c r="P87" s="575" t="s">
        <v>97</v>
      </c>
      <c r="Q87" s="575" t="s">
        <v>443</v>
      </c>
      <c r="R87" s="575" t="s">
        <v>97</v>
      </c>
      <c r="S87" s="575" t="s">
        <v>97</v>
      </c>
      <c r="T87" s="575" t="s">
        <v>97</v>
      </c>
      <c r="U87" s="578"/>
      <c r="V87" s="578"/>
      <c r="W87" s="578"/>
      <c r="X87" s="578"/>
      <c r="Y87" s="578" t="s">
        <v>591</v>
      </c>
      <c r="Z87" s="578"/>
      <c r="AA87" s="578"/>
      <c r="AB87" s="578"/>
      <c r="AC87" s="578"/>
      <c r="AD87" s="578"/>
      <c r="AE87" s="578"/>
      <c r="AF87" s="578"/>
    </row>
    <row r="88" spans="1:32" s="592" customFormat="1" ht="76.5" x14ac:dyDescent="0.25">
      <c r="A88" s="19" t="s">
        <v>1078</v>
      </c>
      <c r="B88" s="624" t="s">
        <v>814</v>
      </c>
      <c r="C88" s="619" t="s">
        <v>815</v>
      </c>
      <c r="D88" s="576" t="s">
        <v>760</v>
      </c>
      <c r="E88" s="627" t="s">
        <v>761</v>
      </c>
      <c r="F88" s="575" t="s">
        <v>697</v>
      </c>
      <c r="G88" s="575" t="s">
        <v>762</v>
      </c>
      <c r="H88" s="575" t="s">
        <v>763</v>
      </c>
      <c r="I88" s="575">
        <v>1</v>
      </c>
      <c r="J88" s="575">
        <v>0.5</v>
      </c>
      <c r="K88" s="617" t="s">
        <v>74</v>
      </c>
      <c r="L88" s="617" t="s">
        <v>74</v>
      </c>
      <c r="M88" s="576" t="s">
        <v>442</v>
      </c>
      <c r="N88" s="576" t="s">
        <v>32</v>
      </c>
      <c r="O88" s="575" t="s">
        <v>97</v>
      </c>
      <c r="P88" s="575" t="s">
        <v>97</v>
      </c>
      <c r="Q88" s="575" t="s">
        <v>443</v>
      </c>
      <c r="R88" s="575" t="s">
        <v>97</v>
      </c>
      <c r="S88" s="575" t="s">
        <v>97</v>
      </c>
      <c r="T88" s="575" t="s">
        <v>97</v>
      </c>
      <c r="U88" s="578"/>
      <c r="V88" s="578"/>
      <c r="W88" s="578"/>
      <c r="X88" s="578"/>
      <c r="Y88" s="578" t="s">
        <v>591</v>
      </c>
      <c r="Z88" s="578"/>
      <c r="AA88" s="578"/>
      <c r="AB88" s="578"/>
      <c r="AC88" s="578"/>
      <c r="AD88" s="578"/>
      <c r="AE88" s="578"/>
      <c r="AF88" s="578"/>
    </row>
    <row r="89" spans="1:32" s="592" customFormat="1" ht="102" x14ac:dyDescent="0.25">
      <c r="A89" s="19" t="s">
        <v>1144</v>
      </c>
      <c r="B89" s="577" t="s">
        <v>1095</v>
      </c>
      <c r="C89" s="624" t="s">
        <v>1076</v>
      </c>
      <c r="D89" s="576" t="s">
        <v>1027</v>
      </c>
      <c r="E89" s="627" t="s">
        <v>1035</v>
      </c>
      <c r="F89" s="575" t="s">
        <v>928</v>
      </c>
      <c r="G89" s="575" t="s">
        <v>1029</v>
      </c>
      <c r="H89" s="575" t="s">
        <v>1030</v>
      </c>
      <c r="I89" s="575">
        <v>2</v>
      </c>
      <c r="J89" s="575">
        <v>1</v>
      </c>
      <c r="K89" s="617" t="s">
        <v>74</v>
      </c>
      <c r="L89" s="617" t="s">
        <v>971</v>
      </c>
      <c r="M89" s="576" t="s">
        <v>1031</v>
      </c>
      <c r="N89" s="576" t="s">
        <v>32</v>
      </c>
      <c r="O89" s="575" t="s">
        <v>1089</v>
      </c>
      <c r="P89" s="575" t="s">
        <v>1034</v>
      </c>
      <c r="Q89" s="575" t="s">
        <v>443</v>
      </c>
      <c r="R89" s="575" t="s">
        <v>343</v>
      </c>
      <c r="S89" s="575" t="s">
        <v>1033</v>
      </c>
      <c r="T89" s="575" t="s">
        <v>1032</v>
      </c>
      <c r="U89" s="578" t="s">
        <v>1090</v>
      </c>
      <c r="V89" s="578" t="s">
        <v>11</v>
      </c>
      <c r="W89" s="578"/>
      <c r="X89" s="578"/>
      <c r="Y89" s="577" t="s">
        <v>1036</v>
      </c>
      <c r="Z89" s="578"/>
      <c r="AA89" s="578" t="s">
        <v>11</v>
      </c>
      <c r="AB89" s="578"/>
      <c r="AC89" s="578"/>
      <c r="AD89" s="578"/>
      <c r="AE89" s="578"/>
      <c r="AF89" s="578"/>
    </row>
    <row r="90" spans="1:32" s="592" customFormat="1" ht="117" customHeight="1" x14ac:dyDescent="0.25">
      <c r="A90" s="19" t="s">
        <v>1109</v>
      </c>
      <c r="B90" s="577" t="s">
        <v>1116</v>
      </c>
      <c r="C90" s="624" t="s">
        <v>1117</v>
      </c>
      <c r="D90" s="576" t="s">
        <v>1027</v>
      </c>
      <c r="E90" s="627" t="s">
        <v>1115</v>
      </c>
      <c r="F90" s="575" t="s">
        <v>928</v>
      </c>
      <c r="G90" s="575" t="s">
        <v>972</v>
      </c>
      <c r="H90" s="575" t="s">
        <v>1110</v>
      </c>
      <c r="I90" s="575">
        <v>8</v>
      </c>
      <c r="J90" s="575">
        <v>3</v>
      </c>
      <c r="K90" s="617">
        <v>44293</v>
      </c>
      <c r="L90" s="617" t="s">
        <v>971</v>
      </c>
      <c r="M90" s="576" t="s">
        <v>1111</v>
      </c>
      <c r="N90" s="576" t="s">
        <v>1112</v>
      </c>
      <c r="O90" s="575" t="s">
        <v>1089</v>
      </c>
      <c r="P90" s="575" t="s">
        <v>1114</v>
      </c>
      <c r="Q90" s="575" t="s">
        <v>443</v>
      </c>
      <c r="R90" s="575" t="s">
        <v>97</v>
      </c>
      <c r="S90" s="575" t="s">
        <v>1113</v>
      </c>
      <c r="T90" s="575" t="s">
        <v>97</v>
      </c>
      <c r="U90" s="578" t="s">
        <v>374</v>
      </c>
      <c r="V90" s="575" t="s">
        <v>11</v>
      </c>
      <c r="W90" s="578"/>
      <c r="X90" s="578"/>
      <c r="Y90" s="577" t="s">
        <v>1036</v>
      </c>
      <c r="Z90" s="578"/>
      <c r="AA90" s="578" t="s">
        <v>11</v>
      </c>
      <c r="AB90" s="578"/>
      <c r="AC90" s="578"/>
      <c r="AD90" s="578"/>
      <c r="AE90" s="578"/>
      <c r="AF90" s="578"/>
    </row>
    <row r="91" spans="1:32" s="592" customFormat="1" ht="76.5" x14ac:dyDescent="0.25">
      <c r="A91" s="19" t="s">
        <v>1075</v>
      </c>
      <c r="B91" s="624" t="s">
        <v>1094</v>
      </c>
      <c r="C91" s="619" t="s">
        <v>1074</v>
      </c>
      <c r="D91" s="576" t="s">
        <v>39</v>
      </c>
      <c r="E91" s="627" t="s">
        <v>1073</v>
      </c>
      <c r="F91" s="575" t="s">
        <v>928</v>
      </c>
      <c r="G91" s="575" t="s">
        <v>1072</v>
      </c>
      <c r="H91" s="575" t="s">
        <v>1192</v>
      </c>
      <c r="I91" s="575">
        <v>1</v>
      </c>
      <c r="J91" s="575">
        <v>0.25</v>
      </c>
      <c r="K91" s="617">
        <v>43606</v>
      </c>
      <c r="L91" s="617" t="s">
        <v>77</v>
      </c>
      <c r="M91" s="576" t="s">
        <v>32</v>
      </c>
      <c r="N91" s="576" t="s">
        <v>341</v>
      </c>
      <c r="O91" s="575" t="s">
        <v>199</v>
      </c>
      <c r="P91" s="575" t="s">
        <v>341</v>
      </c>
      <c r="Q91" s="575" t="s">
        <v>443</v>
      </c>
      <c r="R91" s="575" t="s">
        <v>97</v>
      </c>
      <c r="S91" s="575" t="s">
        <v>97</v>
      </c>
      <c r="T91" s="575" t="s">
        <v>97</v>
      </c>
      <c r="U91" s="578" t="s">
        <v>97</v>
      </c>
      <c r="V91" s="578"/>
      <c r="W91" s="578"/>
      <c r="X91" s="578"/>
      <c r="Y91" s="578"/>
      <c r="Z91" s="578"/>
      <c r="AA91" s="578"/>
      <c r="AB91" s="578"/>
      <c r="AC91" s="578"/>
      <c r="AD91" s="578"/>
      <c r="AE91" s="578"/>
      <c r="AF91" s="578"/>
    </row>
    <row r="92" spans="1:32" s="592" customFormat="1" ht="76.5" x14ac:dyDescent="0.25">
      <c r="A92" s="19" t="s">
        <v>698</v>
      </c>
      <c r="B92" s="37" t="s">
        <v>705</v>
      </c>
      <c r="C92" s="624" t="s">
        <v>882</v>
      </c>
      <c r="D92" s="576" t="s">
        <v>56</v>
      </c>
      <c r="E92" s="627" t="s">
        <v>213</v>
      </c>
      <c r="F92" s="575" t="s">
        <v>68</v>
      </c>
      <c r="G92" s="575" t="s">
        <v>121</v>
      </c>
      <c r="H92" s="575" t="s">
        <v>122</v>
      </c>
      <c r="I92" s="575">
        <v>0.5</v>
      </c>
      <c r="J92" s="575">
        <v>0.1</v>
      </c>
      <c r="K92" s="617">
        <v>41666</v>
      </c>
      <c r="L92" s="617" t="s">
        <v>77</v>
      </c>
      <c r="M92" s="576" t="s">
        <v>657</v>
      </c>
      <c r="N92" s="576" t="s">
        <v>211</v>
      </c>
      <c r="O92" s="575" t="s">
        <v>172</v>
      </c>
      <c r="P92" s="575" t="s">
        <v>97</v>
      </c>
      <c r="Q92" s="575" t="s">
        <v>443</v>
      </c>
      <c r="R92" s="575" t="s">
        <v>138</v>
      </c>
      <c r="S92" s="575" t="s">
        <v>218</v>
      </c>
      <c r="T92" s="575" t="s">
        <v>212</v>
      </c>
      <c r="U92" s="578"/>
      <c r="V92" s="578"/>
      <c r="W92" s="578"/>
      <c r="X92" s="578"/>
      <c r="Y92" s="83" t="s">
        <v>528</v>
      </c>
      <c r="Z92" s="578"/>
      <c r="AA92" s="578"/>
      <c r="AB92" s="578"/>
      <c r="AC92" s="578"/>
      <c r="AD92" s="578"/>
      <c r="AE92" s="578"/>
      <c r="AF92" s="578"/>
    </row>
    <row r="93" spans="1:32" s="592" customFormat="1" ht="33" x14ac:dyDescent="0.25">
      <c r="A93" s="592" t="s">
        <v>699</v>
      </c>
      <c r="B93" s="575" t="s">
        <v>440</v>
      </c>
      <c r="C93" s="575" t="s">
        <v>439</v>
      </c>
      <c r="D93" s="576" t="s">
        <v>40</v>
      </c>
      <c r="E93" s="576" t="s">
        <v>140</v>
      </c>
      <c r="F93" s="575" t="s">
        <v>68</v>
      </c>
      <c r="G93" s="575" t="s">
        <v>438</v>
      </c>
      <c r="H93" s="575" t="s">
        <v>74</v>
      </c>
      <c r="I93" s="575">
        <v>0.01</v>
      </c>
      <c r="J93" s="575">
        <v>0.01</v>
      </c>
      <c r="K93" s="617">
        <v>42165</v>
      </c>
      <c r="L93" s="617" t="s">
        <v>77</v>
      </c>
      <c r="M93" s="576" t="s">
        <v>657</v>
      </c>
      <c r="N93" s="576" t="s">
        <v>211</v>
      </c>
      <c r="O93" s="575" t="s">
        <v>97</v>
      </c>
      <c r="P93" s="575" t="s">
        <v>97</v>
      </c>
      <c r="Q93" s="575" t="s">
        <v>443</v>
      </c>
      <c r="R93" s="575" t="s">
        <v>97</v>
      </c>
      <c r="S93" s="575" t="s">
        <v>97</v>
      </c>
      <c r="T93" s="575" t="s">
        <v>97</v>
      </c>
      <c r="U93" s="578"/>
      <c r="V93" s="578"/>
      <c r="W93" s="578"/>
      <c r="X93" s="578"/>
      <c r="Y93" s="578"/>
      <c r="Z93" s="578"/>
      <c r="AA93" s="578"/>
      <c r="AB93" s="578"/>
      <c r="AC93" s="578"/>
      <c r="AD93" s="578"/>
      <c r="AE93" s="578"/>
      <c r="AF93" s="578"/>
    </row>
    <row r="94" spans="1:32" s="592" customFormat="1" ht="63.75" x14ac:dyDescent="0.25">
      <c r="A94" s="19" t="s">
        <v>700</v>
      </c>
      <c r="B94" s="37" t="s">
        <v>922</v>
      </c>
      <c r="C94" s="9" t="s">
        <v>883</v>
      </c>
      <c r="D94" s="576" t="s">
        <v>55</v>
      </c>
      <c r="E94" s="627" t="s">
        <v>793</v>
      </c>
      <c r="F94" s="575" t="s">
        <v>68</v>
      </c>
      <c r="G94" s="575" t="s">
        <v>131</v>
      </c>
      <c r="H94" s="575" t="s">
        <v>74</v>
      </c>
      <c r="I94" s="575">
        <v>0.5</v>
      </c>
      <c r="J94" s="575">
        <v>0.1</v>
      </c>
      <c r="K94" s="617" t="s">
        <v>664</v>
      </c>
      <c r="L94" s="617" t="s">
        <v>77</v>
      </c>
      <c r="M94" s="576" t="s">
        <v>657</v>
      </c>
      <c r="N94" s="576" t="s">
        <v>211</v>
      </c>
      <c r="O94" s="575" t="s">
        <v>199</v>
      </c>
      <c r="P94" s="575" t="s">
        <v>97</v>
      </c>
      <c r="Q94" s="575" t="s">
        <v>443</v>
      </c>
      <c r="R94" s="575" t="s">
        <v>138</v>
      </c>
      <c r="S94" s="575" t="s">
        <v>214</v>
      </c>
      <c r="T94" s="575" t="s">
        <v>97</v>
      </c>
      <c r="U94" s="578"/>
      <c r="V94" s="578"/>
      <c r="W94" s="578"/>
      <c r="X94" s="578"/>
      <c r="Y94" s="83" t="s">
        <v>528</v>
      </c>
      <c r="Z94" s="578"/>
      <c r="AA94" s="578"/>
      <c r="AB94" s="578"/>
      <c r="AC94" s="578"/>
      <c r="AD94" s="578"/>
      <c r="AE94" s="578"/>
      <c r="AF94" s="578"/>
    </row>
    <row r="95" spans="1:32" s="592" customFormat="1" ht="63.75" x14ac:dyDescent="0.25">
      <c r="A95" s="19" t="s">
        <v>706</v>
      </c>
      <c r="B95" s="37" t="s">
        <v>707</v>
      </c>
      <c r="C95" s="43" t="s">
        <v>708</v>
      </c>
      <c r="D95" s="576" t="s">
        <v>380</v>
      </c>
      <c r="E95" s="627" t="s">
        <v>761</v>
      </c>
      <c r="F95" s="575" t="s">
        <v>68</v>
      </c>
      <c r="G95" s="575" t="s">
        <v>546</v>
      </c>
      <c r="H95" s="575" t="s">
        <v>74</v>
      </c>
      <c r="I95" s="575">
        <v>0.5</v>
      </c>
      <c r="J95" s="575">
        <v>0.1</v>
      </c>
      <c r="K95" s="617" t="s">
        <v>543</v>
      </c>
      <c r="L95" s="617" t="s">
        <v>77</v>
      </c>
      <c r="M95" s="576" t="s">
        <v>657</v>
      </c>
      <c r="N95" s="576" t="s">
        <v>211</v>
      </c>
      <c r="O95" s="575" t="s">
        <v>199</v>
      </c>
      <c r="P95" s="575" t="s">
        <v>97</v>
      </c>
      <c r="Q95" s="575" t="s">
        <v>443</v>
      </c>
      <c r="R95" s="575" t="s">
        <v>138</v>
      </c>
      <c r="S95" s="575" t="s">
        <v>214</v>
      </c>
      <c r="T95" s="575" t="s">
        <v>97</v>
      </c>
      <c r="U95" s="578"/>
      <c r="V95" s="578"/>
      <c r="W95" s="578"/>
      <c r="X95" s="578"/>
      <c r="Y95" s="83" t="s">
        <v>528</v>
      </c>
      <c r="Z95" s="578"/>
      <c r="AA95" s="578"/>
      <c r="AB95" s="578"/>
      <c r="AC95" s="578"/>
      <c r="AD95" s="578"/>
      <c r="AE95" s="578"/>
      <c r="AF95" s="578"/>
    </row>
    <row r="96" spans="1:32" s="592" customFormat="1" ht="75.75" customHeight="1" x14ac:dyDescent="0.25">
      <c r="A96" s="587" t="s">
        <v>7</v>
      </c>
      <c r="B96" s="578" t="s">
        <v>884</v>
      </c>
      <c r="C96" s="577" t="s">
        <v>885</v>
      </c>
      <c r="D96" s="576" t="s">
        <v>34</v>
      </c>
      <c r="E96" s="576" t="s">
        <v>140</v>
      </c>
      <c r="F96" s="575" t="s">
        <v>68</v>
      </c>
      <c r="G96" s="575" t="s">
        <v>215</v>
      </c>
      <c r="H96" s="575" t="s">
        <v>74</v>
      </c>
      <c r="I96" s="575">
        <v>8</v>
      </c>
      <c r="J96" s="575">
        <v>4</v>
      </c>
      <c r="K96" s="617">
        <v>41487</v>
      </c>
      <c r="L96" s="617" t="s">
        <v>71</v>
      </c>
      <c r="M96" s="576" t="s">
        <v>658</v>
      </c>
      <c r="N96" s="576" t="s">
        <v>216</v>
      </c>
      <c r="O96" s="575" t="s">
        <v>145</v>
      </c>
      <c r="P96" s="575" t="s">
        <v>97</v>
      </c>
      <c r="Q96" s="575" t="s">
        <v>443</v>
      </c>
      <c r="R96" s="575" t="s">
        <v>138</v>
      </c>
      <c r="S96" s="575" t="s">
        <v>217</v>
      </c>
      <c r="T96" s="575" t="s">
        <v>97</v>
      </c>
      <c r="U96" s="578" t="s">
        <v>347</v>
      </c>
      <c r="V96" s="575" t="s">
        <v>11</v>
      </c>
      <c r="W96" s="578"/>
      <c r="X96" s="578"/>
      <c r="Y96" s="577" t="s">
        <v>366</v>
      </c>
      <c r="Z96" s="578"/>
      <c r="AA96" s="578"/>
      <c r="AB96" s="578" t="s">
        <v>11</v>
      </c>
      <c r="AC96" s="578"/>
      <c r="AD96" s="578"/>
      <c r="AE96" s="578"/>
      <c r="AF96" s="578"/>
    </row>
    <row r="97" spans="1:32" s="592" customFormat="1" ht="76.5" x14ac:dyDescent="0.25">
      <c r="A97" s="587" t="s">
        <v>308</v>
      </c>
      <c r="B97" s="575" t="s">
        <v>709</v>
      </c>
      <c r="C97" s="577" t="s">
        <v>886</v>
      </c>
      <c r="D97" s="576" t="s">
        <v>35</v>
      </c>
      <c r="E97" s="576" t="s">
        <v>311</v>
      </c>
      <c r="F97" s="575" t="s">
        <v>68</v>
      </c>
      <c r="G97" s="575" t="s">
        <v>309</v>
      </c>
      <c r="H97" s="575" t="s">
        <v>74</v>
      </c>
      <c r="I97" s="575">
        <v>4</v>
      </c>
      <c r="J97" s="575">
        <v>2</v>
      </c>
      <c r="K97" s="617">
        <v>43609</v>
      </c>
      <c r="L97" s="617" t="s">
        <v>1416</v>
      </c>
      <c r="M97" s="576" t="s">
        <v>310</v>
      </c>
      <c r="N97" s="576" t="s">
        <v>32</v>
      </c>
      <c r="O97" s="575" t="s">
        <v>312</v>
      </c>
      <c r="P97" s="575" t="s">
        <v>97</v>
      </c>
      <c r="Q97" s="575" t="s">
        <v>443</v>
      </c>
      <c r="R97" s="575" t="s">
        <v>138</v>
      </c>
      <c r="S97" s="575" t="s">
        <v>218</v>
      </c>
      <c r="T97" s="575" t="s">
        <v>229</v>
      </c>
      <c r="U97" s="578" t="s">
        <v>349</v>
      </c>
      <c r="V97" s="575" t="s">
        <v>11</v>
      </c>
      <c r="W97" s="578"/>
      <c r="X97" s="578"/>
      <c r="Y97" s="577" t="s">
        <v>366</v>
      </c>
      <c r="Z97" s="578"/>
      <c r="AA97" s="578" t="s">
        <v>11</v>
      </c>
      <c r="AB97" s="578"/>
      <c r="AC97" s="578"/>
      <c r="AD97" s="578"/>
      <c r="AE97" s="578"/>
      <c r="AF97" s="578"/>
    </row>
    <row r="98" spans="1:32" s="592" customFormat="1" ht="65.25" customHeight="1" x14ac:dyDescent="0.25">
      <c r="A98" s="587" t="s">
        <v>792</v>
      </c>
      <c r="B98" s="578" t="s">
        <v>884</v>
      </c>
      <c r="C98" s="577" t="s">
        <v>885</v>
      </c>
      <c r="D98" s="576" t="s">
        <v>209</v>
      </c>
      <c r="E98" s="576" t="s">
        <v>231</v>
      </c>
      <c r="F98" s="575" t="s">
        <v>68</v>
      </c>
      <c r="G98" s="575" t="s">
        <v>771</v>
      </c>
      <c r="H98" s="575" t="s">
        <v>1193</v>
      </c>
      <c r="I98" s="575" t="s">
        <v>770</v>
      </c>
      <c r="J98" s="575">
        <v>50</v>
      </c>
      <c r="K98" s="617">
        <v>43321</v>
      </c>
      <c r="L98" s="617" t="s">
        <v>772</v>
      </c>
      <c r="M98" s="576" t="s">
        <v>1194</v>
      </c>
      <c r="N98" s="576" t="s">
        <v>32</v>
      </c>
      <c r="O98" s="575" t="s">
        <v>137</v>
      </c>
      <c r="P98" s="575" t="s">
        <v>97</v>
      </c>
      <c r="Q98" s="575" t="s">
        <v>443</v>
      </c>
      <c r="R98" s="575" t="s">
        <v>97</v>
      </c>
      <c r="S98" s="575" t="s">
        <v>97</v>
      </c>
      <c r="T98" s="575" t="s">
        <v>97</v>
      </c>
      <c r="U98" s="578"/>
      <c r="V98" s="575"/>
      <c r="W98" s="578"/>
      <c r="X98" s="578"/>
      <c r="Y98" s="577" t="s">
        <v>1247</v>
      </c>
      <c r="Z98" s="578"/>
      <c r="AA98" s="578"/>
      <c r="AB98" s="578"/>
      <c r="AC98" s="578"/>
      <c r="AD98" s="578"/>
      <c r="AE98" s="578"/>
      <c r="AF98" s="578"/>
    </row>
    <row r="99" spans="1:32" s="592" customFormat="1" ht="156.75" customHeight="1" x14ac:dyDescent="0.25">
      <c r="A99" s="19" t="s">
        <v>1108</v>
      </c>
      <c r="B99" s="577" t="s">
        <v>1099</v>
      </c>
      <c r="C99" s="624" t="s">
        <v>1102</v>
      </c>
      <c r="D99" s="576" t="s">
        <v>1027</v>
      </c>
      <c r="E99" s="627" t="s">
        <v>1106</v>
      </c>
      <c r="F99" s="575" t="s">
        <v>928</v>
      </c>
      <c r="G99" s="575" t="s">
        <v>1092</v>
      </c>
      <c r="H99" s="575" t="s">
        <v>1091</v>
      </c>
      <c r="I99" s="575">
        <v>4</v>
      </c>
      <c r="J99" s="575">
        <v>1</v>
      </c>
      <c r="K99" s="617">
        <v>43558</v>
      </c>
      <c r="L99" s="617" t="s">
        <v>929</v>
      </c>
      <c r="M99" s="576" t="s">
        <v>1100</v>
      </c>
      <c r="N99" s="576" t="s">
        <v>32</v>
      </c>
      <c r="O99" s="575" t="s">
        <v>1103</v>
      </c>
      <c r="P99" s="575" t="s">
        <v>1104</v>
      </c>
      <c r="Q99" s="575" t="s">
        <v>443</v>
      </c>
      <c r="R99" s="575" t="s">
        <v>138</v>
      </c>
      <c r="S99" s="575" t="s">
        <v>1107</v>
      </c>
      <c r="T99" s="345" t="s">
        <v>1105</v>
      </c>
      <c r="U99" s="578" t="s">
        <v>1101</v>
      </c>
      <c r="V99" s="575"/>
      <c r="W99" s="578" t="s">
        <v>11</v>
      </c>
      <c r="X99" s="578"/>
      <c r="Y99" s="577" t="s">
        <v>1036</v>
      </c>
      <c r="Z99" s="578"/>
      <c r="AA99" s="578"/>
      <c r="AB99" s="578"/>
      <c r="AC99" s="578" t="s">
        <v>11</v>
      </c>
      <c r="AD99" s="578"/>
      <c r="AE99" s="578"/>
      <c r="AF99" s="578"/>
    </row>
    <row r="100" spans="1:32" s="592" customFormat="1" ht="79.5" customHeight="1" x14ac:dyDescent="0.25">
      <c r="A100" s="162" t="s">
        <v>937</v>
      </c>
      <c r="B100" s="578" t="s">
        <v>1195</v>
      </c>
      <c r="C100" s="163" t="s">
        <v>938</v>
      </c>
      <c r="D100" s="576" t="s">
        <v>74</v>
      </c>
      <c r="E100" s="576" t="s">
        <v>81</v>
      </c>
      <c r="F100" s="575" t="s">
        <v>928</v>
      </c>
      <c r="G100" s="575" t="s">
        <v>1609</v>
      </c>
      <c r="H100" s="575" t="s">
        <v>1196</v>
      </c>
      <c r="I100" s="575" t="s">
        <v>1197</v>
      </c>
      <c r="J100" s="575">
        <v>250</v>
      </c>
      <c r="K100" s="617">
        <v>43579</v>
      </c>
      <c r="L100" s="617" t="s">
        <v>939</v>
      </c>
      <c r="M100" s="576" t="s">
        <v>1178</v>
      </c>
      <c r="N100" s="576" t="s">
        <v>97</v>
      </c>
      <c r="O100" s="575" t="s">
        <v>97</v>
      </c>
      <c r="P100" s="575" t="s">
        <v>97</v>
      </c>
      <c r="Q100" s="575" t="s">
        <v>97</v>
      </c>
      <c r="R100" s="575" t="s">
        <v>97</v>
      </c>
      <c r="S100" s="575" t="s">
        <v>97</v>
      </c>
      <c r="T100" s="575" t="s">
        <v>97</v>
      </c>
      <c r="U100" s="578"/>
      <c r="V100" s="575"/>
      <c r="W100" s="578"/>
      <c r="X100" s="578"/>
      <c r="Y100" s="163"/>
      <c r="Z100" s="578"/>
      <c r="AA100" s="578"/>
      <c r="AB100" s="578"/>
      <c r="AC100" s="578"/>
      <c r="AD100" s="578"/>
      <c r="AE100" s="578"/>
      <c r="AF100" s="578"/>
    </row>
    <row r="101" spans="1:32" s="592" customFormat="1" ht="63.75" x14ac:dyDescent="0.25">
      <c r="A101" s="19" t="s">
        <v>21</v>
      </c>
      <c r="B101" s="37"/>
      <c r="C101" s="624" t="s">
        <v>887</v>
      </c>
      <c r="D101" s="576" t="s">
        <v>44</v>
      </c>
      <c r="E101" s="627" t="s">
        <v>219</v>
      </c>
      <c r="F101" s="575" t="s">
        <v>68</v>
      </c>
      <c r="G101" s="575" t="s">
        <v>1444</v>
      </c>
      <c r="H101" s="575" t="s">
        <v>74</v>
      </c>
      <c r="I101" s="575">
        <v>1</v>
      </c>
      <c r="J101" s="575">
        <v>0.3</v>
      </c>
      <c r="K101" s="617">
        <v>41487</v>
      </c>
      <c r="L101" s="617" t="s">
        <v>71</v>
      </c>
      <c r="M101" s="576" t="s">
        <v>139</v>
      </c>
      <c r="N101" s="576" t="s">
        <v>32</v>
      </c>
      <c r="O101" s="575" t="s">
        <v>199</v>
      </c>
      <c r="P101" s="575" t="s">
        <v>97</v>
      </c>
      <c r="Q101" s="575" t="s">
        <v>443</v>
      </c>
      <c r="R101" s="575" t="s">
        <v>97</v>
      </c>
      <c r="S101" s="575" t="s">
        <v>97</v>
      </c>
      <c r="T101" s="575" t="s">
        <v>97</v>
      </c>
      <c r="U101" s="578"/>
      <c r="V101" s="578"/>
      <c r="W101" s="578"/>
      <c r="X101" s="578"/>
      <c r="Y101" s="83" t="s">
        <v>528</v>
      </c>
      <c r="Z101" s="578"/>
      <c r="AA101" s="578"/>
      <c r="AB101" s="578"/>
      <c r="AC101" s="578"/>
      <c r="AD101" s="578"/>
      <c r="AE101" s="578"/>
      <c r="AF101" s="578"/>
    </row>
    <row r="102" spans="1:32" s="592" customFormat="1" ht="51" x14ac:dyDescent="0.25">
      <c r="A102" s="630" t="s">
        <v>461</v>
      </c>
      <c r="B102" s="578" t="s">
        <v>819</v>
      </c>
      <c r="C102" s="631" t="s">
        <v>888</v>
      </c>
      <c r="D102" s="576" t="s">
        <v>464</v>
      </c>
      <c r="E102" s="576" t="s">
        <v>140</v>
      </c>
      <c r="F102" s="575" t="s">
        <v>68</v>
      </c>
      <c r="G102" s="575" t="s">
        <v>462</v>
      </c>
      <c r="H102" s="575" t="s">
        <v>74</v>
      </c>
      <c r="I102" s="575">
        <v>0.5</v>
      </c>
      <c r="J102" s="575">
        <v>0.1</v>
      </c>
      <c r="K102" s="617">
        <v>42633</v>
      </c>
      <c r="L102" s="617" t="s">
        <v>77</v>
      </c>
      <c r="M102" s="576" t="s">
        <v>139</v>
      </c>
      <c r="N102" s="576" t="s">
        <v>32</v>
      </c>
      <c r="O102" s="575" t="s">
        <v>463</v>
      </c>
      <c r="P102" s="94">
        <v>0.01</v>
      </c>
      <c r="Q102" s="575" t="s">
        <v>443</v>
      </c>
      <c r="R102" s="575" t="s">
        <v>97</v>
      </c>
      <c r="S102" s="575" t="s">
        <v>97</v>
      </c>
      <c r="T102" s="575" t="s">
        <v>97</v>
      </c>
      <c r="U102" s="578"/>
      <c r="V102" s="578"/>
      <c r="W102" s="578"/>
      <c r="X102" s="578"/>
      <c r="Y102" s="578" t="s">
        <v>590</v>
      </c>
      <c r="Z102" s="578"/>
      <c r="AA102" s="578"/>
      <c r="AB102" s="578"/>
      <c r="AC102" s="578"/>
      <c r="AD102" s="578"/>
      <c r="AE102" s="578"/>
      <c r="AF102" s="578"/>
    </row>
    <row r="103" spans="1:32" s="592" customFormat="1" ht="49.5" x14ac:dyDescent="0.25">
      <c r="A103" s="592" t="s">
        <v>23</v>
      </c>
      <c r="B103" s="575" t="s">
        <v>389</v>
      </c>
      <c r="C103" s="575" t="s">
        <v>221</v>
      </c>
      <c r="D103" s="576" t="s">
        <v>41</v>
      </c>
      <c r="E103" s="576" t="s">
        <v>140</v>
      </c>
      <c r="F103" s="575" t="s">
        <v>68</v>
      </c>
      <c r="G103" s="575" t="s">
        <v>220</v>
      </c>
      <c r="H103" s="575" t="s">
        <v>74</v>
      </c>
      <c r="I103" s="575">
        <v>6</v>
      </c>
      <c r="J103" s="575">
        <v>2</v>
      </c>
      <c r="K103" s="617" t="s">
        <v>1426</v>
      </c>
      <c r="L103" s="617" t="s">
        <v>778</v>
      </c>
      <c r="M103" s="576" t="s">
        <v>139</v>
      </c>
      <c r="N103" s="576" t="s">
        <v>32</v>
      </c>
      <c r="O103" s="575" t="s">
        <v>32</v>
      </c>
      <c r="P103" s="575" t="s">
        <v>97</v>
      </c>
      <c r="Q103" s="575" t="s">
        <v>443</v>
      </c>
      <c r="R103" s="575" t="s">
        <v>97</v>
      </c>
      <c r="S103" s="575" t="s">
        <v>97</v>
      </c>
      <c r="T103" s="575" t="s">
        <v>97</v>
      </c>
      <c r="U103" s="578"/>
      <c r="V103" s="578"/>
      <c r="W103" s="578"/>
      <c r="X103" s="578"/>
      <c r="Y103" s="578"/>
      <c r="Z103" s="578"/>
      <c r="AA103" s="578"/>
      <c r="AB103" s="578"/>
      <c r="AC103" s="578"/>
      <c r="AD103" s="578"/>
      <c r="AE103" s="578"/>
      <c r="AF103" s="578"/>
    </row>
    <row r="104" spans="1:32" s="592" customFormat="1" ht="25.5" x14ac:dyDescent="0.25">
      <c r="A104" s="630" t="s">
        <v>597</v>
      </c>
      <c r="B104" s="575" t="s">
        <v>711</v>
      </c>
      <c r="C104" s="619" t="s">
        <v>710</v>
      </c>
      <c r="D104" s="68" t="s">
        <v>47</v>
      </c>
      <c r="E104" s="576" t="s">
        <v>140</v>
      </c>
      <c r="F104" s="575" t="s">
        <v>68</v>
      </c>
      <c r="G104" s="104" t="s">
        <v>598</v>
      </c>
      <c r="H104" s="575" t="s">
        <v>74</v>
      </c>
      <c r="I104" s="575">
        <v>2</v>
      </c>
      <c r="J104" s="575">
        <v>1</v>
      </c>
      <c r="K104" s="617" t="s">
        <v>1008</v>
      </c>
      <c r="L104" s="617" t="s">
        <v>71</v>
      </c>
      <c r="M104" s="68" t="s">
        <v>139</v>
      </c>
      <c r="N104" s="68" t="s">
        <v>451</v>
      </c>
      <c r="O104" s="628" t="s">
        <v>451</v>
      </c>
      <c r="P104" s="628" t="s">
        <v>97</v>
      </c>
      <c r="Q104" s="628" t="s">
        <v>443</v>
      </c>
      <c r="R104" s="628" t="s">
        <v>97</v>
      </c>
      <c r="S104" s="628" t="s">
        <v>97</v>
      </c>
      <c r="T104" s="628" t="s">
        <v>97</v>
      </c>
      <c r="U104" s="36"/>
      <c r="V104" s="578"/>
      <c r="W104" s="578"/>
      <c r="X104" s="578"/>
      <c r="Y104" s="578"/>
      <c r="Z104" s="578"/>
      <c r="AA104" s="578"/>
      <c r="AB104" s="578"/>
      <c r="AC104" s="578"/>
      <c r="AD104" s="578"/>
      <c r="AE104" s="578"/>
      <c r="AF104" s="578"/>
    </row>
    <row r="105" spans="1:32" s="592" customFormat="1" ht="89.25" x14ac:dyDescent="0.25">
      <c r="A105" s="587" t="s">
        <v>15</v>
      </c>
      <c r="B105" s="575" t="s">
        <v>390</v>
      </c>
      <c r="C105" s="577" t="s">
        <v>224</v>
      </c>
      <c r="D105" s="576" t="s">
        <v>59</v>
      </c>
      <c r="E105" s="576" t="s">
        <v>140</v>
      </c>
      <c r="F105" s="575" t="s">
        <v>678</v>
      </c>
      <c r="G105" s="575" t="s">
        <v>222</v>
      </c>
      <c r="H105" s="575" t="s">
        <v>226</v>
      </c>
      <c r="I105" s="575" t="s">
        <v>110</v>
      </c>
      <c r="J105" s="575" t="s">
        <v>110</v>
      </c>
      <c r="K105" s="617" t="s">
        <v>1318</v>
      </c>
      <c r="L105" s="617" t="s">
        <v>75</v>
      </c>
      <c r="M105" s="576" t="s">
        <v>223</v>
      </c>
      <c r="N105" s="576" t="s">
        <v>32</v>
      </c>
      <c r="O105" s="575" t="s">
        <v>210</v>
      </c>
      <c r="P105" s="575" t="s">
        <v>97</v>
      </c>
      <c r="Q105" s="575" t="s">
        <v>443</v>
      </c>
      <c r="R105" s="575" t="s">
        <v>138</v>
      </c>
      <c r="S105" s="575" t="s">
        <v>143</v>
      </c>
      <c r="T105" s="575" t="s">
        <v>302</v>
      </c>
      <c r="U105" s="578" t="s">
        <v>521</v>
      </c>
      <c r="V105" s="578"/>
      <c r="W105" s="578"/>
      <c r="X105" s="578"/>
      <c r="Y105" s="105" t="s">
        <v>521</v>
      </c>
      <c r="Z105" s="578"/>
      <c r="AA105" s="578"/>
      <c r="AB105" s="578"/>
      <c r="AC105" s="578"/>
      <c r="AD105" s="578"/>
      <c r="AE105" s="578"/>
      <c r="AF105" s="578"/>
    </row>
    <row r="106" spans="1:32" s="592" customFormat="1" ht="76.5" x14ac:dyDescent="0.25">
      <c r="A106" s="632" t="s">
        <v>313</v>
      </c>
      <c r="B106" s="575" t="s">
        <v>951</v>
      </c>
      <c r="C106" s="27" t="s">
        <v>876</v>
      </c>
      <c r="D106" s="576" t="s">
        <v>522</v>
      </c>
      <c r="E106" s="576" t="s">
        <v>140</v>
      </c>
      <c r="F106" s="575" t="s">
        <v>617</v>
      </c>
      <c r="G106" s="575" t="s">
        <v>314</v>
      </c>
      <c r="H106" s="575" t="s">
        <v>74</v>
      </c>
      <c r="I106" s="575" t="s">
        <v>783</v>
      </c>
      <c r="J106" s="575" t="s">
        <v>783</v>
      </c>
      <c r="K106" s="617" t="s">
        <v>74</v>
      </c>
      <c r="L106" s="617" t="s">
        <v>780</v>
      </c>
      <c r="M106" s="576" t="s">
        <v>315</v>
      </c>
      <c r="N106" s="576" t="s">
        <v>32</v>
      </c>
      <c r="O106" s="575" t="s">
        <v>316</v>
      </c>
      <c r="P106" s="575" t="s">
        <v>97</v>
      </c>
      <c r="Q106" s="575" t="s">
        <v>443</v>
      </c>
      <c r="R106" s="575" t="s">
        <v>97</v>
      </c>
      <c r="S106" s="575" t="s">
        <v>97</v>
      </c>
      <c r="T106" s="575" t="s">
        <v>97</v>
      </c>
      <c r="U106" s="578"/>
      <c r="V106" s="578"/>
      <c r="W106" s="578"/>
      <c r="X106" s="578"/>
      <c r="Y106" s="27" t="s">
        <v>559</v>
      </c>
      <c r="Z106" s="578"/>
      <c r="AA106" s="578"/>
      <c r="AB106" s="578"/>
      <c r="AC106" s="578"/>
      <c r="AD106" s="578"/>
      <c r="AE106" s="578"/>
      <c r="AF106" s="578"/>
    </row>
    <row r="107" spans="1:32" s="592" customFormat="1" ht="89.25" x14ac:dyDescent="0.25">
      <c r="A107" s="591" t="s">
        <v>2</v>
      </c>
      <c r="B107" s="573" t="s">
        <v>820</v>
      </c>
      <c r="C107" s="580" t="s">
        <v>821</v>
      </c>
      <c r="D107" s="571" t="s">
        <v>35</v>
      </c>
      <c r="E107" s="571" t="s">
        <v>713</v>
      </c>
      <c r="F107" s="567" t="s">
        <v>68</v>
      </c>
      <c r="G107" s="567" t="s">
        <v>225</v>
      </c>
      <c r="H107" s="567" t="s">
        <v>74</v>
      </c>
      <c r="I107" s="567">
        <v>20</v>
      </c>
      <c r="J107" s="567">
        <v>12</v>
      </c>
      <c r="K107" s="569" t="s">
        <v>1381</v>
      </c>
      <c r="L107" s="569" t="s">
        <v>1382</v>
      </c>
      <c r="M107" s="571" t="s">
        <v>659</v>
      </c>
      <c r="N107" s="571" t="s">
        <v>227</v>
      </c>
      <c r="O107" s="567" t="s">
        <v>228</v>
      </c>
      <c r="P107" s="604">
        <v>0.01</v>
      </c>
      <c r="Q107" s="567" t="s">
        <v>443</v>
      </c>
      <c r="R107" s="567" t="s">
        <v>138</v>
      </c>
      <c r="S107" s="567" t="s">
        <v>230</v>
      </c>
      <c r="T107" s="567" t="s">
        <v>229</v>
      </c>
      <c r="U107" s="573" t="s">
        <v>349</v>
      </c>
      <c r="V107" s="567" t="s">
        <v>11</v>
      </c>
      <c r="W107" s="573"/>
      <c r="X107" s="573"/>
      <c r="Y107" s="580" t="s">
        <v>366</v>
      </c>
      <c r="Z107" s="573"/>
      <c r="AA107" s="573" t="s">
        <v>11</v>
      </c>
      <c r="AB107" s="573"/>
      <c r="AC107" s="573"/>
      <c r="AD107" s="573"/>
      <c r="AE107" s="573"/>
      <c r="AF107" s="573"/>
    </row>
    <row r="108" spans="1:32" s="592" customFormat="1" ht="33" x14ac:dyDescent="0.25">
      <c r="A108" s="583" t="s">
        <v>625</v>
      </c>
      <c r="B108" s="46" t="s">
        <v>1198</v>
      </c>
      <c r="C108" s="46" t="s">
        <v>600</v>
      </c>
      <c r="D108" s="572" t="s">
        <v>40</v>
      </c>
      <c r="E108" s="576" t="s">
        <v>140</v>
      </c>
      <c r="F108" s="615" t="s">
        <v>68</v>
      </c>
      <c r="G108" s="108" t="s">
        <v>1602</v>
      </c>
      <c r="H108" s="615" t="s">
        <v>599</v>
      </c>
      <c r="I108" s="615">
        <v>1</v>
      </c>
      <c r="J108" s="615">
        <v>1</v>
      </c>
      <c r="K108" s="611">
        <v>44593</v>
      </c>
      <c r="L108" s="611" t="s">
        <v>71</v>
      </c>
      <c r="M108" s="68" t="s">
        <v>139</v>
      </c>
      <c r="N108" s="68" t="s">
        <v>451</v>
      </c>
      <c r="O108" s="628" t="s">
        <v>81</v>
      </c>
      <c r="P108" s="109" t="s">
        <v>97</v>
      </c>
      <c r="Q108" s="628" t="s">
        <v>97</v>
      </c>
      <c r="R108" s="628" t="s">
        <v>97</v>
      </c>
      <c r="S108" s="628" t="s">
        <v>97</v>
      </c>
      <c r="T108" s="628" t="s">
        <v>97</v>
      </c>
      <c r="U108" s="46"/>
      <c r="V108" s="568"/>
      <c r="W108" s="574"/>
      <c r="X108" s="574"/>
      <c r="Y108" s="574"/>
      <c r="Z108" s="574"/>
      <c r="AA108" s="574"/>
      <c r="AB108" s="574"/>
      <c r="AC108" s="574"/>
      <c r="AD108" s="574"/>
      <c r="AE108" s="574"/>
      <c r="AF108" s="574"/>
    </row>
    <row r="109" spans="1:32" s="592" customFormat="1" ht="25.5" x14ac:dyDescent="0.25">
      <c r="A109" s="592" t="s">
        <v>57</v>
      </c>
      <c r="B109" s="575" t="s">
        <v>391</v>
      </c>
      <c r="C109" s="575" t="s">
        <v>232</v>
      </c>
      <c r="D109" s="576" t="s">
        <v>58</v>
      </c>
      <c r="E109" s="576" t="s">
        <v>140</v>
      </c>
      <c r="F109" s="575" t="s">
        <v>68</v>
      </c>
      <c r="G109" s="575" t="s">
        <v>94</v>
      </c>
      <c r="H109" s="575" t="s">
        <v>74</v>
      </c>
      <c r="I109" s="575">
        <v>100</v>
      </c>
      <c r="J109" s="575">
        <v>80</v>
      </c>
      <c r="K109" s="569" t="s">
        <v>11</v>
      </c>
      <c r="L109" s="569" t="s">
        <v>74</v>
      </c>
      <c r="M109" s="576" t="s">
        <v>139</v>
      </c>
      <c r="N109" s="576" t="s">
        <v>32</v>
      </c>
      <c r="O109" s="575" t="s">
        <v>97</v>
      </c>
      <c r="P109" s="576" t="s">
        <v>97</v>
      </c>
      <c r="Q109" s="575" t="s">
        <v>443</v>
      </c>
      <c r="R109" s="576" t="s">
        <v>97</v>
      </c>
      <c r="S109" s="576" t="s">
        <v>97</v>
      </c>
      <c r="T109" s="576" t="s">
        <v>97</v>
      </c>
      <c r="U109" s="575"/>
      <c r="V109" s="575"/>
      <c r="W109" s="575"/>
      <c r="X109" s="575"/>
      <c r="Y109" s="575"/>
      <c r="Z109" s="575"/>
      <c r="AA109" s="575"/>
      <c r="AB109" s="575"/>
      <c r="AC109" s="575"/>
      <c r="AD109" s="575"/>
      <c r="AE109" s="575"/>
      <c r="AF109" s="575"/>
    </row>
    <row r="110" spans="1:32" s="578" customFormat="1" ht="25.5" x14ac:dyDescent="0.25">
      <c r="A110" s="592" t="s">
        <v>1152</v>
      </c>
      <c r="B110" s="575" t="s">
        <v>1153</v>
      </c>
      <c r="C110" s="575" t="s">
        <v>341</v>
      </c>
      <c r="D110" s="576"/>
      <c r="E110" s="576" t="s">
        <v>231</v>
      </c>
      <c r="F110" s="575" t="s">
        <v>928</v>
      </c>
      <c r="G110" s="575"/>
      <c r="H110" s="575"/>
      <c r="I110" s="575"/>
      <c r="J110" s="575"/>
      <c r="K110" s="570"/>
      <c r="L110" s="570"/>
      <c r="M110" s="576"/>
      <c r="N110" s="576"/>
      <c r="O110" s="575"/>
      <c r="P110" s="576"/>
      <c r="Q110" s="575"/>
      <c r="R110" s="576"/>
      <c r="S110" s="576"/>
      <c r="T110" s="576"/>
      <c r="U110" s="575"/>
      <c r="V110" s="575"/>
      <c r="W110" s="575"/>
      <c r="X110" s="575"/>
      <c r="Y110" s="575"/>
      <c r="Z110" s="575"/>
      <c r="AA110" s="575"/>
      <c r="AB110" s="575"/>
      <c r="AC110" s="575"/>
      <c r="AD110" s="575"/>
      <c r="AE110" s="575"/>
      <c r="AF110" s="575"/>
    </row>
    <row r="111" spans="1:32" s="578" customFormat="1" ht="117.75" customHeight="1" x14ac:dyDescent="0.25">
      <c r="A111" s="592" t="s">
        <v>961</v>
      </c>
      <c r="B111" s="575" t="s">
        <v>962</v>
      </c>
      <c r="C111" s="575" t="s">
        <v>941</v>
      </c>
      <c r="D111" s="576" t="s">
        <v>39</v>
      </c>
      <c r="E111" s="576" t="s">
        <v>140</v>
      </c>
      <c r="F111" s="575" t="s">
        <v>928</v>
      </c>
      <c r="G111" s="575" t="s">
        <v>1199</v>
      </c>
      <c r="H111" s="575" t="s">
        <v>1200</v>
      </c>
      <c r="I111" s="575">
        <v>0.1</v>
      </c>
      <c r="J111" s="575">
        <v>0.1</v>
      </c>
      <c r="K111" s="570">
        <v>43586</v>
      </c>
      <c r="L111" s="570" t="s">
        <v>959</v>
      </c>
      <c r="M111" s="575" t="s">
        <v>1201</v>
      </c>
      <c r="N111" s="576" t="s">
        <v>1202</v>
      </c>
      <c r="O111" s="575" t="s">
        <v>1189</v>
      </c>
      <c r="P111" s="576" t="s">
        <v>1203</v>
      </c>
      <c r="Q111" s="575" t="s">
        <v>443</v>
      </c>
      <c r="R111" s="575" t="s">
        <v>138</v>
      </c>
      <c r="S111" s="576" t="s">
        <v>1205</v>
      </c>
      <c r="T111" s="576" t="s">
        <v>1204</v>
      </c>
      <c r="U111" s="575"/>
      <c r="V111" s="575"/>
      <c r="W111" s="575"/>
      <c r="X111" s="575"/>
      <c r="Y111" s="575"/>
      <c r="Z111" s="575"/>
      <c r="AA111" s="575"/>
      <c r="AB111" s="575"/>
      <c r="AC111" s="575"/>
      <c r="AD111" s="575"/>
      <c r="AE111" s="575"/>
      <c r="AF111" s="575"/>
    </row>
    <row r="112" spans="1:32" s="578" customFormat="1" ht="127.5" x14ac:dyDescent="0.25">
      <c r="A112" s="24" t="s">
        <v>1268</v>
      </c>
      <c r="B112" s="35" t="s">
        <v>1296</v>
      </c>
      <c r="C112" s="32" t="s">
        <v>1295</v>
      </c>
      <c r="D112" s="576" t="s">
        <v>36</v>
      </c>
      <c r="E112" s="576" t="s">
        <v>1275</v>
      </c>
      <c r="F112" s="575" t="s">
        <v>68</v>
      </c>
      <c r="G112" s="575" t="s">
        <v>1271</v>
      </c>
      <c r="H112" s="575" t="s">
        <v>1272</v>
      </c>
      <c r="I112" s="575">
        <v>200</v>
      </c>
      <c r="J112" s="575">
        <v>150</v>
      </c>
      <c r="K112" s="570" t="s">
        <v>1321</v>
      </c>
      <c r="L112" s="570" t="s">
        <v>382</v>
      </c>
      <c r="M112" s="575" t="s">
        <v>1273</v>
      </c>
      <c r="N112" s="576" t="s">
        <v>97</v>
      </c>
      <c r="O112" s="575" t="s">
        <v>1274</v>
      </c>
      <c r="P112" s="576" t="s">
        <v>97</v>
      </c>
      <c r="Q112" s="575" t="s">
        <v>443</v>
      </c>
      <c r="R112" s="575" t="s">
        <v>97</v>
      </c>
      <c r="S112" s="576" t="s">
        <v>97</v>
      </c>
      <c r="T112" s="576" t="s">
        <v>97</v>
      </c>
      <c r="U112" s="575"/>
      <c r="V112" s="575"/>
      <c r="W112" s="575"/>
      <c r="X112" s="575"/>
      <c r="Y112" s="32" t="s">
        <v>1285</v>
      </c>
      <c r="Z112" s="575"/>
      <c r="AA112" s="575"/>
      <c r="AB112" s="575"/>
      <c r="AC112" s="575"/>
      <c r="AD112" s="575"/>
      <c r="AE112" s="575" t="s">
        <v>11</v>
      </c>
      <c r="AF112" s="575"/>
    </row>
    <row r="113" spans="1:32" s="592" customFormat="1" ht="51" x14ac:dyDescent="0.25">
      <c r="A113" s="592" t="s">
        <v>112</v>
      </c>
      <c r="B113" s="575" t="s">
        <v>233</v>
      </c>
      <c r="C113" s="575" t="s">
        <v>117</v>
      </c>
      <c r="D113" s="576" t="s">
        <v>56</v>
      </c>
      <c r="E113" s="576" t="s">
        <v>140</v>
      </c>
      <c r="F113" s="575" t="s">
        <v>68</v>
      </c>
      <c r="G113" s="575" t="s">
        <v>115</v>
      </c>
      <c r="H113" s="575" t="s">
        <v>116</v>
      </c>
      <c r="I113" s="575">
        <v>2</v>
      </c>
      <c r="J113" s="575">
        <v>2</v>
      </c>
      <c r="K113" s="617">
        <v>41660</v>
      </c>
      <c r="L113" s="617" t="s">
        <v>114</v>
      </c>
      <c r="M113" s="576" t="s">
        <v>139</v>
      </c>
      <c r="N113" s="576" t="s">
        <v>32</v>
      </c>
      <c r="O113" s="575" t="s">
        <v>81</v>
      </c>
      <c r="P113" s="575" t="s">
        <v>97</v>
      </c>
      <c r="Q113" s="575" t="s">
        <v>443</v>
      </c>
      <c r="R113" s="575" t="s">
        <v>97</v>
      </c>
      <c r="S113" s="575" t="s">
        <v>97</v>
      </c>
      <c r="T113" s="575" t="s">
        <v>97</v>
      </c>
      <c r="U113" s="578"/>
      <c r="V113" s="578"/>
      <c r="W113" s="578"/>
      <c r="X113" s="578"/>
      <c r="Y113" s="578"/>
      <c r="Z113" s="578"/>
      <c r="AA113" s="578"/>
      <c r="AB113" s="578"/>
      <c r="AC113" s="578"/>
      <c r="AD113" s="578"/>
      <c r="AE113" s="578"/>
      <c r="AF113" s="578"/>
    </row>
    <row r="114" spans="1:32" s="592" customFormat="1" ht="76.5" customHeight="1" x14ac:dyDescent="0.25">
      <c r="A114" s="592" t="s">
        <v>982</v>
      </c>
      <c r="B114" s="575" t="s">
        <v>992</v>
      </c>
      <c r="C114" s="575" t="s">
        <v>991</v>
      </c>
      <c r="D114" s="576" t="s">
        <v>578</v>
      </c>
      <c r="E114" s="576" t="s">
        <v>140</v>
      </c>
      <c r="F114" s="575" t="s">
        <v>68</v>
      </c>
      <c r="G114" s="575" t="s">
        <v>985</v>
      </c>
      <c r="H114" s="575" t="s">
        <v>984</v>
      </c>
      <c r="I114" s="575">
        <v>0.25</v>
      </c>
      <c r="J114" s="575">
        <v>0.25</v>
      </c>
      <c r="K114" s="617">
        <v>43713</v>
      </c>
      <c r="L114" s="617" t="s">
        <v>983</v>
      </c>
      <c r="M114" s="576" t="s">
        <v>1206</v>
      </c>
      <c r="N114" s="584" t="s">
        <v>1207</v>
      </c>
      <c r="O114" s="575" t="s">
        <v>1185</v>
      </c>
      <c r="P114" s="579">
        <v>0.01</v>
      </c>
      <c r="Q114" s="575" t="s">
        <v>443</v>
      </c>
      <c r="R114" s="575" t="s">
        <v>1208</v>
      </c>
      <c r="S114" s="575" t="s">
        <v>1208</v>
      </c>
      <c r="T114" s="575" t="s">
        <v>1209</v>
      </c>
      <c r="U114" s="578"/>
      <c r="V114" s="578"/>
      <c r="W114" s="578"/>
      <c r="X114" s="578"/>
      <c r="Y114" s="578"/>
      <c r="Z114" s="578"/>
      <c r="AA114" s="578"/>
      <c r="AB114" s="578"/>
      <c r="AC114" s="578"/>
      <c r="AD114" s="578"/>
      <c r="AE114" s="578"/>
      <c r="AF114" s="578"/>
    </row>
    <row r="115" spans="1:32" s="592" customFormat="1" ht="51" x14ac:dyDescent="0.25">
      <c r="A115" s="592" t="s">
        <v>63</v>
      </c>
      <c r="B115" s="575" t="s">
        <v>484</v>
      </c>
      <c r="C115" s="575" t="s">
        <v>165</v>
      </c>
      <c r="D115" s="576" t="s">
        <v>46</v>
      </c>
      <c r="E115" s="576" t="s">
        <v>140</v>
      </c>
      <c r="F115" s="575" t="s">
        <v>68</v>
      </c>
      <c r="G115" s="575" t="s">
        <v>234</v>
      </c>
      <c r="H115" s="575" t="s">
        <v>74</v>
      </c>
      <c r="I115" s="575" t="s">
        <v>482</v>
      </c>
      <c r="J115" s="575" t="s">
        <v>483</v>
      </c>
      <c r="K115" s="617" t="s">
        <v>74</v>
      </c>
      <c r="L115" s="617" t="s">
        <v>780</v>
      </c>
      <c r="M115" s="576" t="s">
        <v>139</v>
      </c>
      <c r="N115" s="576" t="s">
        <v>32</v>
      </c>
      <c r="O115" s="575" t="s">
        <v>235</v>
      </c>
      <c r="P115" s="575" t="s">
        <v>97</v>
      </c>
      <c r="Q115" s="575" t="s">
        <v>443</v>
      </c>
      <c r="R115" s="575" t="s">
        <v>97</v>
      </c>
      <c r="S115" s="575" t="s">
        <v>97</v>
      </c>
      <c r="T115" s="575" t="s">
        <v>97</v>
      </c>
      <c r="U115" s="578"/>
      <c r="V115" s="578"/>
      <c r="W115" s="578"/>
      <c r="X115" s="578"/>
      <c r="Y115" s="92" t="s">
        <v>370</v>
      </c>
      <c r="Z115" s="578"/>
      <c r="AA115" s="578"/>
      <c r="AB115" s="578"/>
      <c r="AC115" s="578"/>
      <c r="AD115" s="578"/>
      <c r="AE115" s="578"/>
      <c r="AF115" s="578"/>
    </row>
    <row r="116" spans="1:32" s="592" customFormat="1" ht="49.5" x14ac:dyDescent="0.25">
      <c r="A116" s="592" t="s">
        <v>499</v>
      </c>
      <c r="B116" s="575" t="s">
        <v>489</v>
      </c>
      <c r="C116" s="575" t="s">
        <v>490</v>
      </c>
      <c r="D116" s="576" t="s">
        <v>46</v>
      </c>
      <c r="E116" s="576" t="s">
        <v>140</v>
      </c>
      <c r="F116" s="575" t="s">
        <v>485</v>
      </c>
      <c r="G116" s="575" t="s">
        <v>500</v>
      </c>
      <c r="H116" s="575" t="s">
        <v>501</v>
      </c>
      <c r="I116" s="575" t="s">
        <v>488</v>
      </c>
      <c r="J116" s="575" t="s">
        <v>487</v>
      </c>
      <c r="K116" s="617" t="s">
        <v>74</v>
      </c>
      <c r="L116" s="617" t="s">
        <v>73</v>
      </c>
      <c r="M116" s="576" t="s">
        <v>139</v>
      </c>
      <c r="N116" s="576" t="s">
        <v>32</v>
      </c>
      <c r="O116" s="575" t="s">
        <v>160</v>
      </c>
      <c r="P116" s="575" t="s">
        <v>97</v>
      </c>
      <c r="Q116" s="575" t="s">
        <v>443</v>
      </c>
      <c r="R116" s="575" t="s">
        <v>97</v>
      </c>
      <c r="S116" s="575" t="s">
        <v>97</v>
      </c>
      <c r="T116" s="575" t="s">
        <v>97</v>
      </c>
      <c r="U116" s="578"/>
      <c r="V116" s="578"/>
      <c r="W116" s="578"/>
      <c r="X116" s="578"/>
      <c r="Y116" s="92" t="s">
        <v>370</v>
      </c>
      <c r="Z116" s="578"/>
      <c r="AA116" s="578"/>
      <c r="AB116" s="578"/>
      <c r="AC116" s="578"/>
      <c r="AD116" s="578"/>
      <c r="AE116" s="578"/>
      <c r="AF116" s="578"/>
    </row>
    <row r="117" spans="1:32" s="592" customFormat="1" ht="140.25" x14ac:dyDescent="0.25">
      <c r="A117" s="19" t="s">
        <v>1276</v>
      </c>
      <c r="B117" s="435" t="s">
        <v>1279</v>
      </c>
      <c r="C117" s="32" t="s">
        <v>1282</v>
      </c>
      <c r="D117" s="576" t="s">
        <v>36</v>
      </c>
      <c r="E117" s="576" t="s">
        <v>1281</v>
      </c>
      <c r="F117" s="575" t="s">
        <v>68</v>
      </c>
      <c r="G117" s="575" t="s">
        <v>1278</v>
      </c>
      <c r="H117" s="575" t="s">
        <v>74</v>
      </c>
      <c r="I117" s="575">
        <v>200</v>
      </c>
      <c r="J117" s="575">
        <v>100</v>
      </c>
      <c r="K117" s="617">
        <v>43741</v>
      </c>
      <c r="L117" s="617" t="s">
        <v>382</v>
      </c>
      <c r="M117" s="576" t="s">
        <v>139</v>
      </c>
      <c r="N117" s="576" t="s">
        <v>341</v>
      </c>
      <c r="O117" s="575" t="s">
        <v>1283</v>
      </c>
      <c r="P117" s="575" t="s">
        <v>97</v>
      </c>
      <c r="Q117" s="575" t="s">
        <v>443</v>
      </c>
      <c r="R117" s="575" t="s">
        <v>97</v>
      </c>
      <c r="S117" s="575" t="s">
        <v>97</v>
      </c>
      <c r="T117" s="575" t="s">
        <v>97</v>
      </c>
      <c r="U117" s="578"/>
      <c r="V117" s="578"/>
      <c r="W117" s="578"/>
      <c r="X117" s="578"/>
      <c r="Y117" s="577" t="s">
        <v>1286</v>
      </c>
      <c r="Z117" s="578"/>
      <c r="AA117" s="578"/>
      <c r="AB117" s="578"/>
      <c r="AC117" s="578"/>
      <c r="AD117" s="578" t="s">
        <v>11</v>
      </c>
      <c r="AE117" s="578"/>
      <c r="AF117" s="578"/>
    </row>
    <row r="118" spans="1:32" s="592" customFormat="1" ht="89.25" x14ac:dyDescent="0.25">
      <c r="A118" s="587" t="s">
        <v>421</v>
      </c>
      <c r="B118" s="578" t="s">
        <v>822</v>
      </c>
      <c r="C118" s="577" t="s">
        <v>823</v>
      </c>
      <c r="D118" s="576" t="s">
        <v>423</v>
      </c>
      <c r="E118" s="576" t="s">
        <v>140</v>
      </c>
      <c r="F118" s="575" t="s">
        <v>68</v>
      </c>
      <c r="G118" s="575" t="s">
        <v>422</v>
      </c>
      <c r="H118" s="575" t="s">
        <v>74</v>
      </c>
      <c r="I118" s="575">
        <v>2</v>
      </c>
      <c r="J118" s="575">
        <v>0.5</v>
      </c>
      <c r="K118" s="617">
        <v>42089</v>
      </c>
      <c r="L118" s="617" t="s">
        <v>79</v>
      </c>
      <c r="M118" s="576" t="s">
        <v>424</v>
      </c>
      <c r="N118" s="576" t="s">
        <v>32</v>
      </c>
      <c r="O118" s="575" t="s">
        <v>425</v>
      </c>
      <c r="P118" s="575" t="s">
        <v>97</v>
      </c>
      <c r="Q118" s="575" t="s">
        <v>443</v>
      </c>
      <c r="R118" s="575" t="s">
        <v>97</v>
      </c>
      <c r="S118" s="575" t="s">
        <v>97</v>
      </c>
      <c r="T118" s="575" t="s">
        <v>97</v>
      </c>
      <c r="U118" s="578" t="s">
        <v>374</v>
      </c>
      <c r="V118" s="578" t="s">
        <v>11</v>
      </c>
      <c r="W118" s="578"/>
      <c r="X118" s="578"/>
      <c r="Y118" s="577" t="s">
        <v>426</v>
      </c>
      <c r="Z118" s="578"/>
      <c r="AA118" s="578" t="s">
        <v>11</v>
      </c>
      <c r="AB118" s="578"/>
      <c r="AC118" s="578"/>
      <c r="AD118" s="578"/>
      <c r="AE118" s="578"/>
      <c r="AF118" s="578"/>
    </row>
    <row r="119" spans="1:32" s="592" customFormat="1" x14ac:dyDescent="0.25">
      <c r="A119" s="126" t="s">
        <v>923</v>
      </c>
      <c r="B119" s="578"/>
      <c r="C119" s="127" t="s">
        <v>924</v>
      </c>
      <c r="D119" s="576"/>
      <c r="E119" s="576"/>
      <c r="F119" s="575"/>
      <c r="G119" s="575"/>
      <c r="H119" s="575"/>
      <c r="I119" s="575"/>
      <c r="J119" s="575"/>
      <c r="K119" s="617">
        <v>43419</v>
      </c>
      <c r="L119" s="617"/>
      <c r="M119" s="576"/>
      <c r="N119" s="576"/>
      <c r="O119" s="575"/>
      <c r="P119" s="575"/>
      <c r="Q119" s="575"/>
      <c r="R119" s="575"/>
      <c r="S119" s="575"/>
      <c r="T119" s="575"/>
      <c r="U119" s="578"/>
      <c r="V119" s="578"/>
      <c r="W119" s="578"/>
      <c r="X119" s="578"/>
      <c r="Y119" s="398"/>
      <c r="Z119" s="578"/>
      <c r="AA119" s="578"/>
      <c r="AB119" s="578"/>
      <c r="AC119" s="578"/>
      <c r="AD119" s="578"/>
      <c r="AE119" s="578"/>
      <c r="AF119" s="578"/>
    </row>
    <row r="120" spans="1:32" ht="38.25" customHeight="1" x14ac:dyDescent="0.25">
      <c r="A120" s="630" t="s">
        <v>491</v>
      </c>
      <c r="B120" s="575" t="s">
        <v>714</v>
      </c>
      <c r="C120" s="631" t="s">
        <v>889</v>
      </c>
      <c r="D120" s="576" t="s">
        <v>45</v>
      </c>
      <c r="E120" s="576" t="s">
        <v>140</v>
      </c>
      <c r="F120" s="575" t="s">
        <v>67</v>
      </c>
      <c r="G120" s="575" t="s">
        <v>105</v>
      </c>
      <c r="H120" s="575" t="s">
        <v>74</v>
      </c>
      <c r="I120" s="575" t="s">
        <v>492</v>
      </c>
      <c r="J120" s="575" t="s">
        <v>106</v>
      </c>
      <c r="K120" s="569" t="s">
        <v>1323</v>
      </c>
      <c r="L120" s="569" t="s">
        <v>780</v>
      </c>
      <c r="M120" s="576" t="s">
        <v>139</v>
      </c>
      <c r="N120" s="576" t="s">
        <v>32</v>
      </c>
      <c r="O120" s="576" t="s">
        <v>236</v>
      </c>
      <c r="P120" s="576" t="s">
        <v>97</v>
      </c>
      <c r="Q120" s="576" t="s">
        <v>443</v>
      </c>
      <c r="R120" s="576" t="s">
        <v>97</v>
      </c>
      <c r="S120" s="576" t="s">
        <v>97</v>
      </c>
      <c r="T120" s="576" t="s">
        <v>97</v>
      </c>
      <c r="U120" s="578"/>
      <c r="V120" s="578"/>
      <c r="W120" s="578"/>
      <c r="X120" s="578"/>
      <c r="Y120" s="619" t="s">
        <v>352</v>
      </c>
    </row>
    <row r="121" spans="1:32" s="592" customFormat="1" ht="89.25" x14ac:dyDescent="0.25">
      <c r="A121" s="587" t="s">
        <v>415</v>
      </c>
      <c r="B121" s="578" t="s">
        <v>824</v>
      </c>
      <c r="C121" s="577" t="s">
        <v>825</v>
      </c>
      <c r="D121" s="576" t="s">
        <v>86</v>
      </c>
      <c r="E121" s="576" t="s">
        <v>715</v>
      </c>
      <c r="F121" s="575" t="s">
        <v>68</v>
      </c>
      <c r="G121" s="575" t="s">
        <v>416</v>
      </c>
      <c r="H121" s="575" t="s">
        <v>404</v>
      </c>
      <c r="I121" s="575">
        <v>2</v>
      </c>
      <c r="J121" s="575">
        <v>1</v>
      </c>
      <c r="K121" s="617">
        <v>42087</v>
      </c>
      <c r="L121" s="617" t="s">
        <v>402</v>
      </c>
      <c r="M121" s="576" t="s">
        <v>660</v>
      </c>
      <c r="N121" s="576" t="s">
        <v>417</v>
      </c>
      <c r="O121" s="576" t="s">
        <v>228</v>
      </c>
      <c r="P121" s="576" t="s">
        <v>97</v>
      </c>
      <c r="Q121" s="576" t="s">
        <v>443</v>
      </c>
      <c r="R121" s="576" t="s">
        <v>97</v>
      </c>
      <c r="S121" s="576" t="s">
        <v>97</v>
      </c>
      <c r="T121" s="576" t="s">
        <v>418</v>
      </c>
      <c r="U121" s="578" t="s">
        <v>419</v>
      </c>
      <c r="V121" s="578" t="s">
        <v>11</v>
      </c>
      <c r="W121" s="578"/>
      <c r="X121" s="578"/>
      <c r="Y121" s="577" t="s">
        <v>420</v>
      </c>
      <c r="Z121" s="578" t="s">
        <v>11</v>
      </c>
      <c r="AA121" s="578"/>
      <c r="AB121" s="578"/>
      <c r="AC121" s="578"/>
      <c r="AD121" s="578"/>
      <c r="AE121" s="578"/>
      <c r="AF121" s="578"/>
    </row>
    <row r="122" spans="1:32" s="592" customFormat="1" ht="38.25" x14ac:dyDescent="0.25">
      <c r="A122" s="592" t="s">
        <v>90</v>
      </c>
      <c r="B122" s="575" t="s">
        <v>392</v>
      </c>
      <c r="C122" s="575" t="s">
        <v>304</v>
      </c>
      <c r="D122" s="576" t="s">
        <v>44</v>
      </c>
      <c r="E122" s="576" t="s">
        <v>140</v>
      </c>
      <c r="F122" s="575" t="s">
        <v>67</v>
      </c>
      <c r="G122" s="575" t="s">
        <v>91</v>
      </c>
      <c r="H122" s="575" t="s">
        <v>237</v>
      </c>
      <c r="I122" s="575">
        <v>1</v>
      </c>
      <c r="J122" s="575">
        <v>0.5</v>
      </c>
      <c r="K122" s="617" t="s">
        <v>1324</v>
      </c>
      <c r="L122" s="617" t="s">
        <v>76</v>
      </c>
      <c r="M122" s="576" t="s">
        <v>238</v>
      </c>
      <c r="N122" s="576" t="s">
        <v>32</v>
      </c>
      <c r="O122" s="575" t="s">
        <v>172</v>
      </c>
      <c r="P122" s="575" t="s">
        <v>97</v>
      </c>
      <c r="Q122" s="575" t="s">
        <v>443</v>
      </c>
      <c r="R122" s="575" t="s">
        <v>97</v>
      </c>
      <c r="S122" s="575" t="s">
        <v>97</v>
      </c>
      <c r="T122" s="575" t="s">
        <v>97</v>
      </c>
      <c r="U122" s="578"/>
      <c r="V122" s="578"/>
      <c r="W122" s="578"/>
      <c r="X122" s="578"/>
      <c r="Y122" s="9" t="s">
        <v>33</v>
      </c>
      <c r="Z122" s="578"/>
      <c r="AA122" s="578"/>
      <c r="AB122" s="578"/>
      <c r="AC122" s="578"/>
      <c r="AD122" s="578"/>
      <c r="AE122" s="578"/>
      <c r="AF122" s="578"/>
    </row>
    <row r="123" spans="1:32" s="592" customFormat="1" ht="127.5" x14ac:dyDescent="0.25">
      <c r="A123" s="592" t="s">
        <v>963</v>
      </c>
      <c r="B123" s="575" t="s">
        <v>1210</v>
      </c>
      <c r="C123" s="575" t="s">
        <v>1211</v>
      </c>
      <c r="D123" s="576" t="s">
        <v>46</v>
      </c>
      <c r="E123" s="576" t="s">
        <v>300</v>
      </c>
      <c r="F123" s="575" t="s">
        <v>67</v>
      </c>
      <c r="G123" s="575" t="s">
        <v>964</v>
      </c>
      <c r="H123" s="575" t="s">
        <v>965</v>
      </c>
      <c r="I123" s="575">
        <v>1</v>
      </c>
      <c r="J123" s="575">
        <v>1</v>
      </c>
      <c r="K123" s="617">
        <v>43602</v>
      </c>
      <c r="L123" s="617" t="s">
        <v>71</v>
      </c>
      <c r="M123" s="576" t="s">
        <v>1212</v>
      </c>
      <c r="N123" s="576" t="s">
        <v>1213</v>
      </c>
      <c r="O123" s="575" t="s">
        <v>97</v>
      </c>
      <c r="P123" s="575" t="s">
        <v>1214</v>
      </c>
      <c r="Q123" s="575" t="s">
        <v>443</v>
      </c>
      <c r="R123" s="575" t="s">
        <v>1215</v>
      </c>
      <c r="S123" s="575" t="s">
        <v>1216</v>
      </c>
      <c r="T123" s="575" t="s">
        <v>1217</v>
      </c>
      <c r="U123" s="578"/>
      <c r="V123" s="578"/>
      <c r="W123" s="578"/>
      <c r="X123" s="578"/>
      <c r="Y123" s="398"/>
      <c r="Z123" s="578"/>
      <c r="AA123" s="578"/>
      <c r="AB123" s="578"/>
      <c r="AC123" s="578"/>
      <c r="AD123" s="578"/>
      <c r="AE123" s="578"/>
      <c r="AF123" s="578"/>
    </row>
    <row r="124" spans="1:32" s="592" customFormat="1" ht="38.25" x14ac:dyDescent="0.25">
      <c r="A124" s="592" t="s">
        <v>239</v>
      </c>
      <c r="B124" s="575" t="s">
        <v>241</v>
      </c>
      <c r="C124" s="575" t="s">
        <v>37</v>
      </c>
      <c r="D124" s="576" t="s">
        <v>46</v>
      </c>
      <c r="E124" s="576" t="s">
        <v>140</v>
      </c>
      <c r="F124" s="575" t="s">
        <v>67</v>
      </c>
      <c r="G124" s="575" t="s">
        <v>240</v>
      </c>
      <c r="H124" s="575" t="s">
        <v>567</v>
      </c>
      <c r="I124" s="575">
        <v>1</v>
      </c>
      <c r="J124" s="575">
        <v>1</v>
      </c>
      <c r="K124" s="617" t="s">
        <v>1418</v>
      </c>
      <c r="L124" s="617" t="s">
        <v>76</v>
      </c>
      <c r="M124" s="576" t="s">
        <v>139</v>
      </c>
      <c r="N124" s="576" t="s">
        <v>32</v>
      </c>
      <c r="O124" s="575" t="s">
        <v>97</v>
      </c>
      <c r="P124" s="575" t="s">
        <v>97</v>
      </c>
      <c r="Q124" s="575" t="s">
        <v>443</v>
      </c>
      <c r="R124" s="575" t="s">
        <v>97</v>
      </c>
      <c r="S124" s="575" t="s">
        <v>97</v>
      </c>
      <c r="T124" s="575" t="s">
        <v>97</v>
      </c>
      <c r="U124" s="578"/>
      <c r="V124" s="578"/>
      <c r="W124" s="578"/>
      <c r="X124" s="578"/>
      <c r="Y124" s="578"/>
      <c r="Z124" s="578"/>
      <c r="AA124" s="578"/>
      <c r="AB124" s="578"/>
      <c r="AC124" s="578"/>
      <c r="AD124" s="578"/>
      <c r="AE124" s="578"/>
      <c r="AF124" s="578"/>
    </row>
    <row r="125" spans="1:32" s="592" customFormat="1" ht="63.75" x14ac:dyDescent="0.25">
      <c r="A125" s="592" t="s">
        <v>242</v>
      </c>
      <c r="B125" s="575" t="s">
        <v>243</v>
      </c>
      <c r="C125" s="575" t="s">
        <v>37</v>
      </c>
      <c r="D125" s="576" t="s">
        <v>46</v>
      </c>
      <c r="E125" s="576" t="s">
        <v>140</v>
      </c>
      <c r="F125" s="575" t="s">
        <v>67</v>
      </c>
      <c r="G125" s="575" t="s">
        <v>1628</v>
      </c>
      <c r="H125" s="575" t="s">
        <v>566</v>
      </c>
      <c r="I125" s="575">
        <v>1</v>
      </c>
      <c r="J125" s="575">
        <v>1</v>
      </c>
      <c r="K125" s="617" t="s">
        <v>1326</v>
      </c>
      <c r="L125" s="617" t="s">
        <v>71</v>
      </c>
      <c r="M125" s="576" t="s">
        <v>139</v>
      </c>
      <c r="N125" s="576" t="s">
        <v>32</v>
      </c>
      <c r="O125" s="575" t="s">
        <v>97</v>
      </c>
      <c r="P125" s="575" t="s">
        <v>97</v>
      </c>
      <c r="Q125" s="575" t="s">
        <v>443</v>
      </c>
      <c r="R125" s="575" t="s">
        <v>97</v>
      </c>
      <c r="S125" s="575" t="s">
        <v>97</v>
      </c>
      <c r="T125" s="575" t="s">
        <v>97</v>
      </c>
      <c r="U125" s="578"/>
      <c r="V125" s="578"/>
      <c r="W125" s="578"/>
      <c r="X125" s="578"/>
      <c r="Y125" s="578"/>
      <c r="Z125" s="578"/>
      <c r="AA125" s="578"/>
      <c r="AB125" s="578"/>
      <c r="AC125" s="578"/>
      <c r="AD125" s="578"/>
      <c r="AE125" s="578"/>
      <c r="AF125" s="578"/>
    </row>
    <row r="126" spans="1:32" s="592" customFormat="1" ht="38.25" x14ac:dyDescent="0.25">
      <c r="A126" s="592" t="s">
        <v>244</v>
      </c>
      <c r="B126" s="628" t="s">
        <v>245</v>
      </c>
      <c r="C126" s="575" t="s">
        <v>37</v>
      </c>
      <c r="D126" s="576" t="s">
        <v>46</v>
      </c>
      <c r="E126" s="576" t="s">
        <v>300</v>
      </c>
      <c r="F126" s="575" t="s">
        <v>67</v>
      </c>
      <c r="G126" s="575" t="s">
        <v>564</v>
      </c>
      <c r="H126" s="575" t="s">
        <v>565</v>
      </c>
      <c r="I126" s="575">
        <v>1</v>
      </c>
      <c r="J126" s="575">
        <v>1</v>
      </c>
      <c r="K126" s="617" t="s">
        <v>1267</v>
      </c>
      <c r="L126" s="617" t="s">
        <v>76</v>
      </c>
      <c r="M126" s="576" t="s">
        <v>139</v>
      </c>
      <c r="N126" s="576" t="s">
        <v>32</v>
      </c>
      <c r="O126" s="575" t="s">
        <v>97</v>
      </c>
      <c r="P126" s="575" t="s">
        <v>97</v>
      </c>
      <c r="Q126" s="575" t="s">
        <v>443</v>
      </c>
      <c r="R126" s="575" t="s">
        <v>97</v>
      </c>
      <c r="S126" s="575" t="s">
        <v>97</v>
      </c>
      <c r="T126" s="575" t="s">
        <v>97</v>
      </c>
      <c r="U126" s="578"/>
      <c r="V126" s="578"/>
      <c r="W126" s="578"/>
      <c r="X126" s="578"/>
      <c r="Y126" s="578"/>
      <c r="Z126" s="578"/>
      <c r="AA126" s="578"/>
      <c r="AB126" s="578"/>
      <c r="AC126" s="578"/>
      <c r="AD126" s="578"/>
      <c r="AE126" s="578"/>
      <c r="AF126" s="578"/>
    </row>
    <row r="127" spans="1:32" s="592" customFormat="1" ht="33" x14ac:dyDescent="0.25">
      <c r="A127" s="592" t="s">
        <v>246</v>
      </c>
      <c r="B127" s="575" t="s">
        <v>243</v>
      </c>
      <c r="C127" s="575" t="s">
        <v>37</v>
      </c>
      <c r="D127" s="576" t="s">
        <v>46</v>
      </c>
      <c r="E127" s="576" t="s">
        <v>140</v>
      </c>
      <c r="F127" s="575" t="s">
        <v>68</v>
      </c>
      <c r="G127" s="575" t="s">
        <v>1218</v>
      </c>
      <c r="H127" s="575" t="s">
        <v>563</v>
      </c>
      <c r="I127" s="575">
        <v>5</v>
      </c>
      <c r="J127" s="575">
        <v>1</v>
      </c>
      <c r="K127" s="617">
        <v>41526</v>
      </c>
      <c r="L127" s="617" t="s">
        <v>76</v>
      </c>
      <c r="M127" s="576" t="s">
        <v>139</v>
      </c>
      <c r="N127" s="576" t="s">
        <v>32</v>
      </c>
      <c r="O127" s="575" t="s">
        <v>97</v>
      </c>
      <c r="P127" s="575" t="s">
        <v>97</v>
      </c>
      <c r="Q127" s="575" t="s">
        <v>443</v>
      </c>
      <c r="R127" s="575" t="s">
        <v>97</v>
      </c>
      <c r="S127" s="575" t="s">
        <v>97</v>
      </c>
      <c r="T127" s="575" t="s">
        <v>97</v>
      </c>
      <c r="U127" s="578"/>
      <c r="V127" s="578"/>
      <c r="W127" s="578"/>
      <c r="X127" s="578"/>
      <c r="Y127" s="578"/>
      <c r="Z127" s="578"/>
      <c r="AA127" s="578"/>
      <c r="AB127" s="578"/>
      <c r="AC127" s="578"/>
      <c r="AD127" s="578"/>
      <c r="AE127" s="578"/>
      <c r="AF127" s="578"/>
    </row>
    <row r="128" spans="1:32" s="592" customFormat="1" ht="51" x14ac:dyDescent="0.25">
      <c r="A128" s="592" t="s">
        <v>247</v>
      </c>
      <c r="B128" s="575" t="s">
        <v>243</v>
      </c>
      <c r="C128" s="575" t="s">
        <v>37</v>
      </c>
      <c r="D128" s="576" t="s">
        <v>46</v>
      </c>
      <c r="E128" s="576" t="s">
        <v>140</v>
      </c>
      <c r="F128" s="575" t="s">
        <v>68</v>
      </c>
      <c r="G128" s="575" t="s">
        <v>248</v>
      </c>
      <c r="H128" s="575" t="s">
        <v>502</v>
      </c>
      <c r="I128" s="575">
        <v>5</v>
      </c>
      <c r="J128" s="575">
        <v>1</v>
      </c>
      <c r="K128" s="617">
        <v>44202</v>
      </c>
      <c r="L128" s="617" t="s">
        <v>76</v>
      </c>
      <c r="M128" s="576" t="s">
        <v>139</v>
      </c>
      <c r="N128" s="576" t="s">
        <v>32</v>
      </c>
      <c r="O128" s="575" t="s">
        <v>97</v>
      </c>
      <c r="P128" s="575" t="s">
        <v>97</v>
      </c>
      <c r="Q128" s="575" t="s">
        <v>443</v>
      </c>
      <c r="R128" s="575" t="s">
        <v>97</v>
      </c>
      <c r="S128" s="575" t="s">
        <v>97</v>
      </c>
      <c r="T128" s="575" t="s">
        <v>97</v>
      </c>
      <c r="U128" s="578"/>
      <c r="V128" s="578"/>
      <c r="W128" s="578"/>
      <c r="X128" s="578"/>
      <c r="Y128" s="578"/>
      <c r="Z128" s="578"/>
      <c r="AA128" s="578"/>
      <c r="AB128" s="578"/>
      <c r="AC128" s="578"/>
      <c r="AD128" s="578"/>
      <c r="AE128" s="578"/>
      <c r="AF128" s="578"/>
    </row>
    <row r="129" spans="1:32" s="592" customFormat="1" ht="63.75" x14ac:dyDescent="0.25">
      <c r="A129" s="19" t="s">
        <v>1130</v>
      </c>
      <c r="B129" s="578" t="s">
        <v>826</v>
      </c>
      <c r="C129" s="624" t="s">
        <v>1131</v>
      </c>
      <c r="D129" s="576" t="s">
        <v>54</v>
      </c>
      <c r="E129" s="627" t="s">
        <v>716</v>
      </c>
      <c r="F129" s="575" t="s">
        <v>68</v>
      </c>
      <c r="G129" s="575" t="s">
        <v>263</v>
      </c>
      <c r="H129" s="575" t="s">
        <v>74</v>
      </c>
      <c r="I129" s="575">
        <v>0.1</v>
      </c>
      <c r="J129" s="575">
        <v>0.1</v>
      </c>
      <c r="K129" s="617">
        <v>41697</v>
      </c>
      <c r="L129" s="617" t="s">
        <v>96</v>
      </c>
      <c r="M129" s="576" t="s">
        <v>139</v>
      </c>
      <c r="N129" s="576" t="s">
        <v>32</v>
      </c>
      <c r="O129" s="575" t="s">
        <v>264</v>
      </c>
      <c r="P129" s="575" t="s">
        <v>97</v>
      </c>
      <c r="Q129" s="575" t="s">
        <v>443</v>
      </c>
      <c r="R129" s="575" t="s">
        <v>97</v>
      </c>
      <c r="S129" s="575" t="s">
        <v>97</v>
      </c>
      <c r="T129" s="575" t="s">
        <v>97</v>
      </c>
      <c r="U129" s="578"/>
      <c r="V129" s="578"/>
      <c r="W129" s="578"/>
      <c r="X129" s="578"/>
      <c r="Y129" s="83" t="s">
        <v>528</v>
      </c>
      <c r="Z129" s="578"/>
      <c r="AA129" s="578"/>
      <c r="AB129" s="578"/>
      <c r="AC129" s="578"/>
      <c r="AD129" s="578"/>
      <c r="AE129" s="578"/>
      <c r="AF129" s="578"/>
    </row>
    <row r="130" spans="1:32" ht="31.5" customHeight="1" x14ac:dyDescent="0.25">
      <c r="A130" s="592" t="s">
        <v>547</v>
      </c>
      <c r="B130" s="575" t="s">
        <v>549</v>
      </c>
      <c r="C130" s="575" t="s">
        <v>969</v>
      </c>
      <c r="D130" s="576" t="s">
        <v>40</v>
      </c>
      <c r="E130" s="576" t="s">
        <v>231</v>
      </c>
      <c r="F130" s="575" t="s">
        <v>68</v>
      </c>
      <c r="G130" s="101" t="s">
        <v>548</v>
      </c>
      <c r="H130" s="575" t="s">
        <v>74</v>
      </c>
      <c r="I130" s="575">
        <v>0.5</v>
      </c>
      <c r="J130" s="575">
        <v>0.5</v>
      </c>
      <c r="K130" s="617">
        <v>42835</v>
      </c>
      <c r="L130" s="617" t="s">
        <v>72</v>
      </c>
      <c r="M130" s="576" t="s">
        <v>139</v>
      </c>
      <c r="N130" s="576" t="s">
        <v>32</v>
      </c>
      <c r="O130" s="575" t="s">
        <v>97</v>
      </c>
      <c r="P130" s="575" t="s">
        <v>97</v>
      </c>
      <c r="Q130" s="575" t="s">
        <v>443</v>
      </c>
      <c r="R130" s="575" t="s">
        <v>97</v>
      </c>
      <c r="S130" s="575" t="s">
        <v>97</v>
      </c>
      <c r="T130" s="575" t="s">
        <v>97</v>
      </c>
      <c r="U130" s="578"/>
      <c r="V130" s="578"/>
      <c r="W130" s="578"/>
      <c r="X130" s="578"/>
      <c r="Z130" s="578"/>
      <c r="AA130" s="578"/>
      <c r="AB130" s="578"/>
      <c r="AC130" s="578"/>
      <c r="AD130" s="578"/>
      <c r="AE130" s="578"/>
      <c r="AF130" s="578"/>
    </row>
    <row r="131" spans="1:32" ht="33" x14ac:dyDescent="0.25">
      <c r="A131" s="592" t="s">
        <v>453</v>
      </c>
      <c r="B131" s="575" t="s">
        <v>549</v>
      </c>
      <c r="C131" s="575" t="s">
        <v>969</v>
      </c>
      <c r="D131" s="576" t="s">
        <v>46</v>
      </c>
      <c r="E131" s="576" t="s">
        <v>231</v>
      </c>
      <c r="F131" s="575" t="s">
        <v>68</v>
      </c>
      <c r="G131" s="575" t="s">
        <v>454</v>
      </c>
      <c r="H131" s="575" t="s">
        <v>74</v>
      </c>
      <c r="I131" s="575">
        <v>1</v>
      </c>
      <c r="J131" s="575">
        <v>0.5</v>
      </c>
      <c r="K131" s="617">
        <v>42508</v>
      </c>
      <c r="L131" s="617" t="s">
        <v>1327</v>
      </c>
      <c r="M131" s="576" t="s">
        <v>139</v>
      </c>
      <c r="N131" s="576" t="s">
        <v>32</v>
      </c>
      <c r="O131" s="575" t="s">
        <v>97</v>
      </c>
      <c r="P131" s="575" t="s">
        <v>97</v>
      </c>
      <c r="Q131" s="575" t="s">
        <v>443</v>
      </c>
      <c r="R131" s="575" t="s">
        <v>97</v>
      </c>
      <c r="S131" s="575" t="s">
        <v>97</v>
      </c>
      <c r="T131" s="575" t="s">
        <v>97</v>
      </c>
    </row>
    <row r="132" spans="1:32" ht="33" x14ac:dyDescent="0.25">
      <c r="A132" s="592" t="s">
        <v>1300</v>
      </c>
      <c r="B132" s="575" t="s">
        <v>74</v>
      </c>
      <c r="C132" s="575" t="s">
        <v>1301</v>
      </c>
      <c r="D132" s="576" t="s">
        <v>40</v>
      </c>
      <c r="E132" s="576" t="s">
        <v>300</v>
      </c>
      <c r="F132" s="575" t="s">
        <v>68</v>
      </c>
      <c r="G132" s="575" t="s">
        <v>454</v>
      </c>
      <c r="H132" s="575" t="s">
        <v>74</v>
      </c>
      <c r="I132" s="575">
        <v>0.25</v>
      </c>
      <c r="J132" s="575">
        <v>0.25</v>
      </c>
      <c r="K132" s="617">
        <v>44321</v>
      </c>
      <c r="L132" s="617" t="s">
        <v>72</v>
      </c>
      <c r="M132" s="576" t="s">
        <v>139</v>
      </c>
      <c r="N132" s="576" t="s">
        <v>32</v>
      </c>
      <c r="O132" s="575" t="s">
        <v>97</v>
      </c>
      <c r="P132" s="575" t="s">
        <v>97</v>
      </c>
      <c r="Q132" s="575" t="s">
        <v>443</v>
      </c>
      <c r="R132" s="575" t="s">
        <v>97</v>
      </c>
      <c r="S132" s="575" t="s">
        <v>97</v>
      </c>
      <c r="T132" s="575" t="s">
        <v>97</v>
      </c>
    </row>
    <row r="133" spans="1:32" ht="82.5" x14ac:dyDescent="0.25">
      <c r="A133" s="592" t="s">
        <v>447</v>
      </c>
      <c r="B133" s="575" t="s">
        <v>437</v>
      </c>
      <c r="C133" s="575" t="s">
        <v>562</v>
      </c>
      <c r="D133" s="576" t="s">
        <v>54</v>
      </c>
      <c r="E133" s="576" t="s">
        <v>140</v>
      </c>
      <c r="F133" s="575" t="s">
        <v>68</v>
      </c>
      <c r="G133" s="575" t="s">
        <v>448</v>
      </c>
      <c r="H133" s="575" t="s">
        <v>404</v>
      </c>
      <c r="I133" s="575">
        <v>20</v>
      </c>
      <c r="J133" s="575">
        <v>4</v>
      </c>
      <c r="K133" s="617" t="s">
        <v>1011</v>
      </c>
      <c r="L133" s="575" t="s">
        <v>754</v>
      </c>
      <c r="M133" s="576" t="s">
        <v>139</v>
      </c>
      <c r="N133" s="576" t="s">
        <v>32</v>
      </c>
      <c r="O133" s="575" t="s">
        <v>32</v>
      </c>
      <c r="P133" s="575" t="s">
        <v>97</v>
      </c>
      <c r="Q133" s="575" t="s">
        <v>443</v>
      </c>
      <c r="R133" s="575" t="s">
        <v>97</v>
      </c>
      <c r="S133" s="575" t="s">
        <v>97</v>
      </c>
      <c r="T133" s="575" t="s">
        <v>97</v>
      </c>
    </row>
    <row r="134" spans="1:32" ht="70.5" customHeight="1" x14ac:dyDescent="0.25">
      <c r="A134" s="24" t="s">
        <v>1254</v>
      </c>
      <c r="B134" s="575" t="s">
        <v>1256</v>
      </c>
      <c r="C134" s="9" t="s">
        <v>1262</v>
      </c>
      <c r="D134" s="576" t="s">
        <v>55</v>
      </c>
      <c r="E134" s="576" t="s">
        <v>140</v>
      </c>
      <c r="F134" s="575" t="s">
        <v>68</v>
      </c>
      <c r="G134" s="575" t="s">
        <v>1220</v>
      </c>
      <c r="H134" s="575" t="s">
        <v>1257</v>
      </c>
      <c r="I134" s="575">
        <v>0.5</v>
      </c>
      <c r="J134" s="575">
        <v>0.5</v>
      </c>
      <c r="K134" s="617">
        <v>44117</v>
      </c>
      <c r="L134" s="575" t="s">
        <v>79</v>
      </c>
      <c r="M134" s="576" t="s">
        <v>1259</v>
      </c>
      <c r="N134" s="576" t="s">
        <v>1258</v>
      </c>
      <c r="O134" s="575" t="s">
        <v>1186</v>
      </c>
      <c r="P134" s="575" t="s">
        <v>97</v>
      </c>
      <c r="Q134" s="575" t="s">
        <v>443</v>
      </c>
      <c r="R134" s="575" t="s">
        <v>148</v>
      </c>
      <c r="S134" s="575" t="s">
        <v>1260</v>
      </c>
      <c r="T134" s="575" t="s">
        <v>1261</v>
      </c>
    </row>
    <row r="135" spans="1:32" ht="33" x14ac:dyDescent="0.25">
      <c r="A135" s="592" t="s">
        <v>940</v>
      </c>
      <c r="B135" s="575" t="s">
        <v>1219</v>
      </c>
      <c r="C135" s="575" t="s">
        <v>941</v>
      </c>
      <c r="D135" s="576" t="s">
        <v>46</v>
      </c>
      <c r="E135" s="576" t="s">
        <v>300</v>
      </c>
      <c r="F135" s="575" t="s">
        <v>928</v>
      </c>
      <c r="G135" s="575" t="s">
        <v>1220</v>
      </c>
      <c r="H135" s="575" t="s">
        <v>1221</v>
      </c>
      <c r="I135" s="575">
        <v>4</v>
      </c>
      <c r="J135" s="575">
        <v>4</v>
      </c>
      <c r="K135" s="617">
        <v>43564</v>
      </c>
      <c r="L135" s="575" t="s">
        <v>460</v>
      </c>
      <c r="M135" s="576" t="s">
        <v>1222</v>
      </c>
      <c r="N135" s="576" t="s">
        <v>32</v>
      </c>
      <c r="O135" s="575" t="s">
        <v>1223</v>
      </c>
      <c r="P135" s="575" t="s">
        <v>97</v>
      </c>
      <c r="Q135" s="575" t="s">
        <v>443</v>
      </c>
      <c r="R135" s="575" t="s">
        <v>97</v>
      </c>
      <c r="S135" s="575" t="s">
        <v>1208</v>
      </c>
      <c r="T135" s="575" t="s">
        <v>97</v>
      </c>
    </row>
    <row r="136" spans="1:32" ht="33" x14ac:dyDescent="0.25">
      <c r="A136" s="592" t="s">
        <v>1383</v>
      </c>
      <c r="B136" s="575" t="s">
        <v>1219</v>
      </c>
      <c r="C136" s="575" t="s">
        <v>941</v>
      </c>
      <c r="D136" s="576" t="s">
        <v>46</v>
      </c>
      <c r="E136" s="576" t="s">
        <v>300</v>
      </c>
      <c r="F136" s="575" t="s">
        <v>928</v>
      </c>
      <c r="G136" s="575" t="s">
        <v>1220</v>
      </c>
      <c r="H136" s="575" t="s">
        <v>1221</v>
      </c>
      <c r="I136" s="575">
        <v>4</v>
      </c>
      <c r="J136" s="575">
        <v>4</v>
      </c>
      <c r="K136" s="617">
        <v>44456</v>
      </c>
      <c r="L136" s="575" t="s">
        <v>1303</v>
      </c>
      <c r="M136" s="576" t="s">
        <v>1222</v>
      </c>
      <c r="N136" s="576" t="s">
        <v>32</v>
      </c>
      <c r="O136" s="575" t="s">
        <v>1223</v>
      </c>
      <c r="P136" s="575" t="s">
        <v>97</v>
      </c>
      <c r="Q136" s="575" t="s">
        <v>443</v>
      </c>
      <c r="R136" s="575" t="s">
        <v>97</v>
      </c>
      <c r="S136" s="575" t="s">
        <v>1208</v>
      </c>
      <c r="T136" s="575" t="s">
        <v>97</v>
      </c>
    </row>
    <row r="137" spans="1:32" ht="29.25" customHeight="1" x14ac:dyDescent="0.25">
      <c r="A137" s="592" t="s">
        <v>26</v>
      </c>
      <c r="B137" s="575" t="s">
        <v>393</v>
      </c>
      <c r="C137" s="575" t="s">
        <v>249</v>
      </c>
      <c r="D137" s="576" t="s">
        <v>47</v>
      </c>
      <c r="E137" s="576" t="s">
        <v>140</v>
      </c>
      <c r="F137" s="575" t="s">
        <v>68</v>
      </c>
      <c r="G137" s="575" t="s">
        <v>768</v>
      </c>
      <c r="H137" s="575" t="s">
        <v>74</v>
      </c>
      <c r="I137" s="575">
        <v>24</v>
      </c>
      <c r="J137" s="575">
        <v>6</v>
      </c>
      <c r="K137" s="617" t="s">
        <v>1432</v>
      </c>
      <c r="L137" s="617" t="s">
        <v>1431</v>
      </c>
      <c r="M137" s="576" t="s">
        <v>139</v>
      </c>
      <c r="N137" s="576" t="s">
        <v>32</v>
      </c>
      <c r="O137" s="575" t="s">
        <v>32</v>
      </c>
      <c r="P137" s="575" t="s">
        <v>97</v>
      </c>
      <c r="Q137" s="575" t="s">
        <v>443</v>
      </c>
      <c r="R137" s="575" t="s">
        <v>97</v>
      </c>
      <c r="S137" s="575" t="s">
        <v>97</v>
      </c>
      <c r="T137" s="575" t="s">
        <v>97</v>
      </c>
    </row>
    <row r="138" spans="1:32" ht="63.75" x14ac:dyDescent="0.25">
      <c r="A138" s="592" t="s">
        <v>359</v>
      </c>
      <c r="B138" s="575" t="s">
        <v>480</v>
      </c>
      <c r="C138" s="575" t="s">
        <v>890</v>
      </c>
      <c r="D138" s="576" t="s">
        <v>54</v>
      </c>
      <c r="E138" s="576" t="s">
        <v>140</v>
      </c>
      <c r="F138" s="575" t="s">
        <v>68</v>
      </c>
      <c r="G138" s="575" t="s">
        <v>355</v>
      </c>
      <c r="H138" s="575" t="s">
        <v>74</v>
      </c>
      <c r="I138" s="575">
        <v>0.5</v>
      </c>
      <c r="J138" s="575">
        <v>0.1</v>
      </c>
      <c r="K138" s="617">
        <v>41807</v>
      </c>
      <c r="L138" s="617" t="s">
        <v>71</v>
      </c>
      <c r="M138" s="576" t="s">
        <v>357</v>
      </c>
      <c r="N138" s="576" t="s">
        <v>32</v>
      </c>
      <c r="O138" s="575" t="s">
        <v>32</v>
      </c>
      <c r="P138" s="575" t="s">
        <v>97</v>
      </c>
      <c r="Q138" s="575" t="s">
        <v>443</v>
      </c>
      <c r="R138" s="575" t="s">
        <v>97</v>
      </c>
      <c r="S138" s="575" t="s">
        <v>97</v>
      </c>
      <c r="T138" s="575" t="s">
        <v>97</v>
      </c>
    </row>
    <row r="139" spans="1:32" ht="63.75" x14ac:dyDescent="0.25">
      <c r="A139" s="592" t="s">
        <v>358</v>
      </c>
      <c r="B139" s="575" t="s">
        <v>480</v>
      </c>
      <c r="C139" s="575" t="s">
        <v>891</v>
      </c>
      <c r="D139" s="576" t="s">
        <v>46</v>
      </c>
      <c r="E139" s="576" t="s">
        <v>140</v>
      </c>
      <c r="F139" s="575" t="s">
        <v>68</v>
      </c>
      <c r="G139" s="575" t="s">
        <v>360</v>
      </c>
      <c r="H139" s="575" t="s">
        <v>74</v>
      </c>
      <c r="I139" s="575">
        <v>2</v>
      </c>
      <c r="J139" s="575">
        <v>1</v>
      </c>
      <c r="K139" s="617">
        <v>41809</v>
      </c>
      <c r="L139" s="617" t="s">
        <v>71</v>
      </c>
      <c r="M139" s="576" t="s">
        <v>357</v>
      </c>
      <c r="N139" s="576" t="s">
        <v>32</v>
      </c>
      <c r="O139" s="575" t="s">
        <v>32</v>
      </c>
      <c r="P139" s="575" t="s">
        <v>97</v>
      </c>
      <c r="Q139" s="575" t="s">
        <v>443</v>
      </c>
      <c r="R139" s="575" t="s">
        <v>97</v>
      </c>
      <c r="S139" s="575" t="s">
        <v>97</v>
      </c>
      <c r="T139" s="575" t="s">
        <v>97</v>
      </c>
    </row>
    <row r="140" spans="1:32" s="49" customFormat="1" ht="89.25" x14ac:dyDescent="0.25">
      <c r="A140" s="26" t="s">
        <v>955</v>
      </c>
      <c r="B140" s="575" t="s">
        <v>712</v>
      </c>
      <c r="C140" s="27" t="s">
        <v>876</v>
      </c>
      <c r="D140" s="576" t="s">
        <v>48</v>
      </c>
      <c r="E140" s="576" t="s">
        <v>140</v>
      </c>
      <c r="F140" s="575" t="s">
        <v>617</v>
      </c>
      <c r="G140" s="575" t="s">
        <v>250</v>
      </c>
      <c r="H140" s="575" t="s">
        <v>74</v>
      </c>
      <c r="I140" s="575" t="s">
        <v>783</v>
      </c>
      <c r="J140" s="575" t="s">
        <v>783</v>
      </c>
      <c r="K140" s="617" t="s">
        <v>74</v>
      </c>
      <c r="L140" s="617" t="s">
        <v>1384</v>
      </c>
      <c r="M140" s="576" t="s">
        <v>251</v>
      </c>
      <c r="N140" s="576" t="s">
        <v>787</v>
      </c>
      <c r="O140" s="576" t="s">
        <v>252</v>
      </c>
      <c r="P140" s="575" t="s">
        <v>97</v>
      </c>
      <c r="Q140" s="575" t="s">
        <v>443</v>
      </c>
      <c r="R140" s="575" t="s">
        <v>97</v>
      </c>
      <c r="S140" s="575" t="s">
        <v>97</v>
      </c>
      <c r="T140" s="575" t="s">
        <v>97</v>
      </c>
      <c r="U140" s="578"/>
      <c r="V140" s="578"/>
      <c r="W140" s="578"/>
      <c r="X140" s="578"/>
      <c r="Y140" s="27" t="s">
        <v>559</v>
      </c>
      <c r="Z140" s="575"/>
      <c r="AA140" s="575"/>
      <c r="AB140" s="575"/>
      <c r="AC140" s="575"/>
      <c r="AD140" s="575"/>
      <c r="AE140" s="575"/>
      <c r="AF140" s="575"/>
    </row>
    <row r="141" spans="1:32" s="49" customFormat="1" ht="89.25" x14ac:dyDescent="0.25">
      <c r="A141" s="26" t="s">
        <v>4</v>
      </c>
      <c r="B141" s="575" t="s">
        <v>712</v>
      </c>
      <c r="C141" s="27" t="s">
        <v>876</v>
      </c>
      <c r="D141" s="576" t="s">
        <v>48</v>
      </c>
      <c r="E141" s="576" t="s">
        <v>140</v>
      </c>
      <c r="F141" s="575" t="s">
        <v>617</v>
      </c>
      <c r="G141" s="575" t="s">
        <v>250</v>
      </c>
      <c r="H141" s="575" t="s">
        <v>74</v>
      </c>
      <c r="I141" s="575" t="s">
        <v>783</v>
      </c>
      <c r="J141" s="575" t="s">
        <v>783</v>
      </c>
      <c r="K141" s="617" t="s">
        <v>74</v>
      </c>
      <c r="L141" s="617" t="s">
        <v>780</v>
      </c>
      <c r="M141" s="576" t="s">
        <v>251</v>
      </c>
      <c r="N141" s="576" t="s">
        <v>787</v>
      </c>
      <c r="O141" s="576" t="s">
        <v>252</v>
      </c>
      <c r="P141" s="575" t="s">
        <v>97</v>
      </c>
      <c r="Q141" s="575" t="s">
        <v>443</v>
      </c>
      <c r="R141" s="575" t="s">
        <v>97</v>
      </c>
      <c r="S141" s="575" t="s">
        <v>97</v>
      </c>
      <c r="T141" s="575" t="s">
        <v>97</v>
      </c>
      <c r="U141" s="578"/>
      <c r="V141" s="578"/>
      <c r="W141" s="578"/>
      <c r="X141" s="578"/>
      <c r="Y141" s="27" t="s">
        <v>559</v>
      </c>
      <c r="Z141" s="575"/>
      <c r="AA141" s="575"/>
      <c r="AB141" s="575"/>
      <c r="AC141" s="575"/>
      <c r="AD141" s="575"/>
      <c r="AE141" s="575"/>
      <c r="AF141" s="575"/>
    </row>
    <row r="142" spans="1:32" ht="25.5" x14ac:dyDescent="0.25">
      <c r="A142" s="49" t="s">
        <v>127</v>
      </c>
      <c r="B142" s="589" t="s">
        <v>717</v>
      </c>
      <c r="C142" s="589" t="s">
        <v>892</v>
      </c>
      <c r="D142" s="67" t="s">
        <v>46</v>
      </c>
      <c r="E142" s="67" t="s">
        <v>140</v>
      </c>
      <c r="F142" s="589" t="s">
        <v>68</v>
      </c>
      <c r="G142" s="589" t="s">
        <v>128</v>
      </c>
      <c r="H142" s="589" t="s">
        <v>74</v>
      </c>
      <c r="I142" s="589">
        <v>0.01</v>
      </c>
      <c r="J142" s="589">
        <v>5.0000000000000001E-3</v>
      </c>
      <c r="K142" s="110">
        <v>41668</v>
      </c>
      <c r="L142" s="110" t="s">
        <v>79</v>
      </c>
      <c r="M142" s="67" t="s">
        <v>211</v>
      </c>
      <c r="N142" s="67" t="s">
        <v>32</v>
      </c>
      <c r="O142" s="80" t="s">
        <v>97</v>
      </c>
      <c r="P142" s="80" t="s">
        <v>97</v>
      </c>
      <c r="Q142" s="589" t="s">
        <v>443</v>
      </c>
      <c r="R142" s="589" t="s">
        <v>97</v>
      </c>
      <c r="S142" s="589" t="s">
        <v>97</v>
      </c>
      <c r="T142" s="589" t="s">
        <v>97</v>
      </c>
      <c r="U142" s="111"/>
      <c r="V142" s="111"/>
      <c r="W142" s="111"/>
      <c r="X142" s="111"/>
      <c r="Y142" s="111"/>
      <c r="Z142" s="111"/>
      <c r="AA142" s="111"/>
      <c r="AB142" s="111"/>
      <c r="AC142" s="111"/>
      <c r="AD142" s="111"/>
      <c r="AE142" s="111"/>
      <c r="AF142" s="111"/>
    </row>
    <row r="143" spans="1:32" s="128" customFormat="1" ht="76.5" x14ac:dyDescent="0.25">
      <c r="A143" s="53" t="s">
        <v>1128</v>
      </c>
      <c r="B143" s="56" t="s">
        <v>827</v>
      </c>
      <c r="C143" s="57" t="s">
        <v>828</v>
      </c>
      <c r="D143" s="112" t="s">
        <v>475</v>
      </c>
      <c r="E143" s="335" t="s">
        <v>479</v>
      </c>
      <c r="F143" s="589" t="s">
        <v>531</v>
      </c>
      <c r="G143" s="589" t="s">
        <v>473</v>
      </c>
      <c r="H143" s="589" t="s">
        <v>74</v>
      </c>
      <c r="I143" s="589">
        <v>1</v>
      </c>
      <c r="J143" s="589">
        <v>1</v>
      </c>
      <c r="K143" s="110">
        <v>42667</v>
      </c>
      <c r="L143" s="110" t="s">
        <v>77</v>
      </c>
      <c r="M143" s="67" t="s">
        <v>661</v>
      </c>
      <c r="N143" s="67" t="s">
        <v>474</v>
      </c>
      <c r="O143" s="80" t="s">
        <v>476</v>
      </c>
      <c r="P143" s="80" t="s">
        <v>97</v>
      </c>
      <c r="Q143" s="589" t="s">
        <v>443</v>
      </c>
      <c r="R143" s="589" t="s">
        <v>148</v>
      </c>
      <c r="S143" s="589" t="s">
        <v>478</v>
      </c>
      <c r="T143" s="589" t="s">
        <v>477</v>
      </c>
      <c r="U143" s="111"/>
      <c r="V143" s="111"/>
      <c r="W143" s="111"/>
      <c r="X143" s="111"/>
      <c r="Y143" s="113" t="s">
        <v>528</v>
      </c>
      <c r="Z143" s="111"/>
      <c r="AA143" s="111"/>
      <c r="AB143" s="111"/>
      <c r="AC143" s="111"/>
      <c r="AD143" s="111"/>
      <c r="AE143" s="111"/>
      <c r="AF143" s="111"/>
    </row>
    <row r="144" spans="1:32" ht="16.5" customHeight="1" x14ac:dyDescent="0.25">
      <c r="A144" s="592" t="s">
        <v>30</v>
      </c>
      <c r="B144" s="578" t="s">
        <v>893</v>
      </c>
      <c r="C144" s="575" t="s">
        <v>32</v>
      </c>
      <c r="D144" s="576" t="s">
        <v>40</v>
      </c>
      <c r="E144" s="576" t="s">
        <v>231</v>
      </c>
      <c r="F144" s="575" t="s">
        <v>68</v>
      </c>
      <c r="G144" s="575" t="s">
        <v>74</v>
      </c>
      <c r="H144" s="575" t="s">
        <v>74</v>
      </c>
      <c r="I144" s="575" t="s">
        <v>529</v>
      </c>
      <c r="J144" s="575" t="s">
        <v>31</v>
      </c>
      <c r="K144" s="617" t="s">
        <v>169</v>
      </c>
      <c r="L144" s="617" t="s">
        <v>74</v>
      </c>
      <c r="M144" s="576" t="s">
        <v>139</v>
      </c>
      <c r="N144" s="576" t="s">
        <v>32</v>
      </c>
      <c r="O144" s="575" t="s">
        <v>97</v>
      </c>
      <c r="P144" s="575" t="s">
        <v>97</v>
      </c>
      <c r="Q144" s="575" t="s">
        <v>32</v>
      </c>
      <c r="R144" s="575" t="s">
        <v>97</v>
      </c>
      <c r="S144" s="575" t="s">
        <v>97</v>
      </c>
      <c r="T144" s="575" t="s">
        <v>97</v>
      </c>
    </row>
    <row r="145" spans="1:32" s="590" customFormat="1" ht="35.25" customHeight="1" x14ac:dyDescent="0.25">
      <c r="A145" s="38" t="s">
        <v>1129</v>
      </c>
      <c r="B145" s="392"/>
      <c r="C145" s="346" t="s">
        <v>1119</v>
      </c>
      <c r="D145" s="571" t="s">
        <v>56</v>
      </c>
      <c r="E145" s="571"/>
      <c r="F145" s="567"/>
      <c r="G145" s="567"/>
      <c r="H145" s="567"/>
      <c r="I145" s="567"/>
      <c r="J145" s="567"/>
      <c r="K145" s="569"/>
      <c r="L145" s="569"/>
      <c r="M145" s="571"/>
      <c r="N145" s="571"/>
      <c r="O145" s="567"/>
      <c r="P145" s="567"/>
      <c r="Q145" s="567"/>
      <c r="R145" s="567"/>
      <c r="S145" s="567"/>
      <c r="T145" s="567"/>
      <c r="U145" s="567"/>
      <c r="V145" s="567"/>
      <c r="W145" s="567"/>
      <c r="X145" s="567"/>
      <c r="Y145" s="573"/>
      <c r="Z145" s="567"/>
      <c r="AA145" s="567"/>
      <c r="AB145" s="567"/>
      <c r="AC145" s="567"/>
      <c r="AD145" s="567"/>
      <c r="AE145" s="567"/>
      <c r="AF145" s="567"/>
    </row>
    <row r="146" spans="1:32" s="590" customFormat="1" ht="16.5" customHeight="1" x14ac:dyDescent="0.25">
      <c r="A146" s="582" t="s">
        <v>718</v>
      </c>
      <c r="B146" s="567" t="s">
        <v>387</v>
      </c>
      <c r="C146" s="567" t="s">
        <v>256</v>
      </c>
      <c r="D146" s="571" t="s">
        <v>46</v>
      </c>
      <c r="E146" s="571" t="s">
        <v>140</v>
      </c>
      <c r="F146" s="567" t="s">
        <v>68</v>
      </c>
      <c r="G146" s="567" t="s">
        <v>255</v>
      </c>
      <c r="H146" s="567" t="s">
        <v>74</v>
      </c>
      <c r="I146" s="567">
        <v>25</v>
      </c>
      <c r="J146" s="567">
        <v>20</v>
      </c>
      <c r="K146" s="569" t="s">
        <v>1329</v>
      </c>
      <c r="L146" s="569" t="s">
        <v>1330</v>
      </c>
      <c r="M146" s="571" t="s">
        <v>139</v>
      </c>
      <c r="N146" s="571" t="s">
        <v>32</v>
      </c>
      <c r="O146" s="567" t="s">
        <v>32</v>
      </c>
      <c r="P146" s="567" t="s">
        <v>97</v>
      </c>
      <c r="Q146" s="567" t="s">
        <v>443</v>
      </c>
      <c r="R146" s="567" t="s">
        <v>97</v>
      </c>
      <c r="S146" s="567" t="s">
        <v>97</v>
      </c>
      <c r="T146" s="567" t="s">
        <v>97</v>
      </c>
      <c r="U146" s="573"/>
      <c r="V146" s="573"/>
      <c r="W146" s="573"/>
      <c r="X146" s="573"/>
      <c r="Y146" s="573"/>
      <c r="Z146" s="573"/>
      <c r="AA146" s="573"/>
      <c r="AB146" s="573"/>
      <c r="AC146" s="573"/>
      <c r="AD146" s="573"/>
      <c r="AE146" s="573"/>
      <c r="AF146" s="573"/>
    </row>
    <row r="147" spans="1:32" s="592" customFormat="1" ht="89.25" x14ac:dyDescent="0.25">
      <c r="A147" s="583" t="s">
        <v>967</v>
      </c>
      <c r="B147" s="568" t="s">
        <v>968</v>
      </c>
      <c r="C147" s="568" t="s">
        <v>969</v>
      </c>
      <c r="D147" s="572" t="s">
        <v>40</v>
      </c>
      <c r="E147" s="572" t="s">
        <v>300</v>
      </c>
      <c r="F147" s="568" t="s">
        <v>68</v>
      </c>
      <c r="G147" s="568" t="s">
        <v>1224</v>
      </c>
      <c r="H147" s="568" t="s">
        <v>1225</v>
      </c>
      <c r="I147" s="568">
        <v>0.5</v>
      </c>
      <c r="J147" s="568">
        <v>0.5</v>
      </c>
      <c r="K147" s="570">
        <v>43639</v>
      </c>
      <c r="L147" s="570" t="s">
        <v>959</v>
      </c>
      <c r="M147" s="572" t="s">
        <v>1226</v>
      </c>
      <c r="N147" s="572" t="s">
        <v>451</v>
      </c>
      <c r="O147" s="568" t="s">
        <v>451</v>
      </c>
      <c r="P147" s="568" t="s">
        <v>97</v>
      </c>
      <c r="Q147" s="568" t="s">
        <v>443</v>
      </c>
      <c r="R147" s="568" t="s">
        <v>97</v>
      </c>
      <c r="S147" s="568" t="s">
        <v>97</v>
      </c>
      <c r="T147" s="568" t="s">
        <v>97</v>
      </c>
      <c r="U147" s="574"/>
      <c r="V147" s="574"/>
      <c r="W147" s="574"/>
      <c r="X147" s="574"/>
      <c r="Y147" s="574"/>
      <c r="Z147" s="574"/>
      <c r="AA147" s="574"/>
      <c r="AB147" s="574"/>
      <c r="AC147" s="574"/>
      <c r="AD147" s="574"/>
      <c r="AE147" s="574"/>
      <c r="AF147" s="574"/>
    </row>
    <row r="148" spans="1:32" s="592" customFormat="1" ht="51" x14ac:dyDescent="0.25">
      <c r="A148" s="583" t="s">
        <v>533</v>
      </c>
      <c r="B148" s="568" t="s">
        <v>719</v>
      </c>
      <c r="C148" s="568" t="s">
        <v>720</v>
      </c>
      <c r="D148" s="572" t="s">
        <v>46</v>
      </c>
      <c r="E148" s="572" t="s">
        <v>231</v>
      </c>
      <c r="F148" s="568" t="s">
        <v>540</v>
      </c>
      <c r="G148" s="568" t="s">
        <v>535</v>
      </c>
      <c r="H148" s="568" t="s">
        <v>74</v>
      </c>
      <c r="I148" s="568">
        <v>0.5</v>
      </c>
      <c r="J148" s="568">
        <v>0.5</v>
      </c>
      <c r="K148" s="570">
        <v>42709</v>
      </c>
      <c r="L148" s="570" t="s">
        <v>534</v>
      </c>
      <c r="M148" s="68" t="s">
        <v>1227</v>
      </c>
      <c r="N148" s="68" t="s">
        <v>451</v>
      </c>
      <c r="O148" s="628" t="s">
        <v>503</v>
      </c>
      <c r="P148" s="628" t="s">
        <v>97</v>
      </c>
      <c r="Q148" s="628" t="s">
        <v>443</v>
      </c>
      <c r="R148" s="628" t="s">
        <v>97</v>
      </c>
      <c r="S148" s="628" t="s">
        <v>97</v>
      </c>
      <c r="T148" s="628" t="s">
        <v>97</v>
      </c>
      <c r="U148" s="574"/>
      <c r="V148" s="574"/>
      <c r="W148" s="574"/>
      <c r="X148" s="574"/>
      <c r="Y148" s="574"/>
      <c r="Z148" s="574"/>
      <c r="AA148" s="574"/>
      <c r="AB148" s="574"/>
      <c r="AC148" s="574"/>
      <c r="AD148" s="574"/>
      <c r="AE148" s="574"/>
      <c r="AF148" s="574"/>
    </row>
    <row r="149" spans="1:32" s="592" customFormat="1" ht="51" x14ac:dyDescent="0.25">
      <c r="A149" s="583" t="s">
        <v>536</v>
      </c>
      <c r="B149" s="568" t="s">
        <v>719</v>
      </c>
      <c r="C149" s="568" t="s">
        <v>720</v>
      </c>
      <c r="D149" s="572" t="s">
        <v>46</v>
      </c>
      <c r="E149" s="572" t="s">
        <v>231</v>
      </c>
      <c r="F149" s="568" t="s">
        <v>540</v>
      </c>
      <c r="G149" s="568" t="s">
        <v>535</v>
      </c>
      <c r="H149" s="568" t="s">
        <v>74</v>
      </c>
      <c r="I149" s="568">
        <v>0.5</v>
      </c>
      <c r="J149" s="568">
        <v>0.5</v>
      </c>
      <c r="K149" s="570">
        <v>42709</v>
      </c>
      <c r="L149" s="570" t="s">
        <v>534</v>
      </c>
      <c r="M149" s="68" t="s">
        <v>1227</v>
      </c>
      <c r="N149" s="68" t="s">
        <v>451</v>
      </c>
      <c r="O149" s="628" t="s">
        <v>503</v>
      </c>
      <c r="P149" s="628" t="s">
        <v>97</v>
      </c>
      <c r="Q149" s="628" t="s">
        <v>443</v>
      </c>
      <c r="R149" s="628" t="s">
        <v>97</v>
      </c>
      <c r="S149" s="628" t="s">
        <v>97</v>
      </c>
      <c r="T149" s="628" t="s">
        <v>97</v>
      </c>
      <c r="U149" s="574"/>
      <c r="V149" s="574"/>
      <c r="W149" s="574"/>
      <c r="X149" s="574"/>
      <c r="Y149" s="574"/>
      <c r="Z149" s="574"/>
      <c r="AA149" s="574"/>
      <c r="AB149" s="574"/>
      <c r="AC149" s="574"/>
      <c r="AD149" s="574"/>
      <c r="AE149" s="574"/>
      <c r="AF149" s="574"/>
    </row>
    <row r="150" spans="1:32" s="592" customFormat="1" ht="51" x14ac:dyDescent="0.25">
      <c r="A150" s="583" t="s">
        <v>537</v>
      </c>
      <c r="B150" s="568" t="s">
        <v>719</v>
      </c>
      <c r="C150" s="568" t="s">
        <v>720</v>
      </c>
      <c r="D150" s="572" t="s">
        <v>46</v>
      </c>
      <c r="E150" s="572" t="s">
        <v>231</v>
      </c>
      <c r="F150" s="568" t="s">
        <v>540</v>
      </c>
      <c r="G150" s="568" t="s">
        <v>535</v>
      </c>
      <c r="H150" s="568" t="s">
        <v>74</v>
      </c>
      <c r="I150" s="568">
        <v>0.5</v>
      </c>
      <c r="J150" s="568">
        <v>0.5</v>
      </c>
      <c r="K150" s="570">
        <v>42709</v>
      </c>
      <c r="L150" s="570" t="s">
        <v>534</v>
      </c>
      <c r="M150" s="68" t="s">
        <v>1227</v>
      </c>
      <c r="N150" s="68" t="s">
        <v>451</v>
      </c>
      <c r="O150" s="628" t="s">
        <v>503</v>
      </c>
      <c r="P150" s="628" t="s">
        <v>97</v>
      </c>
      <c r="Q150" s="628" t="s">
        <v>443</v>
      </c>
      <c r="R150" s="628" t="s">
        <v>97</v>
      </c>
      <c r="S150" s="628" t="s">
        <v>97</v>
      </c>
      <c r="T150" s="628" t="s">
        <v>97</v>
      </c>
      <c r="U150" s="574"/>
      <c r="V150" s="574"/>
      <c r="W150" s="574"/>
      <c r="X150" s="574"/>
      <c r="Y150" s="574"/>
      <c r="Z150" s="574"/>
      <c r="AA150" s="574"/>
      <c r="AB150" s="574"/>
      <c r="AC150" s="574"/>
      <c r="AD150" s="574"/>
      <c r="AE150" s="574"/>
      <c r="AF150" s="574"/>
    </row>
    <row r="151" spans="1:32" s="592" customFormat="1" ht="33" x14ac:dyDescent="0.25">
      <c r="A151" s="592" t="s">
        <v>459</v>
      </c>
      <c r="B151" s="575" t="s">
        <v>721</v>
      </c>
      <c r="C151" s="58" t="s">
        <v>791</v>
      </c>
      <c r="D151" s="576" t="s">
        <v>38</v>
      </c>
      <c r="E151" s="576" t="s">
        <v>140</v>
      </c>
      <c r="F151" s="575" t="s">
        <v>68</v>
      </c>
      <c r="G151" s="575" t="s">
        <v>458</v>
      </c>
      <c r="H151" s="575" t="s">
        <v>74</v>
      </c>
      <c r="I151" s="575">
        <v>6</v>
      </c>
      <c r="J151" s="575">
        <v>3</v>
      </c>
      <c r="K151" s="617">
        <v>42529</v>
      </c>
      <c r="L151" s="617" t="s">
        <v>71</v>
      </c>
      <c r="M151" s="576" t="s">
        <v>139</v>
      </c>
      <c r="N151" s="576" t="s">
        <v>32</v>
      </c>
      <c r="O151" s="576" t="s">
        <v>32</v>
      </c>
      <c r="P151" s="576" t="s">
        <v>32</v>
      </c>
      <c r="Q151" s="575" t="s">
        <v>443</v>
      </c>
      <c r="R151" s="575" t="s">
        <v>97</v>
      </c>
      <c r="S151" s="575" t="s">
        <v>97</v>
      </c>
      <c r="T151" s="575" t="s">
        <v>97</v>
      </c>
      <c r="U151" s="578"/>
      <c r="V151" s="578"/>
      <c r="W151" s="578"/>
      <c r="X151" s="578"/>
      <c r="Y151" s="578"/>
      <c r="Z151" s="578"/>
      <c r="AA151" s="578"/>
      <c r="AB151" s="578"/>
      <c r="AC151" s="578"/>
      <c r="AD151" s="578"/>
      <c r="AE151" s="578"/>
      <c r="AF151" s="578"/>
    </row>
    <row r="152" spans="1:32" s="592" customFormat="1" ht="38.25" x14ac:dyDescent="0.25">
      <c r="A152" s="592" t="s">
        <v>49</v>
      </c>
      <c r="B152" s="575" t="s">
        <v>722</v>
      </c>
      <c r="C152" s="578" t="s">
        <v>829</v>
      </c>
      <c r="D152" s="576" t="s">
        <v>41</v>
      </c>
      <c r="E152" s="576" t="s">
        <v>140</v>
      </c>
      <c r="F152" s="575" t="s">
        <v>68</v>
      </c>
      <c r="G152" s="575" t="s">
        <v>118</v>
      </c>
      <c r="H152" s="575" t="s">
        <v>74</v>
      </c>
      <c r="I152" s="575">
        <v>15</v>
      </c>
      <c r="J152" s="575">
        <v>12</v>
      </c>
      <c r="K152" s="617">
        <v>44356</v>
      </c>
      <c r="L152" s="617" t="s">
        <v>926</v>
      </c>
      <c r="M152" s="576" t="s">
        <v>139</v>
      </c>
      <c r="N152" s="576" t="s">
        <v>32</v>
      </c>
      <c r="O152" s="575" t="s">
        <v>172</v>
      </c>
      <c r="P152" s="575" t="s">
        <v>97</v>
      </c>
      <c r="Q152" s="575" t="s">
        <v>443</v>
      </c>
      <c r="R152" s="575" t="s">
        <v>97</v>
      </c>
      <c r="S152" s="575" t="s">
        <v>97</v>
      </c>
      <c r="T152" s="575" t="s">
        <v>97</v>
      </c>
      <c r="U152" s="578"/>
      <c r="V152" s="578"/>
      <c r="W152" s="578"/>
      <c r="X152" s="578"/>
      <c r="Y152" s="578"/>
      <c r="Z152" s="578"/>
      <c r="AA152" s="578"/>
      <c r="AB152" s="578"/>
      <c r="AC152" s="578"/>
      <c r="AD152" s="578"/>
      <c r="AE152" s="578"/>
      <c r="AF152" s="578"/>
    </row>
    <row r="153" spans="1:32" s="592" customFormat="1" ht="51" x14ac:dyDescent="0.25">
      <c r="A153" s="592" t="s">
        <v>22</v>
      </c>
      <c r="B153" s="575" t="s">
        <v>394</v>
      </c>
      <c r="C153" s="575" t="s">
        <v>723</v>
      </c>
      <c r="D153" s="576" t="s">
        <v>38</v>
      </c>
      <c r="E153" s="576" t="s">
        <v>140</v>
      </c>
      <c r="F153" s="575" t="s">
        <v>68</v>
      </c>
      <c r="G153" s="575" t="s">
        <v>257</v>
      </c>
      <c r="H153" s="575" t="s">
        <v>74</v>
      </c>
      <c r="I153" s="575">
        <v>3</v>
      </c>
      <c r="J153" s="575">
        <v>1.5</v>
      </c>
      <c r="K153" s="617">
        <v>41487</v>
      </c>
      <c r="L153" s="617" t="s">
        <v>71</v>
      </c>
      <c r="M153" s="576" t="s">
        <v>139</v>
      </c>
      <c r="N153" s="576" t="s">
        <v>32</v>
      </c>
      <c r="O153" s="575" t="s">
        <v>503</v>
      </c>
      <c r="P153" s="575" t="s">
        <v>97</v>
      </c>
      <c r="Q153" s="575" t="s">
        <v>443</v>
      </c>
      <c r="R153" s="575" t="s">
        <v>97</v>
      </c>
      <c r="S153" s="575" t="s">
        <v>97</v>
      </c>
      <c r="T153" s="575" t="s">
        <v>97</v>
      </c>
      <c r="U153" s="578"/>
      <c r="V153" s="578"/>
      <c r="W153" s="578"/>
      <c r="X153" s="578"/>
      <c r="Y153" s="578"/>
      <c r="Z153" s="578"/>
      <c r="AA153" s="578"/>
      <c r="AB153" s="578"/>
      <c r="AC153" s="578"/>
      <c r="AD153" s="578"/>
      <c r="AE153" s="578"/>
      <c r="AF153" s="578"/>
    </row>
    <row r="154" spans="1:32" s="592" customFormat="1" ht="69" customHeight="1" x14ac:dyDescent="0.25">
      <c r="A154" s="582" t="s">
        <v>25</v>
      </c>
      <c r="B154" s="567" t="s">
        <v>395</v>
      </c>
      <c r="C154" s="573" t="s">
        <v>830</v>
      </c>
      <c r="D154" s="571" t="s">
        <v>41</v>
      </c>
      <c r="E154" s="571" t="s">
        <v>140</v>
      </c>
      <c r="F154" s="567" t="s">
        <v>68</v>
      </c>
      <c r="G154" s="567" t="s">
        <v>272</v>
      </c>
      <c r="H154" s="567" t="s">
        <v>74</v>
      </c>
      <c r="I154" s="567">
        <v>24</v>
      </c>
      <c r="J154" s="567">
        <v>15</v>
      </c>
      <c r="K154" s="617" t="s">
        <v>1332</v>
      </c>
      <c r="L154" s="617" t="s">
        <v>79</v>
      </c>
      <c r="M154" s="571" t="s">
        <v>139</v>
      </c>
      <c r="N154" s="571" t="s">
        <v>32</v>
      </c>
      <c r="O154" s="567" t="s">
        <v>172</v>
      </c>
      <c r="P154" s="567" t="s">
        <v>97</v>
      </c>
      <c r="Q154" s="567" t="s">
        <v>443</v>
      </c>
      <c r="R154" s="567" t="s">
        <v>97</v>
      </c>
      <c r="S154" s="567" t="s">
        <v>97</v>
      </c>
      <c r="T154" s="567" t="s">
        <v>97</v>
      </c>
      <c r="U154" s="578"/>
      <c r="V154" s="578"/>
      <c r="W154" s="578"/>
      <c r="X154" s="578"/>
      <c r="Y154" s="578"/>
      <c r="Z154" s="578"/>
      <c r="AA154" s="578"/>
      <c r="AB154" s="578"/>
      <c r="AC154" s="578"/>
      <c r="AD154" s="578"/>
      <c r="AE154" s="578"/>
      <c r="AF154" s="578"/>
    </row>
    <row r="155" spans="1:32" s="592" customFormat="1" ht="43.5" customHeight="1" x14ac:dyDescent="0.25">
      <c r="A155" s="583" t="s">
        <v>1386</v>
      </c>
      <c r="B155" s="568"/>
      <c r="C155" s="574"/>
      <c r="D155" s="572"/>
      <c r="E155" s="572"/>
      <c r="F155" s="568"/>
      <c r="G155" s="568"/>
      <c r="H155" s="568"/>
      <c r="I155" s="568"/>
      <c r="J155" s="568"/>
      <c r="K155" s="617">
        <v>44476</v>
      </c>
      <c r="L155" s="617" t="s">
        <v>1387</v>
      </c>
      <c r="M155" s="572"/>
      <c r="N155" s="572"/>
      <c r="O155" s="568"/>
      <c r="P155" s="568"/>
      <c r="Q155" s="568"/>
      <c r="R155" s="568"/>
      <c r="S155" s="568"/>
      <c r="T155" s="568"/>
      <c r="U155" s="578"/>
      <c r="V155" s="578"/>
      <c r="W155" s="578"/>
      <c r="X155" s="578"/>
      <c r="Y155" s="578"/>
      <c r="Z155" s="578"/>
      <c r="AA155" s="578"/>
      <c r="AB155" s="578"/>
      <c r="AC155" s="578"/>
      <c r="AD155" s="578"/>
      <c r="AE155" s="578"/>
      <c r="AF155" s="578"/>
    </row>
    <row r="156" spans="1:32" s="592" customFormat="1" ht="35.25" customHeight="1" x14ac:dyDescent="0.25">
      <c r="A156" s="592" t="s">
        <v>27</v>
      </c>
      <c r="B156" s="575" t="s">
        <v>396</v>
      </c>
      <c r="C156" s="575" t="s">
        <v>274</v>
      </c>
      <c r="D156" s="576" t="s">
        <v>47</v>
      </c>
      <c r="E156" s="576" t="s">
        <v>140</v>
      </c>
      <c r="F156" s="575" t="s">
        <v>68</v>
      </c>
      <c r="G156" s="575" t="s">
        <v>273</v>
      </c>
      <c r="H156" s="575" t="s">
        <v>74</v>
      </c>
      <c r="I156" s="575">
        <v>36</v>
      </c>
      <c r="J156" s="575">
        <v>24</v>
      </c>
      <c r="K156" s="617" t="s">
        <v>1347</v>
      </c>
      <c r="L156" s="617" t="s">
        <v>927</v>
      </c>
      <c r="M156" s="576" t="s">
        <v>139</v>
      </c>
      <c r="N156" s="576" t="s">
        <v>32</v>
      </c>
      <c r="O156" s="575" t="s">
        <v>172</v>
      </c>
      <c r="P156" s="575" t="s">
        <v>97</v>
      </c>
      <c r="Q156" s="575" t="s">
        <v>443</v>
      </c>
      <c r="R156" s="575" t="s">
        <v>97</v>
      </c>
      <c r="S156" s="575" t="s">
        <v>97</v>
      </c>
      <c r="T156" s="575" t="s">
        <v>97</v>
      </c>
      <c r="U156" s="578"/>
      <c r="V156" s="578"/>
      <c r="W156" s="578"/>
      <c r="X156" s="578"/>
      <c r="Y156" s="578"/>
      <c r="Z156" s="578"/>
      <c r="AA156" s="578"/>
      <c r="AB156" s="578"/>
      <c r="AC156" s="578"/>
      <c r="AD156" s="578"/>
      <c r="AE156" s="578"/>
      <c r="AF156" s="578"/>
    </row>
    <row r="157" spans="1:32" s="592" customFormat="1" ht="93.75" customHeight="1" x14ac:dyDescent="0.25">
      <c r="A157" s="19" t="s">
        <v>481</v>
      </c>
      <c r="B157" s="57" t="s">
        <v>831</v>
      </c>
      <c r="C157" s="624" t="s">
        <v>894</v>
      </c>
      <c r="D157" s="576" t="s">
        <v>50</v>
      </c>
      <c r="E157" s="627" t="s">
        <v>794</v>
      </c>
      <c r="F157" s="575" t="s">
        <v>68</v>
      </c>
      <c r="G157" s="575" t="s">
        <v>275</v>
      </c>
      <c r="H157" s="575" t="s">
        <v>74</v>
      </c>
      <c r="I157" s="575">
        <v>5</v>
      </c>
      <c r="J157" s="575">
        <v>2.5</v>
      </c>
      <c r="K157" s="617" t="s">
        <v>1349</v>
      </c>
      <c r="L157" s="617" t="s">
        <v>1348</v>
      </c>
      <c r="M157" s="576" t="s">
        <v>276</v>
      </c>
      <c r="N157" s="576" t="s">
        <v>32</v>
      </c>
      <c r="O157" s="575" t="s">
        <v>172</v>
      </c>
      <c r="P157" s="575" t="s">
        <v>97</v>
      </c>
      <c r="Q157" s="575" t="s">
        <v>443</v>
      </c>
      <c r="R157" s="575" t="s">
        <v>97</v>
      </c>
      <c r="S157" s="575" t="s">
        <v>97</v>
      </c>
      <c r="T157" s="575" t="s">
        <v>97</v>
      </c>
      <c r="U157" s="578"/>
      <c r="V157" s="578"/>
      <c r="W157" s="578"/>
      <c r="X157" s="578"/>
      <c r="Y157" s="115" t="s">
        <v>354</v>
      </c>
      <c r="Z157" s="578"/>
      <c r="AA157" s="578"/>
      <c r="AB157" s="578"/>
      <c r="AC157" s="578"/>
      <c r="AD157" s="578"/>
      <c r="AE157" s="578"/>
      <c r="AF157" s="578"/>
    </row>
    <row r="158" spans="1:32" s="592" customFormat="1" ht="38.25" x14ac:dyDescent="0.25">
      <c r="A158" s="19" t="s">
        <v>1154</v>
      </c>
      <c r="B158" s="37" t="s">
        <v>1155</v>
      </c>
      <c r="C158" s="37" t="s">
        <v>1157</v>
      </c>
      <c r="D158" s="576" t="s">
        <v>41</v>
      </c>
      <c r="E158" s="338" t="s">
        <v>1158</v>
      </c>
      <c r="F158" s="575" t="s">
        <v>531</v>
      </c>
      <c r="G158" s="575" t="s">
        <v>1156</v>
      </c>
      <c r="H158" s="575" t="s">
        <v>74</v>
      </c>
      <c r="I158" s="575">
        <v>0.25</v>
      </c>
      <c r="J158" s="575">
        <v>0.25</v>
      </c>
      <c r="K158" s="617">
        <v>44019</v>
      </c>
      <c r="L158" s="617" t="s">
        <v>856</v>
      </c>
      <c r="M158" s="576" t="s">
        <v>1159</v>
      </c>
      <c r="N158" s="576" t="s">
        <v>1160</v>
      </c>
      <c r="O158" s="575" t="s">
        <v>172</v>
      </c>
      <c r="P158" s="575" t="s">
        <v>97</v>
      </c>
      <c r="Q158" s="575" t="s">
        <v>443</v>
      </c>
      <c r="R158" s="575" t="s">
        <v>97</v>
      </c>
      <c r="S158" s="575" t="s">
        <v>97</v>
      </c>
      <c r="T158" s="575" t="s">
        <v>97</v>
      </c>
      <c r="U158" s="578"/>
      <c r="V158" s="578"/>
      <c r="W158" s="578"/>
      <c r="X158" s="578"/>
      <c r="Y158" s="578"/>
      <c r="Z158" s="578"/>
      <c r="AA158" s="578"/>
      <c r="AB158" s="578"/>
      <c r="AC158" s="578"/>
      <c r="AD158" s="578"/>
      <c r="AE158" s="578"/>
      <c r="AF158" s="578"/>
    </row>
    <row r="159" spans="1:32" s="583" customFormat="1" ht="153" customHeight="1" x14ac:dyDescent="0.25">
      <c r="A159" s="621" t="s">
        <v>51</v>
      </c>
      <c r="B159" s="624" t="s">
        <v>832</v>
      </c>
      <c r="C159" s="625" t="s">
        <v>895</v>
      </c>
      <c r="D159" s="576" t="s">
        <v>52</v>
      </c>
      <c r="E159" s="627" t="s">
        <v>857</v>
      </c>
      <c r="F159" s="575" t="s">
        <v>68</v>
      </c>
      <c r="G159" s="575" t="s">
        <v>277</v>
      </c>
      <c r="H159" s="575" t="s">
        <v>74</v>
      </c>
      <c r="I159" s="575">
        <v>4</v>
      </c>
      <c r="J159" s="575">
        <v>2</v>
      </c>
      <c r="K159" s="585" t="s">
        <v>1371</v>
      </c>
      <c r="L159" s="617" t="s">
        <v>1333</v>
      </c>
      <c r="M159" s="576" t="s">
        <v>139</v>
      </c>
      <c r="N159" s="576" t="s">
        <v>32</v>
      </c>
      <c r="O159" s="575" t="s">
        <v>463</v>
      </c>
      <c r="P159" s="575" t="s">
        <v>97</v>
      </c>
      <c r="Q159" s="575" t="s">
        <v>443</v>
      </c>
      <c r="R159" s="575" t="s">
        <v>97</v>
      </c>
      <c r="S159" s="575" t="s">
        <v>97</v>
      </c>
      <c r="T159" s="575" t="s">
        <v>97</v>
      </c>
      <c r="U159" s="578"/>
      <c r="V159" s="578"/>
      <c r="W159" s="578"/>
      <c r="X159" s="578"/>
      <c r="Y159" s="608" t="s">
        <v>353</v>
      </c>
      <c r="Z159" s="575"/>
      <c r="AA159" s="575"/>
      <c r="AB159" s="575"/>
      <c r="AC159" s="575"/>
      <c r="AD159" s="575"/>
      <c r="AE159" s="575"/>
      <c r="AF159" s="575"/>
    </row>
    <row r="160" spans="1:32" s="592" customFormat="1" ht="127.5" x14ac:dyDescent="0.25">
      <c r="A160" s="59" t="s">
        <v>1120</v>
      </c>
      <c r="B160" s="116" t="s">
        <v>896</v>
      </c>
      <c r="C160" s="116" t="s">
        <v>756</v>
      </c>
      <c r="D160" s="572" t="s">
        <v>747</v>
      </c>
      <c r="E160" s="336" t="s">
        <v>755</v>
      </c>
      <c r="F160" s="568" t="s">
        <v>631</v>
      </c>
      <c r="G160" s="568" t="s">
        <v>745</v>
      </c>
      <c r="H160" s="568" t="s">
        <v>74</v>
      </c>
      <c r="I160" s="568">
        <v>2</v>
      </c>
      <c r="J160" s="568">
        <v>1</v>
      </c>
      <c r="K160" s="570" t="s">
        <v>746</v>
      </c>
      <c r="L160" s="570" t="s">
        <v>757</v>
      </c>
      <c r="M160" s="572" t="s">
        <v>139</v>
      </c>
      <c r="N160" s="572" t="s">
        <v>32</v>
      </c>
      <c r="O160" s="568" t="s">
        <v>463</v>
      </c>
      <c r="P160" s="568" t="s">
        <v>97</v>
      </c>
      <c r="Q160" s="568" t="s">
        <v>443</v>
      </c>
      <c r="R160" s="568" t="s">
        <v>97</v>
      </c>
      <c r="S160" s="568" t="s">
        <v>97</v>
      </c>
      <c r="T160" s="568" t="s">
        <v>97</v>
      </c>
      <c r="U160" s="574"/>
      <c r="V160" s="574"/>
      <c r="W160" s="574"/>
      <c r="X160" s="574"/>
      <c r="Y160" s="117"/>
      <c r="Z160" s="568"/>
      <c r="AA160" s="568"/>
      <c r="AB160" s="568"/>
      <c r="AC160" s="568"/>
      <c r="AD160" s="568"/>
      <c r="AE160" s="568"/>
      <c r="AF160" s="568"/>
    </row>
    <row r="161" spans="1:32" s="592" customFormat="1" ht="76.5" x14ac:dyDescent="0.25">
      <c r="A161" s="24" t="s">
        <v>17</v>
      </c>
      <c r="B161" s="578" t="s">
        <v>833</v>
      </c>
      <c r="C161" s="9" t="s">
        <v>834</v>
      </c>
      <c r="D161" s="576" t="s">
        <v>53</v>
      </c>
      <c r="E161" s="627" t="s">
        <v>859</v>
      </c>
      <c r="F161" s="575" t="s">
        <v>68</v>
      </c>
      <c r="G161" s="37" t="s">
        <v>1231</v>
      </c>
      <c r="H161" s="575" t="s">
        <v>74</v>
      </c>
      <c r="I161" s="575">
        <v>3</v>
      </c>
      <c r="J161" s="575">
        <v>1.5</v>
      </c>
      <c r="K161" s="617" t="s">
        <v>1419</v>
      </c>
      <c r="L161" s="617" t="s">
        <v>1334</v>
      </c>
      <c r="M161" s="576" t="s">
        <v>278</v>
      </c>
      <c r="N161" s="576" t="s">
        <v>279</v>
      </c>
      <c r="O161" s="575" t="s">
        <v>280</v>
      </c>
      <c r="P161" s="575" t="s">
        <v>97</v>
      </c>
      <c r="Q161" s="575" t="s">
        <v>443</v>
      </c>
      <c r="R161" s="575" t="s">
        <v>97</v>
      </c>
      <c r="S161" s="575" t="s">
        <v>97</v>
      </c>
      <c r="T161" s="575" t="s">
        <v>97</v>
      </c>
      <c r="U161" s="578"/>
      <c r="V161" s="578"/>
      <c r="W161" s="578"/>
      <c r="X161" s="578"/>
      <c r="Y161" s="92" t="s">
        <v>351</v>
      </c>
      <c r="Z161" s="578"/>
      <c r="AA161" s="578"/>
      <c r="AB161" s="578"/>
      <c r="AC161" s="578"/>
      <c r="AD161" s="578"/>
      <c r="AE161" s="578"/>
      <c r="AF161" s="578"/>
    </row>
    <row r="162" spans="1:32" s="592" customFormat="1" ht="33" customHeight="1" x14ac:dyDescent="0.25">
      <c r="A162" s="620" t="s">
        <v>1150</v>
      </c>
      <c r="B162" s="567" t="s">
        <v>1228</v>
      </c>
      <c r="C162" s="626" t="s">
        <v>1229</v>
      </c>
      <c r="D162" s="623" t="s">
        <v>41</v>
      </c>
      <c r="E162" s="571" t="s">
        <v>81</v>
      </c>
      <c r="F162" s="567" t="s">
        <v>788</v>
      </c>
      <c r="G162" s="567" t="s">
        <v>1605</v>
      </c>
      <c r="H162" s="567" t="s">
        <v>74</v>
      </c>
      <c r="I162" s="567">
        <v>28</v>
      </c>
      <c r="J162" s="618">
        <v>14</v>
      </c>
      <c r="K162" s="617">
        <v>43872</v>
      </c>
      <c r="L162" s="569" t="s">
        <v>1151</v>
      </c>
      <c r="M162" s="571" t="s">
        <v>32</v>
      </c>
      <c r="N162" s="571" t="s">
        <v>32</v>
      </c>
      <c r="O162" s="567" t="s">
        <v>32</v>
      </c>
      <c r="P162" s="567" t="s">
        <v>97</v>
      </c>
      <c r="Q162" s="567" t="s">
        <v>443</v>
      </c>
      <c r="R162" s="567" t="s">
        <v>97</v>
      </c>
      <c r="S162" s="567" t="s">
        <v>97</v>
      </c>
      <c r="T162" s="567" t="s">
        <v>97</v>
      </c>
      <c r="U162" s="578"/>
      <c r="V162" s="578"/>
      <c r="W162" s="578"/>
      <c r="X162" s="578"/>
      <c r="Y162" s="92"/>
      <c r="Z162" s="578"/>
      <c r="AA162" s="578"/>
      <c r="AB162" s="578"/>
      <c r="AC162" s="578"/>
      <c r="AD162" s="578"/>
      <c r="AE162" s="578"/>
      <c r="AF162" s="578"/>
    </row>
    <row r="163" spans="1:32" s="592" customFormat="1" ht="33" x14ac:dyDescent="0.25">
      <c r="A163" s="592" t="s">
        <v>452</v>
      </c>
      <c r="B163" s="575" t="s">
        <v>450</v>
      </c>
      <c r="C163" s="575" t="s">
        <v>32</v>
      </c>
      <c r="D163" s="576" t="s">
        <v>40</v>
      </c>
      <c r="E163" s="576" t="s">
        <v>140</v>
      </c>
      <c r="F163" s="575" t="s">
        <v>68</v>
      </c>
      <c r="G163" s="575" t="s">
        <v>449</v>
      </c>
      <c r="H163" s="575" t="s">
        <v>74</v>
      </c>
      <c r="I163" s="575">
        <v>1</v>
      </c>
      <c r="J163" s="575">
        <v>0.5</v>
      </c>
      <c r="K163" s="617" t="s">
        <v>1335</v>
      </c>
      <c r="L163" s="617" t="s">
        <v>71</v>
      </c>
      <c r="M163" s="576" t="s">
        <v>451</v>
      </c>
      <c r="N163" s="576" t="s">
        <v>32</v>
      </c>
      <c r="O163" s="575" t="s">
        <v>32</v>
      </c>
      <c r="P163" s="575" t="s">
        <v>97</v>
      </c>
      <c r="Q163" s="575" t="s">
        <v>443</v>
      </c>
      <c r="R163" s="575" t="s">
        <v>97</v>
      </c>
      <c r="S163" s="575" t="s">
        <v>97</v>
      </c>
      <c r="T163" s="575" t="s">
        <v>97</v>
      </c>
      <c r="U163" s="578"/>
      <c r="V163" s="578"/>
      <c r="W163" s="578"/>
      <c r="X163" s="578"/>
      <c r="Y163" s="578"/>
      <c r="Z163" s="578"/>
      <c r="AA163" s="578"/>
      <c r="AB163" s="578"/>
      <c r="AC163" s="578"/>
      <c r="AD163" s="578"/>
      <c r="AE163" s="578"/>
      <c r="AF163" s="578"/>
    </row>
    <row r="164" spans="1:32" s="592" customFormat="1" ht="33" x14ac:dyDescent="0.25">
      <c r="A164" s="24" t="s">
        <v>966</v>
      </c>
      <c r="B164" s="575" t="s">
        <v>1230</v>
      </c>
      <c r="C164" s="9" t="s">
        <v>1232</v>
      </c>
      <c r="D164" s="576" t="s">
        <v>55</v>
      </c>
      <c r="E164" s="576" t="s">
        <v>81</v>
      </c>
      <c r="F164" s="575" t="s">
        <v>68</v>
      </c>
      <c r="G164" s="575" t="s">
        <v>1231</v>
      </c>
      <c r="H164" s="575" t="s">
        <v>74</v>
      </c>
      <c r="I164" s="575">
        <v>4</v>
      </c>
      <c r="J164" s="575">
        <v>4</v>
      </c>
      <c r="K164" s="617">
        <v>43607</v>
      </c>
      <c r="L164" s="617" t="s">
        <v>74</v>
      </c>
      <c r="M164" s="576" t="s">
        <v>278</v>
      </c>
      <c r="N164" s="576" t="s">
        <v>32</v>
      </c>
      <c r="O164" s="575" t="s">
        <v>1185</v>
      </c>
      <c r="P164" s="575" t="s">
        <v>97</v>
      </c>
      <c r="Q164" s="575" t="s">
        <v>443</v>
      </c>
      <c r="R164" s="575" t="s">
        <v>97</v>
      </c>
      <c r="S164" s="575" t="s">
        <v>97</v>
      </c>
      <c r="T164" s="575" t="s">
        <v>97</v>
      </c>
      <c r="U164" s="578"/>
      <c r="V164" s="578"/>
      <c r="W164" s="578"/>
      <c r="X164" s="578"/>
      <c r="Y164" s="578"/>
      <c r="Z164" s="578"/>
      <c r="AA164" s="578"/>
      <c r="AB164" s="578"/>
      <c r="AC164" s="578"/>
      <c r="AD164" s="578"/>
      <c r="AE164" s="578"/>
      <c r="AF164" s="578"/>
    </row>
    <row r="165" spans="1:32" s="592" customFormat="1" ht="49.5" x14ac:dyDescent="0.25">
      <c r="A165" s="162" t="s">
        <v>1346</v>
      </c>
      <c r="B165" s="575"/>
      <c r="C165" s="9"/>
      <c r="D165" s="576"/>
      <c r="E165" s="576"/>
      <c r="F165" s="575"/>
      <c r="G165" s="575"/>
      <c r="H165" s="575"/>
      <c r="I165" s="575"/>
      <c r="J165" s="575"/>
      <c r="K165" s="477">
        <v>41487</v>
      </c>
      <c r="L165" s="617" t="s">
        <v>80</v>
      </c>
      <c r="M165" s="576"/>
      <c r="N165" s="576"/>
      <c r="O165" s="575"/>
      <c r="P165" s="575"/>
      <c r="Q165" s="575"/>
      <c r="R165" s="575"/>
      <c r="S165" s="575"/>
      <c r="T165" s="575"/>
      <c r="U165" s="578"/>
      <c r="V165" s="578"/>
      <c r="W165" s="578"/>
      <c r="X165" s="578"/>
      <c r="Y165" s="578"/>
      <c r="Z165" s="578"/>
      <c r="AA165" s="578"/>
      <c r="AB165" s="578"/>
      <c r="AC165" s="578"/>
      <c r="AD165" s="578"/>
      <c r="AE165" s="578"/>
      <c r="AF165" s="578"/>
    </row>
    <row r="166" spans="1:32" s="592" customFormat="1" ht="33" x14ac:dyDescent="0.25">
      <c r="A166" s="162" t="s">
        <v>1302</v>
      </c>
      <c r="B166" s="575"/>
      <c r="C166" s="163"/>
      <c r="D166" s="576" t="s">
        <v>40</v>
      </c>
      <c r="E166" s="576" t="s">
        <v>81</v>
      </c>
      <c r="F166" s="575" t="s">
        <v>68</v>
      </c>
      <c r="G166" s="575"/>
      <c r="H166" s="575"/>
      <c r="I166" s="575"/>
      <c r="J166" s="575"/>
      <c r="K166" s="617">
        <v>44322</v>
      </c>
      <c r="L166" s="617" t="s">
        <v>1303</v>
      </c>
      <c r="M166" s="576"/>
      <c r="N166" s="576"/>
      <c r="O166" s="575"/>
      <c r="P166" s="575"/>
      <c r="Q166" s="575" t="s">
        <v>443</v>
      </c>
      <c r="R166" s="575"/>
      <c r="S166" s="575"/>
      <c r="T166" s="575"/>
      <c r="U166" s="578"/>
      <c r="V166" s="578"/>
      <c r="W166" s="578"/>
      <c r="X166" s="578"/>
      <c r="Y166" s="578"/>
      <c r="Z166" s="578"/>
      <c r="AA166" s="578"/>
      <c r="AB166" s="578"/>
      <c r="AC166" s="578"/>
      <c r="AD166" s="578"/>
      <c r="AE166" s="578"/>
      <c r="AF166" s="578"/>
    </row>
    <row r="167" spans="1:32" s="592" customFormat="1" ht="33" x14ac:dyDescent="0.25">
      <c r="A167" s="592" t="s">
        <v>29</v>
      </c>
      <c r="B167" s="575" t="s">
        <v>397</v>
      </c>
      <c r="C167" s="575" t="s">
        <v>256</v>
      </c>
      <c r="D167" s="576" t="s">
        <v>46</v>
      </c>
      <c r="E167" s="576" t="s">
        <v>81</v>
      </c>
      <c r="F167" s="575" t="s">
        <v>68</v>
      </c>
      <c r="G167" s="575" t="s">
        <v>281</v>
      </c>
      <c r="H167" s="575" t="s">
        <v>74</v>
      </c>
      <c r="I167" s="575">
        <v>12</v>
      </c>
      <c r="J167" s="575">
        <v>6</v>
      </c>
      <c r="K167" s="617">
        <v>41487</v>
      </c>
      <c r="L167" s="617" t="s">
        <v>79</v>
      </c>
      <c r="M167" s="576" t="s">
        <v>139</v>
      </c>
      <c r="N167" s="576" t="s">
        <v>32</v>
      </c>
      <c r="O167" s="575" t="s">
        <v>32</v>
      </c>
      <c r="P167" s="575" t="s">
        <v>97</v>
      </c>
      <c r="Q167" s="575" t="s">
        <v>443</v>
      </c>
      <c r="R167" s="575" t="s">
        <v>97</v>
      </c>
      <c r="S167" s="575" t="s">
        <v>97</v>
      </c>
      <c r="T167" s="575" t="s">
        <v>97</v>
      </c>
      <c r="U167" s="578"/>
      <c r="V167" s="578"/>
      <c r="W167" s="578"/>
      <c r="X167" s="578"/>
      <c r="Y167" s="578"/>
      <c r="Z167" s="578"/>
      <c r="AA167" s="578"/>
      <c r="AB167" s="578"/>
      <c r="AC167" s="578"/>
      <c r="AD167" s="578"/>
      <c r="AE167" s="578"/>
      <c r="AF167" s="578"/>
    </row>
    <row r="168" spans="1:32" s="592" customFormat="1" ht="66" x14ac:dyDescent="0.25">
      <c r="A168" s="19" t="s">
        <v>1132</v>
      </c>
      <c r="B168" s="9" t="s">
        <v>835</v>
      </c>
      <c r="C168" s="624" t="s">
        <v>836</v>
      </c>
      <c r="D168" s="576" t="s">
        <v>41</v>
      </c>
      <c r="E168" s="627" t="s">
        <v>725</v>
      </c>
      <c r="F168" s="625" t="s">
        <v>724</v>
      </c>
      <c r="G168" s="575" t="s">
        <v>570</v>
      </c>
      <c r="H168" s="575" t="s">
        <v>74</v>
      </c>
      <c r="I168" s="575">
        <v>1</v>
      </c>
      <c r="J168" s="575">
        <v>0.5</v>
      </c>
      <c r="K168" s="617">
        <v>42877</v>
      </c>
      <c r="L168" s="617" t="s">
        <v>79</v>
      </c>
      <c r="M168" s="576" t="s">
        <v>571</v>
      </c>
      <c r="N168" s="576" t="s">
        <v>32</v>
      </c>
      <c r="O168" s="575" t="s">
        <v>32</v>
      </c>
      <c r="P168" s="575" t="s">
        <v>97</v>
      </c>
      <c r="Q168" s="575" t="s">
        <v>443</v>
      </c>
      <c r="R168" s="575" t="s">
        <v>97</v>
      </c>
      <c r="S168" s="575" t="s">
        <v>97</v>
      </c>
      <c r="T168" s="575" t="s">
        <v>97</v>
      </c>
      <c r="U168" s="578"/>
      <c r="V168" s="578"/>
      <c r="W168" s="578"/>
      <c r="X168" s="578"/>
      <c r="Y168" s="83" t="s">
        <v>528</v>
      </c>
      <c r="Z168" s="578"/>
      <c r="AA168" s="578"/>
      <c r="AB168" s="578"/>
      <c r="AC168" s="578"/>
      <c r="AD168" s="578"/>
      <c r="AE168" s="578"/>
      <c r="AF168" s="578"/>
    </row>
    <row r="169" spans="1:32" s="592" customFormat="1" ht="153" x14ac:dyDescent="0.25">
      <c r="A169" s="30" t="s">
        <v>385</v>
      </c>
      <c r="B169" s="577" t="s">
        <v>837</v>
      </c>
      <c r="C169" s="624" t="s">
        <v>838</v>
      </c>
      <c r="D169" s="576" t="s">
        <v>729</v>
      </c>
      <c r="E169" s="627" t="s">
        <v>727</v>
      </c>
      <c r="F169" s="35" t="s">
        <v>726</v>
      </c>
      <c r="G169" s="575" t="s">
        <v>330</v>
      </c>
      <c r="H169" s="575" t="s">
        <v>331</v>
      </c>
      <c r="I169" s="575">
        <v>2</v>
      </c>
      <c r="J169" s="575">
        <v>1</v>
      </c>
      <c r="K169" s="617" t="s">
        <v>1336</v>
      </c>
      <c r="L169" s="617" t="s">
        <v>77</v>
      </c>
      <c r="M169" s="576" t="s">
        <v>659</v>
      </c>
      <c r="N169" s="576" t="s">
        <v>332</v>
      </c>
      <c r="O169" s="575" t="s">
        <v>334</v>
      </c>
      <c r="P169" s="94" t="s">
        <v>333</v>
      </c>
      <c r="Q169" s="575" t="s">
        <v>443</v>
      </c>
      <c r="R169" s="575" t="s">
        <v>148</v>
      </c>
      <c r="S169" s="575" t="s">
        <v>336</v>
      </c>
      <c r="T169" s="575" t="s">
        <v>335</v>
      </c>
      <c r="U169" s="577" t="s">
        <v>347</v>
      </c>
      <c r="V169" s="575" t="s">
        <v>11</v>
      </c>
      <c r="W169" s="578"/>
      <c r="X169" s="578"/>
      <c r="Y169" s="119" t="s">
        <v>372</v>
      </c>
      <c r="Z169" s="578"/>
      <c r="AA169" s="578"/>
      <c r="AB169" s="578" t="s">
        <v>11</v>
      </c>
      <c r="AC169" s="578"/>
      <c r="AD169" s="578"/>
      <c r="AE169" s="578"/>
      <c r="AF169" s="578"/>
    </row>
    <row r="170" spans="1:32" s="592" customFormat="1" ht="63.75" x14ac:dyDescent="0.25">
      <c r="A170" s="30" t="s">
        <v>930</v>
      </c>
      <c r="B170" s="35" t="s">
        <v>943</v>
      </c>
      <c r="C170" s="624" t="s">
        <v>942</v>
      </c>
      <c r="D170" s="576" t="s">
        <v>380</v>
      </c>
      <c r="E170" s="627" t="s">
        <v>944</v>
      </c>
      <c r="F170" s="165" t="s">
        <v>68</v>
      </c>
      <c r="G170" s="575" t="s">
        <v>931</v>
      </c>
      <c r="H170" s="575" t="s">
        <v>1233</v>
      </c>
      <c r="I170" s="575">
        <v>4</v>
      </c>
      <c r="J170" s="575">
        <v>2</v>
      </c>
      <c r="K170" s="617">
        <v>43565</v>
      </c>
      <c r="L170" s="617" t="s">
        <v>932</v>
      </c>
      <c r="M170" s="576" t="s">
        <v>32</v>
      </c>
      <c r="N170" s="576" t="s">
        <v>32</v>
      </c>
      <c r="O170" s="575" t="s">
        <v>451</v>
      </c>
      <c r="P170" s="94" t="s">
        <v>97</v>
      </c>
      <c r="Q170" s="575" t="s">
        <v>443</v>
      </c>
      <c r="R170" s="575" t="s">
        <v>97</v>
      </c>
      <c r="S170" s="575" t="s">
        <v>97</v>
      </c>
      <c r="T170" s="575" t="s">
        <v>97</v>
      </c>
      <c r="U170" s="577"/>
      <c r="V170" s="575"/>
      <c r="W170" s="578"/>
      <c r="X170" s="578"/>
      <c r="Y170" s="119"/>
      <c r="Z170" s="578"/>
      <c r="AA170" s="578"/>
      <c r="AB170" s="578"/>
      <c r="AC170" s="578"/>
      <c r="AD170" s="578"/>
      <c r="AE170" s="578"/>
      <c r="AF170" s="578"/>
    </row>
    <row r="171" spans="1:32" s="592" customFormat="1" ht="49.5" x14ac:dyDescent="0.25">
      <c r="A171" s="592" t="s">
        <v>321</v>
      </c>
      <c r="B171" s="575" t="s">
        <v>398</v>
      </c>
      <c r="C171" s="575" t="s">
        <v>325</v>
      </c>
      <c r="D171" s="576" t="s">
        <v>56</v>
      </c>
      <c r="E171" s="576" t="s">
        <v>140</v>
      </c>
      <c r="F171" s="575" t="s">
        <v>726</v>
      </c>
      <c r="G171" s="575" t="s">
        <v>322</v>
      </c>
      <c r="H171" s="575" t="s">
        <v>323</v>
      </c>
      <c r="I171" s="575">
        <v>1</v>
      </c>
      <c r="J171" s="575">
        <v>0.5</v>
      </c>
      <c r="K171" s="617" t="s">
        <v>1422</v>
      </c>
      <c r="L171" s="617" t="s">
        <v>1421</v>
      </c>
      <c r="M171" s="576" t="s">
        <v>662</v>
      </c>
      <c r="N171" s="576" t="s">
        <v>324</v>
      </c>
      <c r="O171" s="575" t="s">
        <v>172</v>
      </c>
      <c r="P171" s="575" t="s">
        <v>97</v>
      </c>
      <c r="Q171" s="575" t="s">
        <v>443</v>
      </c>
      <c r="R171" s="575" t="s">
        <v>97</v>
      </c>
      <c r="S171" s="575" t="s">
        <v>97</v>
      </c>
      <c r="T171" s="575" t="s">
        <v>97</v>
      </c>
      <c r="U171" s="578"/>
      <c r="V171" s="578"/>
      <c r="W171" s="578"/>
      <c r="X171" s="578"/>
      <c r="Y171" s="578"/>
      <c r="Z171" s="578"/>
      <c r="AA171" s="578"/>
      <c r="AB171" s="578"/>
      <c r="AC171" s="578"/>
      <c r="AD171" s="578"/>
      <c r="AE171" s="578"/>
      <c r="AF171" s="578"/>
    </row>
    <row r="172" spans="1:32" s="592" customFormat="1" ht="66" x14ac:dyDescent="0.25">
      <c r="A172" s="592" t="s">
        <v>1345</v>
      </c>
      <c r="B172" s="575"/>
      <c r="C172" s="575"/>
      <c r="D172" s="576"/>
      <c r="E172" s="576"/>
      <c r="F172" s="575"/>
      <c r="G172" s="575"/>
      <c r="H172" s="575"/>
      <c r="I172" s="575"/>
      <c r="J172" s="575"/>
      <c r="K172" s="617">
        <v>42429</v>
      </c>
      <c r="L172" s="617" t="s">
        <v>77</v>
      </c>
      <c r="M172" s="576"/>
      <c r="N172" s="576"/>
      <c r="O172" s="575"/>
      <c r="P172" s="575"/>
      <c r="Q172" s="575"/>
      <c r="R172" s="575"/>
      <c r="S172" s="575"/>
      <c r="T172" s="575"/>
      <c r="U172" s="578"/>
      <c r="V172" s="578"/>
      <c r="W172" s="578"/>
      <c r="X172" s="578"/>
      <c r="Y172" s="578"/>
      <c r="Z172" s="578"/>
      <c r="AA172" s="578"/>
      <c r="AB172" s="578"/>
      <c r="AC172" s="578"/>
      <c r="AD172" s="578"/>
      <c r="AE172" s="578"/>
      <c r="AF172" s="578"/>
    </row>
    <row r="173" spans="1:32" s="592" customFormat="1" ht="38.25" x14ac:dyDescent="0.25">
      <c r="A173" s="592" t="s">
        <v>24</v>
      </c>
      <c r="B173" s="575" t="s">
        <v>399</v>
      </c>
      <c r="C173" s="575" t="s">
        <v>256</v>
      </c>
      <c r="D173" s="576" t="s">
        <v>54</v>
      </c>
      <c r="E173" s="576" t="s">
        <v>81</v>
      </c>
      <c r="F173" s="575" t="s">
        <v>68</v>
      </c>
      <c r="G173" s="575" t="s">
        <v>282</v>
      </c>
      <c r="H173" s="575" t="s">
        <v>74</v>
      </c>
      <c r="I173" s="575">
        <v>6</v>
      </c>
      <c r="J173" s="575">
        <v>3</v>
      </c>
      <c r="K173" s="617">
        <v>43157</v>
      </c>
      <c r="L173" s="617" t="s">
        <v>1338</v>
      </c>
      <c r="M173" s="576" t="s">
        <v>139</v>
      </c>
      <c r="N173" s="576" t="s">
        <v>32</v>
      </c>
      <c r="O173" s="575" t="s">
        <v>32</v>
      </c>
      <c r="P173" s="575" t="s">
        <v>97</v>
      </c>
      <c r="Q173" s="575" t="s">
        <v>443</v>
      </c>
      <c r="R173" s="575" t="s">
        <v>97</v>
      </c>
      <c r="S173" s="575" t="s">
        <v>97</v>
      </c>
      <c r="T173" s="575" t="s">
        <v>97</v>
      </c>
      <c r="U173" s="578"/>
      <c r="V173" s="578"/>
      <c r="W173" s="578"/>
      <c r="X173" s="578"/>
      <c r="Y173" s="578"/>
      <c r="Z173" s="578"/>
      <c r="AA173" s="578"/>
      <c r="AB173" s="578"/>
      <c r="AC173" s="578"/>
      <c r="AD173" s="578"/>
      <c r="AE173" s="578"/>
      <c r="AF173" s="578"/>
    </row>
    <row r="174" spans="1:32" s="592" customFormat="1" ht="51" x14ac:dyDescent="0.25">
      <c r="A174" s="19" t="s">
        <v>1122</v>
      </c>
      <c r="B174" s="575" t="s">
        <v>640</v>
      </c>
      <c r="C174" s="60" t="s">
        <v>897</v>
      </c>
      <c r="D174" s="576" t="s">
        <v>47</v>
      </c>
      <c r="E174" s="627" t="s">
        <v>761</v>
      </c>
      <c r="F174" s="575" t="s">
        <v>68</v>
      </c>
      <c r="G174" s="575" t="s">
        <v>441</v>
      </c>
      <c r="H174" s="575" t="s">
        <v>404</v>
      </c>
      <c r="I174" s="575">
        <v>0.5</v>
      </c>
      <c r="J174" s="575">
        <v>0.5</v>
      </c>
      <c r="K174" s="617">
        <v>42282</v>
      </c>
      <c r="L174" s="617" t="s">
        <v>71</v>
      </c>
      <c r="M174" s="576" t="s">
        <v>139</v>
      </c>
      <c r="N174" s="576" t="s">
        <v>32</v>
      </c>
      <c r="O174" s="575" t="s">
        <v>32</v>
      </c>
      <c r="P174" s="575" t="s">
        <v>97</v>
      </c>
      <c r="Q174" s="575" t="s">
        <v>443</v>
      </c>
      <c r="R174" s="575" t="s">
        <v>97</v>
      </c>
      <c r="S174" s="575" t="s">
        <v>97</v>
      </c>
      <c r="T174" s="575" t="s">
        <v>97</v>
      </c>
      <c r="U174" s="578"/>
      <c r="V174" s="578"/>
      <c r="W174" s="578"/>
      <c r="X174" s="578"/>
      <c r="Y174" s="578"/>
      <c r="Z174" s="578"/>
      <c r="AA174" s="578"/>
      <c r="AB174" s="578"/>
      <c r="AC174" s="578"/>
      <c r="AD174" s="578"/>
      <c r="AE174" s="578"/>
      <c r="AF174" s="578"/>
    </row>
    <row r="175" spans="1:32" s="592" customFormat="1" ht="33" x14ac:dyDescent="0.25">
      <c r="A175" s="162" t="s">
        <v>934</v>
      </c>
      <c r="B175" s="575" t="s">
        <v>933</v>
      </c>
      <c r="C175" s="168" t="s">
        <v>1112</v>
      </c>
      <c r="D175" s="576" t="s">
        <v>54</v>
      </c>
      <c r="E175" s="167" t="s">
        <v>935</v>
      </c>
      <c r="F175" s="575" t="s">
        <v>928</v>
      </c>
      <c r="G175" s="575" t="s">
        <v>936</v>
      </c>
      <c r="H175" s="579">
        <v>1</v>
      </c>
      <c r="I175" s="575">
        <v>0.5</v>
      </c>
      <c r="J175" s="575">
        <v>0.5</v>
      </c>
      <c r="K175" s="617">
        <v>43565</v>
      </c>
      <c r="L175" s="617" t="s">
        <v>460</v>
      </c>
      <c r="M175" s="576" t="s">
        <v>1178</v>
      </c>
      <c r="N175" s="576" t="s">
        <v>451</v>
      </c>
      <c r="O175" s="575" t="s">
        <v>451</v>
      </c>
      <c r="P175" s="575" t="s">
        <v>97</v>
      </c>
      <c r="Q175" s="575" t="s">
        <v>443</v>
      </c>
      <c r="R175" s="575" t="s">
        <v>97</v>
      </c>
      <c r="S175" s="575" t="s">
        <v>97</v>
      </c>
      <c r="T175" s="575" t="s">
        <v>97</v>
      </c>
      <c r="U175" s="578"/>
      <c r="V175" s="578"/>
      <c r="W175" s="578"/>
      <c r="X175" s="578"/>
      <c r="Y175" s="578"/>
      <c r="Z175" s="578"/>
      <c r="AA175" s="578"/>
      <c r="AB175" s="578"/>
      <c r="AC175" s="578"/>
      <c r="AD175" s="578"/>
      <c r="AE175" s="578"/>
      <c r="AF175" s="578"/>
    </row>
    <row r="176" spans="1:32" s="592" customFormat="1" ht="38.25" x14ac:dyDescent="0.25">
      <c r="A176" s="19" t="s">
        <v>1123</v>
      </c>
      <c r="B176" s="575" t="s">
        <v>399</v>
      </c>
      <c r="C176" s="57" t="s">
        <v>898</v>
      </c>
      <c r="D176" s="576" t="s">
        <v>44</v>
      </c>
      <c r="E176" s="627" t="s">
        <v>728</v>
      </c>
      <c r="F176" s="120"/>
      <c r="G176" s="575" t="s">
        <v>429</v>
      </c>
      <c r="H176" s="575" t="s">
        <v>74</v>
      </c>
      <c r="I176" s="575">
        <v>0.03</v>
      </c>
      <c r="J176" s="575">
        <v>1.4999999999999999E-2</v>
      </c>
      <c r="K176" s="617">
        <v>42139</v>
      </c>
      <c r="L176" s="617" t="s">
        <v>72</v>
      </c>
      <c r="M176" s="576" t="s">
        <v>139</v>
      </c>
      <c r="N176" s="576" t="s">
        <v>32</v>
      </c>
      <c r="O176" s="575" t="s">
        <v>172</v>
      </c>
      <c r="P176" s="575" t="s">
        <v>97</v>
      </c>
      <c r="Q176" s="575" t="s">
        <v>443</v>
      </c>
      <c r="R176" s="575" t="s">
        <v>97</v>
      </c>
      <c r="S176" s="575" t="s">
        <v>97</v>
      </c>
      <c r="T176" s="575" t="s">
        <v>97</v>
      </c>
      <c r="U176" s="578"/>
      <c r="V176" s="578"/>
      <c r="W176" s="578"/>
      <c r="X176" s="578"/>
      <c r="Y176" s="83" t="s">
        <v>528</v>
      </c>
      <c r="Z176" s="578"/>
      <c r="AA176" s="578"/>
      <c r="AB176" s="578"/>
      <c r="AC176" s="578"/>
      <c r="AD176" s="578"/>
      <c r="AE176" s="578"/>
      <c r="AF176" s="578"/>
    </row>
    <row r="177" spans="1:32" s="592" customFormat="1" ht="38.25" x14ac:dyDescent="0.25">
      <c r="A177" s="592" t="s">
        <v>326</v>
      </c>
      <c r="B177" s="575" t="s">
        <v>411</v>
      </c>
      <c r="C177" s="575" t="s">
        <v>329</v>
      </c>
      <c r="D177" s="576" t="s">
        <v>41</v>
      </c>
      <c r="E177" s="576" t="s">
        <v>140</v>
      </c>
      <c r="F177" s="575" t="s">
        <v>726</v>
      </c>
      <c r="G177" s="575" t="s">
        <v>328</v>
      </c>
      <c r="H177" s="575" t="s">
        <v>327</v>
      </c>
      <c r="I177" s="575">
        <v>0.5</v>
      </c>
      <c r="J177" s="575">
        <v>0.2</v>
      </c>
      <c r="K177" s="617" t="s">
        <v>1395</v>
      </c>
      <c r="L177" s="617" t="s">
        <v>1328</v>
      </c>
      <c r="M177" s="576" t="s">
        <v>139</v>
      </c>
      <c r="N177" s="576" t="s">
        <v>32</v>
      </c>
      <c r="O177" s="575" t="s">
        <v>172</v>
      </c>
      <c r="P177" s="575" t="s">
        <v>97</v>
      </c>
      <c r="Q177" s="575" t="s">
        <v>443</v>
      </c>
      <c r="R177" s="575" t="s">
        <v>97</v>
      </c>
      <c r="S177" s="575" t="s">
        <v>97</v>
      </c>
      <c r="T177" s="575" t="s">
        <v>97</v>
      </c>
      <c r="U177" s="578"/>
      <c r="V177" s="578"/>
      <c r="W177" s="578"/>
      <c r="X177" s="578"/>
      <c r="Y177" s="578"/>
      <c r="Z177" s="578"/>
      <c r="AA177" s="578"/>
      <c r="AB177" s="578"/>
      <c r="AC177" s="578"/>
      <c r="AD177" s="578"/>
      <c r="AE177" s="578"/>
      <c r="AF177" s="578"/>
    </row>
    <row r="178" spans="1:32" s="592" customFormat="1" ht="38.25" x14ac:dyDescent="0.25">
      <c r="A178" s="592" t="s">
        <v>1339</v>
      </c>
      <c r="B178" s="575" t="s">
        <v>730</v>
      </c>
      <c r="C178" s="575" t="s">
        <v>284</v>
      </c>
      <c r="D178" s="576" t="s">
        <v>54</v>
      </c>
      <c r="E178" s="576" t="s">
        <v>140</v>
      </c>
      <c r="F178" s="575" t="s">
        <v>68</v>
      </c>
      <c r="G178" s="575" t="s">
        <v>283</v>
      </c>
      <c r="H178" s="575" t="s">
        <v>74</v>
      </c>
      <c r="I178" s="575">
        <v>0.5</v>
      </c>
      <c r="J178" s="575">
        <v>0.2</v>
      </c>
      <c r="K178" s="617">
        <v>44090</v>
      </c>
      <c r="L178" s="617" t="s">
        <v>77</v>
      </c>
      <c r="M178" s="576" t="s">
        <v>139</v>
      </c>
      <c r="N178" s="576" t="s">
        <v>32</v>
      </c>
      <c r="O178" s="575" t="s">
        <v>97</v>
      </c>
      <c r="P178" s="575" t="s">
        <v>97</v>
      </c>
      <c r="Q178" s="575" t="s">
        <v>443</v>
      </c>
      <c r="R178" s="575" t="s">
        <v>97</v>
      </c>
      <c r="S178" s="575" t="s">
        <v>97</v>
      </c>
      <c r="T178" s="575" t="s">
        <v>97</v>
      </c>
      <c r="U178" s="578"/>
      <c r="V178" s="578"/>
      <c r="W178" s="578"/>
      <c r="X178" s="578"/>
      <c r="Y178" s="578"/>
      <c r="Z178" s="578"/>
      <c r="AA178" s="578"/>
      <c r="AB178" s="578"/>
      <c r="AC178" s="578"/>
      <c r="AD178" s="578"/>
      <c r="AE178" s="578"/>
      <c r="AF178" s="578"/>
    </row>
    <row r="179" spans="1:32" s="592" customFormat="1" ht="76.5" x14ac:dyDescent="0.25">
      <c r="A179" s="24" t="s">
        <v>19</v>
      </c>
      <c r="B179" s="578" t="s">
        <v>899</v>
      </c>
      <c r="C179" s="9" t="s">
        <v>839</v>
      </c>
      <c r="D179" s="167" t="s">
        <v>41</v>
      </c>
      <c r="E179" s="576" t="s">
        <v>140</v>
      </c>
      <c r="F179" s="575" t="s">
        <v>731</v>
      </c>
      <c r="G179" s="575" t="s">
        <v>285</v>
      </c>
      <c r="H179" s="575" t="s">
        <v>74</v>
      </c>
      <c r="I179" s="575">
        <v>1</v>
      </c>
      <c r="J179" s="575">
        <v>0.3</v>
      </c>
      <c r="K179" s="617" t="s">
        <v>1397</v>
      </c>
      <c r="L179" s="617" t="s">
        <v>1398</v>
      </c>
      <c r="M179" s="576" t="s">
        <v>139</v>
      </c>
      <c r="N179" s="576" t="s">
        <v>32</v>
      </c>
      <c r="O179" s="575" t="s">
        <v>97</v>
      </c>
      <c r="P179" s="575" t="s">
        <v>97</v>
      </c>
      <c r="Q179" s="575" t="s">
        <v>443</v>
      </c>
      <c r="R179" s="575" t="s">
        <v>97</v>
      </c>
      <c r="S179" s="575" t="s">
        <v>97</v>
      </c>
      <c r="T179" s="575" t="s">
        <v>97</v>
      </c>
      <c r="U179" s="578"/>
      <c r="V179" s="578"/>
      <c r="W179" s="578"/>
      <c r="X179" s="578"/>
      <c r="Y179" s="9" t="s">
        <v>33</v>
      </c>
      <c r="Z179" s="578"/>
      <c r="AA179" s="578"/>
      <c r="AB179" s="578"/>
      <c r="AC179" s="578"/>
      <c r="AD179" s="578"/>
      <c r="AE179" s="578"/>
      <c r="AF179" s="578"/>
    </row>
    <row r="180" spans="1:32" s="592" customFormat="1" ht="54.75" customHeight="1" x14ac:dyDescent="0.25">
      <c r="A180" s="24" t="s">
        <v>455</v>
      </c>
      <c r="B180" s="575" t="s">
        <v>840</v>
      </c>
      <c r="C180" s="9" t="s">
        <v>732</v>
      </c>
      <c r="D180" s="167" t="s">
        <v>380</v>
      </c>
      <c r="E180" s="576" t="s">
        <v>457</v>
      </c>
      <c r="F180" s="575" t="s">
        <v>68</v>
      </c>
      <c r="G180" s="575" t="s">
        <v>456</v>
      </c>
      <c r="H180" s="575" t="s">
        <v>74</v>
      </c>
      <c r="I180" s="575">
        <v>2</v>
      </c>
      <c r="J180" s="575">
        <v>1</v>
      </c>
      <c r="K180" s="617">
        <v>42527</v>
      </c>
      <c r="L180" s="617" t="s">
        <v>1389</v>
      </c>
      <c r="M180" s="576" t="s">
        <v>139</v>
      </c>
      <c r="N180" s="576" t="s">
        <v>32</v>
      </c>
      <c r="O180" s="575" t="s">
        <v>97</v>
      </c>
      <c r="P180" s="575" t="s">
        <v>97</v>
      </c>
      <c r="Q180" s="575" t="s">
        <v>443</v>
      </c>
      <c r="R180" s="575" t="s">
        <v>97</v>
      </c>
      <c r="S180" s="575" t="s">
        <v>97</v>
      </c>
      <c r="T180" s="575" t="s">
        <v>97</v>
      </c>
      <c r="U180" s="578"/>
      <c r="V180" s="578"/>
      <c r="W180" s="578"/>
      <c r="X180" s="578"/>
      <c r="Y180" s="9" t="s">
        <v>526</v>
      </c>
      <c r="Z180" s="578"/>
      <c r="AA180" s="578"/>
      <c r="AB180" s="578"/>
      <c r="AC180" s="578"/>
      <c r="AD180" s="578"/>
      <c r="AE180" s="578"/>
      <c r="AF180" s="578"/>
    </row>
    <row r="181" spans="1:32" s="592" customFormat="1" ht="89.25" x14ac:dyDescent="0.25">
      <c r="A181" s="24" t="s">
        <v>465</v>
      </c>
      <c r="B181" s="578" t="s">
        <v>841</v>
      </c>
      <c r="C181" s="9" t="s">
        <v>733</v>
      </c>
      <c r="D181" s="167" t="s">
        <v>1234</v>
      </c>
      <c r="E181" s="167" t="s">
        <v>469</v>
      </c>
      <c r="F181" s="575" t="s">
        <v>68</v>
      </c>
      <c r="G181" s="575" t="s">
        <v>466</v>
      </c>
      <c r="H181" s="575" t="s">
        <v>74</v>
      </c>
      <c r="I181" s="575">
        <v>5</v>
      </c>
      <c r="J181" s="575">
        <v>2.5</v>
      </c>
      <c r="K181" s="617">
        <v>42662</v>
      </c>
      <c r="L181" s="617" t="s">
        <v>71</v>
      </c>
      <c r="M181" s="576" t="s">
        <v>211</v>
      </c>
      <c r="N181" s="576" t="s">
        <v>468</v>
      </c>
      <c r="O181" s="575" t="s">
        <v>470</v>
      </c>
      <c r="P181" s="94">
        <v>0.01</v>
      </c>
      <c r="Q181" s="575" t="s">
        <v>443</v>
      </c>
      <c r="R181" s="575" t="s">
        <v>471</v>
      </c>
      <c r="S181" s="575" t="s">
        <v>467</v>
      </c>
      <c r="T181" s="575" t="s">
        <v>472</v>
      </c>
      <c r="U181" s="578"/>
      <c r="V181" s="578"/>
      <c r="W181" s="578"/>
      <c r="X181" s="578"/>
      <c r="Y181" s="9" t="s">
        <v>33</v>
      </c>
      <c r="Z181" s="578"/>
      <c r="AA181" s="578"/>
      <c r="AB181" s="578"/>
      <c r="AC181" s="578"/>
      <c r="AD181" s="578"/>
      <c r="AE181" s="578"/>
      <c r="AF181" s="578"/>
    </row>
    <row r="182" spans="1:32" s="592" customFormat="1" ht="89.25" x14ac:dyDescent="0.25">
      <c r="A182" s="587" t="s">
        <v>205</v>
      </c>
      <c r="B182" s="578" t="s">
        <v>842</v>
      </c>
      <c r="C182" s="577" t="s">
        <v>843</v>
      </c>
      <c r="D182" s="576" t="s">
        <v>35</v>
      </c>
      <c r="E182" s="576" t="s">
        <v>140</v>
      </c>
      <c r="F182" s="575" t="s">
        <v>68</v>
      </c>
      <c r="G182" s="575" t="s">
        <v>206</v>
      </c>
      <c r="H182" s="575" t="s">
        <v>74</v>
      </c>
      <c r="I182" s="575">
        <v>0.2</v>
      </c>
      <c r="J182" s="575">
        <v>0.1</v>
      </c>
      <c r="K182" s="617">
        <v>41683</v>
      </c>
      <c r="L182" s="575" t="s">
        <v>207</v>
      </c>
      <c r="M182" s="576" t="s">
        <v>139</v>
      </c>
      <c r="N182" s="576" t="s">
        <v>32</v>
      </c>
      <c r="O182" s="575" t="s">
        <v>287</v>
      </c>
      <c r="P182" s="575" t="s">
        <v>97</v>
      </c>
      <c r="Q182" s="575" t="s">
        <v>443</v>
      </c>
      <c r="R182" s="575" t="s">
        <v>97</v>
      </c>
      <c r="S182" s="575" t="s">
        <v>97</v>
      </c>
      <c r="T182" s="575" t="s">
        <v>97</v>
      </c>
      <c r="U182" s="578" t="s">
        <v>527</v>
      </c>
      <c r="V182" s="578" t="s">
        <v>11</v>
      </c>
      <c r="W182" s="578"/>
      <c r="X182" s="578"/>
      <c r="Y182" s="577" t="s">
        <v>366</v>
      </c>
      <c r="Z182" s="578"/>
      <c r="AA182" s="578" t="s">
        <v>11</v>
      </c>
      <c r="AB182" s="578" t="s">
        <v>11</v>
      </c>
      <c r="AC182" s="578" t="s">
        <v>11</v>
      </c>
      <c r="AD182" s="578"/>
      <c r="AE182" s="578"/>
      <c r="AF182" s="578"/>
    </row>
    <row r="183" spans="1:32" s="592" customFormat="1" ht="51" x14ac:dyDescent="0.25">
      <c r="A183" s="19" t="s">
        <v>1124</v>
      </c>
      <c r="B183" s="9" t="s">
        <v>735</v>
      </c>
      <c r="C183" s="624" t="s">
        <v>844</v>
      </c>
      <c r="D183" s="576" t="s">
        <v>380</v>
      </c>
      <c r="E183" s="627" t="s">
        <v>669</v>
      </c>
      <c r="F183" s="575" t="s">
        <v>540</v>
      </c>
      <c r="G183" s="575" t="s">
        <v>544</v>
      </c>
      <c r="H183" s="575" t="s">
        <v>74</v>
      </c>
      <c r="I183" s="575">
        <v>1</v>
      </c>
      <c r="J183" s="575">
        <v>0.5</v>
      </c>
      <c r="K183" s="617">
        <v>42830</v>
      </c>
      <c r="L183" s="575" t="s">
        <v>79</v>
      </c>
      <c r="M183" s="68" t="s">
        <v>1178</v>
      </c>
      <c r="N183" s="68" t="s">
        <v>451</v>
      </c>
      <c r="O183" s="628" t="s">
        <v>1186</v>
      </c>
      <c r="P183" s="628" t="s">
        <v>97</v>
      </c>
      <c r="Q183" s="628" t="s">
        <v>443</v>
      </c>
      <c r="R183" s="628" t="s">
        <v>97</v>
      </c>
      <c r="S183" s="628" t="s">
        <v>97</v>
      </c>
      <c r="T183" s="628" t="s">
        <v>97</v>
      </c>
      <c r="U183" s="36"/>
      <c r="V183" s="36"/>
      <c r="W183" s="36"/>
      <c r="X183" s="36"/>
      <c r="Y183" s="83" t="s">
        <v>528</v>
      </c>
      <c r="Z183" s="578"/>
      <c r="AA183" s="578"/>
      <c r="AB183" s="578"/>
      <c r="AC183" s="578"/>
      <c r="AD183" s="578"/>
      <c r="AE183" s="578"/>
      <c r="AF183" s="578"/>
    </row>
    <row r="184" spans="1:32" s="592" customFormat="1" ht="51" x14ac:dyDescent="0.25">
      <c r="A184" s="19" t="s">
        <v>1125</v>
      </c>
      <c r="B184" s="577" t="s">
        <v>738</v>
      </c>
      <c r="C184" s="624" t="s">
        <v>736</v>
      </c>
      <c r="D184" s="576" t="s">
        <v>130</v>
      </c>
      <c r="E184" s="627" t="s">
        <v>588</v>
      </c>
      <c r="F184" s="575" t="s">
        <v>540</v>
      </c>
      <c r="G184" s="575" t="s">
        <v>545</v>
      </c>
      <c r="H184" s="575" t="s">
        <v>74</v>
      </c>
      <c r="I184" s="575">
        <v>2</v>
      </c>
      <c r="J184" s="575">
        <v>0.2</v>
      </c>
      <c r="K184" s="617">
        <v>42828</v>
      </c>
      <c r="L184" s="575" t="s">
        <v>77</v>
      </c>
      <c r="M184" s="68" t="s">
        <v>1235</v>
      </c>
      <c r="N184" s="68" t="s">
        <v>1236</v>
      </c>
      <c r="O184" s="628" t="s">
        <v>1237</v>
      </c>
      <c r="P184" s="628" t="s">
        <v>97</v>
      </c>
      <c r="Q184" s="628" t="s">
        <v>443</v>
      </c>
      <c r="R184" s="628" t="s">
        <v>97</v>
      </c>
      <c r="S184" s="628" t="s">
        <v>97</v>
      </c>
      <c r="T184" s="628" t="s">
        <v>97</v>
      </c>
      <c r="U184" s="36"/>
      <c r="V184" s="36"/>
      <c r="W184" s="36"/>
      <c r="X184" s="36"/>
      <c r="Y184" s="83" t="s">
        <v>528</v>
      </c>
      <c r="Z184" s="578"/>
      <c r="AA184" s="578"/>
      <c r="AB184" s="578"/>
      <c r="AC184" s="578"/>
      <c r="AD184" s="578"/>
      <c r="AE184" s="578"/>
      <c r="AF184" s="578"/>
    </row>
    <row r="185" spans="1:32" s="592" customFormat="1" ht="51" x14ac:dyDescent="0.25">
      <c r="A185" s="587" t="s">
        <v>14</v>
      </c>
      <c r="B185" s="575" t="s">
        <v>740</v>
      </c>
      <c r="C185" s="32" t="s">
        <v>739</v>
      </c>
      <c r="D185" s="576" t="s">
        <v>35</v>
      </c>
      <c r="E185" s="576" t="s">
        <v>81</v>
      </c>
      <c r="F185" s="575" t="s">
        <v>68</v>
      </c>
      <c r="G185" s="575" t="s">
        <v>288</v>
      </c>
      <c r="H185" s="575" t="s">
        <v>74</v>
      </c>
      <c r="I185" s="575">
        <v>6</v>
      </c>
      <c r="J185" s="575">
        <v>2</v>
      </c>
      <c r="K185" s="617">
        <v>41852</v>
      </c>
      <c r="L185" s="617" t="s">
        <v>77</v>
      </c>
      <c r="M185" s="576" t="s">
        <v>139</v>
      </c>
      <c r="N185" s="576" t="s">
        <v>32</v>
      </c>
      <c r="O185" s="575" t="s">
        <v>145</v>
      </c>
      <c r="P185" s="575" t="s">
        <v>97</v>
      </c>
      <c r="Q185" s="575" t="s">
        <v>443</v>
      </c>
      <c r="R185" s="575" t="s">
        <v>97</v>
      </c>
      <c r="S185" s="575" t="s">
        <v>97</v>
      </c>
      <c r="T185" s="575" t="s">
        <v>97</v>
      </c>
      <c r="U185" s="578" t="s">
        <v>349</v>
      </c>
      <c r="V185" s="575" t="s">
        <v>11</v>
      </c>
      <c r="W185" s="578"/>
      <c r="X185" s="578"/>
      <c r="Y185" s="577" t="s">
        <v>366</v>
      </c>
      <c r="Z185" s="578"/>
      <c r="AA185" s="578" t="s">
        <v>11</v>
      </c>
      <c r="AB185" s="578"/>
      <c r="AC185" s="578"/>
      <c r="AD185" s="578"/>
      <c r="AE185" s="578"/>
      <c r="AF185" s="578"/>
    </row>
    <row r="186" spans="1:32" s="592" customFormat="1" ht="45" customHeight="1" x14ac:dyDescent="0.25">
      <c r="A186" s="19" t="s">
        <v>1126</v>
      </c>
      <c r="B186" s="37" t="s">
        <v>900</v>
      </c>
      <c r="C186" s="624" t="s">
        <v>742</v>
      </c>
      <c r="D186" s="576" t="s">
        <v>44</v>
      </c>
      <c r="E186" s="627" t="s">
        <v>741</v>
      </c>
      <c r="F186" s="575" t="s">
        <v>68</v>
      </c>
      <c r="G186" s="575" t="s">
        <v>444</v>
      </c>
      <c r="H186" s="575" t="s">
        <v>74</v>
      </c>
      <c r="I186" s="575">
        <v>0.1</v>
      </c>
      <c r="J186" s="575">
        <v>0.1</v>
      </c>
      <c r="K186" s="585" t="s">
        <v>1341</v>
      </c>
      <c r="L186" s="617" t="s">
        <v>855</v>
      </c>
      <c r="M186" s="576" t="s">
        <v>139</v>
      </c>
      <c r="N186" s="576" t="s">
        <v>139</v>
      </c>
      <c r="O186" s="575" t="s">
        <v>445</v>
      </c>
      <c r="P186" s="94">
        <v>1E-3</v>
      </c>
      <c r="Q186" s="575" t="s">
        <v>443</v>
      </c>
      <c r="R186" s="575" t="s">
        <v>97</v>
      </c>
      <c r="S186" s="575" t="s">
        <v>97</v>
      </c>
      <c r="T186" s="575" t="s">
        <v>97</v>
      </c>
      <c r="U186" s="578"/>
      <c r="V186" s="575"/>
      <c r="W186" s="578"/>
      <c r="X186" s="578"/>
      <c r="Y186" s="83" t="s">
        <v>528</v>
      </c>
      <c r="Z186" s="578"/>
      <c r="AA186" s="578"/>
      <c r="AB186" s="578"/>
      <c r="AC186" s="578"/>
      <c r="AD186" s="578"/>
      <c r="AE186" s="578"/>
      <c r="AF186" s="578"/>
    </row>
    <row r="187" spans="1:32" s="592" customFormat="1" ht="30" customHeight="1" x14ac:dyDescent="0.25">
      <c r="A187" s="592" t="s">
        <v>1238</v>
      </c>
      <c r="B187" s="628" t="s">
        <v>737</v>
      </c>
      <c r="C187" s="628" t="s">
        <v>577</v>
      </c>
      <c r="D187" s="68" t="s">
        <v>46</v>
      </c>
      <c r="E187" s="68" t="s">
        <v>81</v>
      </c>
      <c r="F187" s="628" t="s">
        <v>68</v>
      </c>
      <c r="G187" s="628" t="s">
        <v>572</v>
      </c>
      <c r="H187" s="109">
        <v>0.01</v>
      </c>
      <c r="I187" s="628">
        <v>2.5</v>
      </c>
      <c r="J187" s="628">
        <v>1</v>
      </c>
      <c r="K187" s="122">
        <v>42904</v>
      </c>
      <c r="L187" s="610" t="s">
        <v>573</v>
      </c>
      <c r="M187" s="68" t="s">
        <v>1178</v>
      </c>
      <c r="N187" s="68" t="s">
        <v>139</v>
      </c>
      <c r="O187" s="628" t="s">
        <v>97</v>
      </c>
      <c r="P187" s="123" t="s">
        <v>97</v>
      </c>
      <c r="Q187" s="628" t="s">
        <v>443</v>
      </c>
      <c r="R187" s="628" t="s">
        <v>97</v>
      </c>
      <c r="S187" s="628" t="s">
        <v>97</v>
      </c>
      <c r="T187" s="628" t="s">
        <v>97</v>
      </c>
      <c r="U187" s="36"/>
      <c r="V187" s="628"/>
      <c r="W187" s="36"/>
      <c r="X187" s="36"/>
      <c r="Y187" s="36"/>
      <c r="Z187" s="36"/>
      <c r="AA187" s="36"/>
      <c r="AB187" s="36"/>
      <c r="AC187" s="36"/>
      <c r="AD187" s="36"/>
      <c r="AE187" s="36"/>
      <c r="AF187" s="36"/>
    </row>
    <row r="188" spans="1:32" s="592" customFormat="1" ht="28.5" customHeight="1" x14ac:dyDescent="0.25">
      <c r="A188" s="622" t="s">
        <v>561</v>
      </c>
      <c r="B188" s="577" t="s">
        <v>901</v>
      </c>
      <c r="C188" s="624" t="s">
        <v>845</v>
      </c>
      <c r="D188" s="576" t="s">
        <v>34</v>
      </c>
      <c r="E188" s="627" t="s">
        <v>292</v>
      </c>
      <c r="F188" s="628" t="s">
        <v>68</v>
      </c>
      <c r="G188" s="575" t="s">
        <v>289</v>
      </c>
      <c r="H188" s="575" t="s">
        <v>74</v>
      </c>
      <c r="I188" s="575">
        <v>30</v>
      </c>
      <c r="J188" s="575">
        <v>16</v>
      </c>
      <c r="K188" s="617"/>
      <c r="L188" s="617"/>
      <c r="M188" s="576" t="s">
        <v>663</v>
      </c>
      <c r="N188" s="576" t="s">
        <v>155</v>
      </c>
      <c r="O188" s="576" t="s">
        <v>290</v>
      </c>
      <c r="P188" s="576" t="s">
        <v>156</v>
      </c>
      <c r="Q188" s="576" t="s">
        <v>443</v>
      </c>
      <c r="R188" s="576" t="s">
        <v>148</v>
      </c>
      <c r="S188" s="576" t="s">
        <v>293</v>
      </c>
      <c r="T188" s="576" t="s">
        <v>291</v>
      </c>
      <c r="U188" s="575" t="s">
        <v>349</v>
      </c>
      <c r="V188" s="575" t="s">
        <v>11</v>
      </c>
      <c r="W188" s="575"/>
      <c r="X188" s="575"/>
      <c r="Y188" s="577" t="s">
        <v>366</v>
      </c>
      <c r="Z188" s="578"/>
      <c r="AA188" s="578" t="s">
        <v>11</v>
      </c>
      <c r="AB188" s="578"/>
      <c r="AC188" s="578"/>
      <c r="AD188" s="578"/>
      <c r="AE188" s="578"/>
      <c r="AF188" s="578"/>
    </row>
    <row r="189" spans="1:32" s="578" customFormat="1" ht="49.5" x14ac:dyDescent="0.25">
      <c r="A189" s="592" t="s">
        <v>1</v>
      </c>
      <c r="B189" s="578" t="s">
        <v>846</v>
      </c>
      <c r="C189" s="578" t="s">
        <v>1388</v>
      </c>
      <c r="D189" s="576" t="s">
        <v>56</v>
      </c>
      <c r="E189" s="576" t="s">
        <v>140</v>
      </c>
      <c r="F189" s="575" t="s">
        <v>66</v>
      </c>
      <c r="G189" s="575" t="s">
        <v>294</v>
      </c>
      <c r="H189" s="575" t="s">
        <v>74</v>
      </c>
      <c r="I189" s="575">
        <v>4</v>
      </c>
      <c r="J189" s="575">
        <v>3</v>
      </c>
      <c r="K189" s="617">
        <v>41513</v>
      </c>
      <c r="L189" s="617" t="s">
        <v>72</v>
      </c>
      <c r="M189" s="576" t="s">
        <v>139</v>
      </c>
      <c r="N189" s="576" t="s">
        <v>32</v>
      </c>
      <c r="O189" s="576" t="s">
        <v>172</v>
      </c>
      <c r="P189" s="576" t="s">
        <v>97</v>
      </c>
      <c r="Q189" s="576" t="s">
        <v>443</v>
      </c>
      <c r="R189" s="576" t="s">
        <v>97</v>
      </c>
      <c r="S189" s="576" t="s">
        <v>97</v>
      </c>
      <c r="T189" s="576" t="s">
        <v>97</v>
      </c>
      <c r="U189" s="578" t="s">
        <v>375</v>
      </c>
      <c r="Y189" s="98" t="s">
        <v>519</v>
      </c>
      <c r="AE189" s="578" t="s">
        <v>11</v>
      </c>
    </row>
    <row r="190" spans="1:32" ht="63.75" x14ac:dyDescent="0.25">
      <c r="A190" s="592" t="s">
        <v>356</v>
      </c>
      <c r="B190" s="578" t="s">
        <v>847</v>
      </c>
      <c r="C190" s="575" t="s">
        <v>902</v>
      </c>
      <c r="D190" s="576" t="s">
        <v>46</v>
      </c>
      <c r="E190" s="576" t="s">
        <v>140</v>
      </c>
      <c r="F190" s="575" t="s">
        <v>66</v>
      </c>
      <c r="G190" s="575" t="s">
        <v>295</v>
      </c>
      <c r="H190" s="575" t="s">
        <v>74</v>
      </c>
      <c r="I190" s="575">
        <v>2</v>
      </c>
      <c r="J190" s="575">
        <v>1</v>
      </c>
      <c r="K190" s="617" t="s">
        <v>1391</v>
      </c>
      <c r="L190" s="617" t="s">
        <v>1392</v>
      </c>
      <c r="M190" s="576" t="s">
        <v>139</v>
      </c>
      <c r="N190" s="576" t="s">
        <v>32</v>
      </c>
      <c r="O190" s="575" t="s">
        <v>172</v>
      </c>
      <c r="P190" s="576" t="s">
        <v>97</v>
      </c>
      <c r="Q190" s="576" t="s">
        <v>443</v>
      </c>
      <c r="R190" s="576" t="s">
        <v>97</v>
      </c>
      <c r="S190" s="576" t="s">
        <v>97</v>
      </c>
      <c r="T190" s="576" t="s">
        <v>97</v>
      </c>
      <c r="U190" s="578"/>
      <c r="V190" s="578"/>
      <c r="W190" s="578"/>
      <c r="X190" s="578"/>
      <c r="Z190" s="578"/>
      <c r="AA190" s="578"/>
      <c r="AB190" s="578"/>
      <c r="AC190" s="578"/>
      <c r="AD190" s="578"/>
      <c r="AE190" s="578"/>
      <c r="AF190" s="578"/>
    </row>
    <row r="191" spans="1:32" s="128" customFormat="1" ht="24" customHeight="1" x14ac:dyDescent="0.25">
      <c r="A191" s="592" t="s">
        <v>101</v>
      </c>
      <c r="B191" s="575" t="s">
        <v>743</v>
      </c>
      <c r="C191" s="575" t="s">
        <v>744</v>
      </c>
      <c r="D191" s="576" t="s">
        <v>39</v>
      </c>
      <c r="E191" s="576" t="s">
        <v>140</v>
      </c>
      <c r="F191" s="575" t="s">
        <v>69</v>
      </c>
      <c r="G191" s="575" t="s">
        <v>108</v>
      </c>
      <c r="H191" s="575" t="s">
        <v>109</v>
      </c>
      <c r="I191" s="575">
        <v>20</v>
      </c>
      <c r="J191" s="575">
        <v>12</v>
      </c>
      <c r="K191" s="617">
        <v>41619</v>
      </c>
      <c r="L191" s="617" t="s">
        <v>100</v>
      </c>
      <c r="M191" s="576" t="s">
        <v>139</v>
      </c>
      <c r="N191" s="576" t="s">
        <v>32</v>
      </c>
      <c r="O191" s="575" t="s">
        <v>172</v>
      </c>
      <c r="P191" s="575" t="s">
        <v>97</v>
      </c>
      <c r="Q191" s="575" t="s">
        <v>443</v>
      </c>
      <c r="R191" s="575" t="s">
        <v>97</v>
      </c>
      <c r="S191" s="575" t="s">
        <v>97</v>
      </c>
      <c r="T191" s="575" t="s">
        <v>97</v>
      </c>
      <c r="U191" s="578"/>
      <c r="V191" s="578"/>
      <c r="W191" s="578"/>
      <c r="X191" s="578"/>
      <c r="Y191" s="578"/>
      <c r="Z191" s="578"/>
      <c r="AA191" s="578"/>
      <c r="AB191" s="578"/>
      <c r="AC191" s="578"/>
      <c r="AD191" s="578"/>
      <c r="AE191" s="578"/>
      <c r="AF191" s="578"/>
    </row>
    <row r="192" spans="1:32" ht="63.75" x14ac:dyDescent="0.25">
      <c r="A192" s="24" t="s">
        <v>381</v>
      </c>
      <c r="B192" s="575" t="s">
        <v>412</v>
      </c>
      <c r="C192" s="35" t="s">
        <v>400</v>
      </c>
      <c r="D192" s="576" t="s">
        <v>380</v>
      </c>
      <c r="E192" s="576" t="s">
        <v>140</v>
      </c>
      <c r="F192" s="575" t="s">
        <v>66</v>
      </c>
      <c r="G192" s="575" t="s">
        <v>383</v>
      </c>
      <c r="H192" s="575" t="s">
        <v>384</v>
      </c>
      <c r="I192" s="575">
        <v>1</v>
      </c>
      <c r="J192" s="575">
        <v>0.5</v>
      </c>
      <c r="K192" s="617">
        <v>41956</v>
      </c>
      <c r="L192" s="617" t="s">
        <v>382</v>
      </c>
      <c r="M192" s="576" t="s">
        <v>139</v>
      </c>
      <c r="N192" s="576" t="s">
        <v>32</v>
      </c>
      <c r="O192" s="575" t="s">
        <v>199</v>
      </c>
      <c r="P192" s="575" t="s">
        <v>97</v>
      </c>
      <c r="Q192" s="575" t="s">
        <v>443</v>
      </c>
      <c r="R192" s="575" t="s">
        <v>97</v>
      </c>
      <c r="S192" s="575" t="s">
        <v>97</v>
      </c>
      <c r="T192" s="575" t="s">
        <v>97</v>
      </c>
      <c r="Y192" s="9" t="s">
        <v>33</v>
      </c>
    </row>
    <row r="197" spans="1:32" x14ac:dyDescent="0.25">
      <c r="D197" s="124"/>
    </row>
    <row r="198" spans="1:32" x14ac:dyDescent="0.25">
      <c r="D198" s="575"/>
    </row>
    <row r="199" spans="1:32" x14ac:dyDescent="0.25">
      <c r="D199" s="575"/>
    </row>
    <row r="200" spans="1:32" x14ac:dyDescent="0.25">
      <c r="D200" s="575"/>
    </row>
    <row r="201" spans="1:32" s="576" customFormat="1" x14ac:dyDescent="0.25">
      <c r="A201" s="592"/>
      <c r="B201" s="575"/>
      <c r="C201" s="575"/>
      <c r="D201" s="575"/>
      <c r="F201" s="575"/>
      <c r="G201" s="575"/>
      <c r="H201" s="575"/>
      <c r="I201" s="575"/>
      <c r="J201" s="575"/>
      <c r="K201" s="617"/>
      <c r="L201" s="617"/>
      <c r="O201" s="575"/>
      <c r="P201" s="575"/>
      <c r="Q201" s="575"/>
      <c r="R201" s="575"/>
      <c r="S201" s="575"/>
      <c r="T201" s="575"/>
      <c r="U201" s="575"/>
      <c r="V201" s="575"/>
      <c r="W201" s="575"/>
      <c r="X201" s="575"/>
      <c r="Y201" s="578"/>
      <c r="Z201" s="575"/>
      <c r="AA201" s="575"/>
      <c r="AB201" s="575"/>
      <c r="AC201" s="575"/>
      <c r="AD201" s="575"/>
      <c r="AE201" s="575"/>
      <c r="AF201" s="575"/>
    </row>
    <row r="202" spans="1:32" s="576" customFormat="1" x14ac:dyDescent="0.25">
      <c r="A202" s="592"/>
      <c r="B202" s="575"/>
      <c r="C202" s="575"/>
      <c r="D202" s="575"/>
      <c r="F202" s="575"/>
      <c r="G202" s="575"/>
      <c r="H202" s="575"/>
      <c r="I202" s="575"/>
      <c r="J202" s="575"/>
      <c r="K202" s="617"/>
      <c r="L202" s="617"/>
      <c r="O202" s="575"/>
      <c r="P202" s="575"/>
      <c r="Q202" s="575"/>
      <c r="R202" s="575"/>
      <c r="S202" s="575"/>
      <c r="T202" s="575"/>
      <c r="U202" s="575"/>
      <c r="V202" s="575"/>
      <c r="W202" s="575"/>
      <c r="X202" s="575"/>
      <c r="Y202" s="578"/>
      <c r="Z202" s="575"/>
      <c r="AA202" s="575"/>
      <c r="AB202" s="575"/>
      <c r="AC202" s="575"/>
      <c r="AD202" s="575"/>
      <c r="AE202" s="575"/>
      <c r="AF202" s="575"/>
    </row>
  </sheetData>
  <mergeCells count="70">
    <mergeCell ref="A35:A36"/>
    <mergeCell ref="B35:B36"/>
    <mergeCell ref="C35:C36"/>
    <mergeCell ref="D35:D36"/>
    <mergeCell ref="E35:E36"/>
    <mergeCell ref="F35:F36"/>
    <mergeCell ref="G35:G36"/>
    <mergeCell ref="H35:H36"/>
    <mergeCell ref="I35:I36"/>
    <mergeCell ref="J35:J36"/>
    <mergeCell ref="V35:V36"/>
    <mergeCell ref="K35:K36"/>
    <mergeCell ref="L35:L36"/>
    <mergeCell ref="M35:M36"/>
    <mergeCell ref="N35:N36"/>
    <mergeCell ref="O35:O36"/>
    <mergeCell ref="P35:P36"/>
    <mergeCell ref="Q35:Q36"/>
    <mergeCell ref="R35:R36"/>
    <mergeCell ref="S35:S36"/>
    <mergeCell ref="T35:T36"/>
    <mergeCell ref="U35:U36"/>
    <mergeCell ref="W35:W36"/>
    <mergeCell ref="X35:X36"/>
    <mergeCell ref="Y35:Y36"/>
    <mergeCell ref="Z35:Z36"/>
    <mergeCell ref="AA35:AA36"/>
    <mergeCell ref="AB35:AB36"/>
    <mergeCell ref="AC35:AC36"/>
    <mergeCell ref="AD35:AD36"/>
    <mergeCell ref="AE35:AE36"/>
    <mergeCell ref="AF35:AF36"/>
    <mergeCell ref="A54:A55"/>
    <mergeCell ref="B54:B55"/>
    <mergeCell ref="C54:C55"/>
    <mergeCell ref="D54:D55"/>
    <mergeCell ref="E54:E55"/>
    <mergeCell ref="F54:F55"/>
    <mergeCell ref="G54:G55"/>
    <mergeCell ref="H54:H55"/>
    <mergeCell ref="I54:I55"/>
    <mergeCell ref="J54:J55"/>
    <mergeCell ref="S54:S55"/>
    <mergeCell ref="T54:T55"/>
    <mergeCell ref="M54:M55"/>
    <mergeCell ref="N54:N55"/>
    <mergeCell ref="O54:O55"/>
    <mergeCell ref="P54:P55"/>
    <mergeCell ref="Q54:Q55"/>
    <mergeCell ref="R54:R55"/>
    <mergeCell ref="L82:L83"/>
    <mergeCell ref="A82:A83"/>
    <mergeCell ref="B82:B83"/>
    <mergeCell ref="C82:C83"/>
    <mergeCell ref="D82:D83"/>
    <mergeCell ref="E82:E83"/>
    <mergeCell ref="F82:F83"/>
    <mergeCell ref="G82:G83"/>
    <mergeCell ref="H82:H83"/>
    <mergeCell ref="I82:I83"/>
    <mergeCell ref="J82:J83"/>
    <mergeCell ref="K82:K83"/>
    <mergeCell ref="S82:S83"/>
    <mergeCell ref="T82:T83"/>
    <mergeCell ref="M82:M83"/>
    <mergeCell ref="N82:N83"/>
    <mergeCell ref="O82:O83"/>
    <mergeCell ref="P82:P83"/>
    <mergeCell ref="Q82:Q83"/>
    <mergeCell ref="R82:R83"/>
  </mergeCells>
  <printOptions headings="1"/>
  <pageMargins left="0.7" right="0.7" top="0.75" bottom="0.75" header="0.3" footer="0.3"/>
  <pageSetup scale="66"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514D-F585-48FF-B425-A050A9D3A976}">
  <dimension ref="A1:X119"/>
  <sheetViews>
    <sheetView zoomScale="85" zoomScaleNormal="85" zoomScaleSheetLayoutView="90" workbookViewId="0">
      <pane xSplit="1" ySplit="1" topLeftCell="L50" activePane="bottomRight" state="frozenSplit"/>
      <selection pane="topRight" activeCell="AG1" sqref="AG1:AL1"/>
      <selection pane="bottomLeft" activeCell="A66" sqref="A66"/>
      <selection pane="bottomRight" activeCell="A57" sqref="A57"/>
    </sheetView>
  </sheetViews>
  <sheetFormatPr defaultColWidth="9.140625" defaultRowHeight="16.5" x14ac:dyDescent="0.25"/>
  <cols>
    <col min="1" max="1" width="19.28515625" style="592" customWidth="1"/>
    <col min="2" max="2" width="19.28515625" style="641" customWidth="1"/>
    <col min="3" max="9" width="19.28515625" style="666" customWidth="1"/>
    <col min="10" max="10" width="19.28515625" style="692" customWidth="1"/>
    <col min="11" max="11" width="19.28515625" style="666" customWidth="1"/>
    <col min="12" max="12" width="19.28515625" style="692" customWidth="1"/>
    <col min="13" max="16" width="19.28515625" style="641" customWidth="1"/>
    <col min="17" max="17" width="32" style="641" customWidth="1"/>
    <col min="18" max="18" width="32" style="575" customWidth="1"/>
    <col min="19" max="19" width="45.85546875" style="575" customWidth="1"/>
    <col min="20" max="20" width="8.28515625" style="576" customWidth="1"/>
    <col min="21" max="21" width="28.85546875" style="575" customWidth="1"/>
    <col min="22" max="22" width="24.7109375" style="575" customWidth="1"/>
    <col min="23" max="24" width="9.140625" style="575"/>
    <col min="25" max="16384" width="9.140625" style="584"/>
  </cols>
  <sheetData>
    <row r="1" spans="1:24" ht="50.1" customHeight="1" x14ac:dyDescent="0.25">
      <c r="A1" s="2" t="s">
        <v>1796</v>
      </c>
      <c r="B1" s="2" t="s">
        <v>1629</v>
      </c>
      <c r="C1" s="2" t="s">
        <v>1798</v>
      </c>
      <c r="D1" s="2" t="s">
        <v>1797</v>
      </c>
      <c r="E1" s="2" t="s">
        <v>1799</v>
      </c>
      <c r="F1" s="2" t="s">
        <v>1802</v>
      </c>
      <c r="G1" s="2" t="s">
        <v>1800</v>
      </c>
      <c r="H1" s="2" t="s">
        <v>1801</v>
      </c>
      <c r="I1" s="2" t="s">
        <v>1804</v>
      </c>
      <c r="J1" s="2" t="s">
        <v>1823</v>
      </c>
      <c r="K1" s="2" t="s">
        <v>1803</v>
      </c>
      <c r="L1" s="2" t="s">
        <v>1819</v>
      </c>
      <c r="M1" s="2" t="s">
        <v>1674</v>
      </c>
      <c r="N1" s="2" t="s">
        <v>1675</v>
      </c>
      <c r="O1" s="2" t="s">
        <v>1679</v>
      </c>
      <c r="P1" s="2" t="s">
        <v>1677</v>
      </c>
      <c r="Q1" s="2" t="s">
        <v>1682</v>
      </c>
      <c r="R1" s="15" t="s">
        <v>13</v>
      </c>
      <c r="S1" s="15" t="s">
        <v>136</v>
      </c>
      <c r="T1" s="86" t="s">
        <v>593</v>
      </c>
      <c r="U1" s="16" t="s">
        <v>1816</v>
      </c>
      <c r="V1" s="16" t="s">
        <v>1817</v>
      </c>
      <c r="W1" s="607" t="s">
        <v>367</v>
      </c>
    </row>
    <row r="2" spans="1:24" s="575" customFormat="1" ht="90" customHeight="1" x14ac:dyDescent="0.25">
      <c r="A2" s="476" t="s">
        <v>1343</v>
      </c>
      <c r="B2" s="476" t="s">
        <v>1808</v>
      </c>
      <c r="C2" s="476" t="s">
        <v>1805</v>
      </c>
      <c r="D2" s="476" t="s">
        <v>1678</v>
      </c>
      <c r="E2" s="476" t="s">
        <v>1676</v>
      </c>
      <c r="F2" s="476" t="s">
        <v>1676</v>
      </c>
      <c r="G2" s="476" t="s">
        <v>1676</v>
      </c>
      <c r="H2" s="476" t="s">
        <v>1676</v>
      </c>
      <c r="I2" s="476" t="s">
        <v>1676</v>
      </c>
      <c r="J2" s="476" t="s">
        <v>1676</v>
      </c>
      <c r="K2" s="476" t="s">
        <v>1676</v>
      </c>
      <c r="L2" s="476" t="s">
        <v>1678</v>
      </c>
      <c r="M2" s="476">
        <v>1</v>
      </c>
      <c r="N2" s="476" t="s">
        <v>1676</v>
      </c>
      <c r="O2" s="476" t="s">
        <v>1676</v>
      </c>
      <c r="P2" s="476" t="s">
        <v>1676</v>
      </c>
      <c r="Q2" s="476" t="s">
        <v>1811</v>
      </c>
      <c r="R2" s="573"/>
      <c r="S2" s="580" t="s">
        <v>1812</v>
      </c>
      <c r="T2" s="660" t="s">
        <v>44</v>
      </c>
      <c r="U2" s="567" t="s">
        <v>1435</v>
      </c>
      <c r="V2" s="669" t="s">
        <v>1815</v>
      </c>
      <c r="W2" s="567"/>
      <c r="X2" s="567"/>
    </row>
    <row r="3" spans="1:24" s="62" customFormat="1" ht="87.75" customHeight="1" x14ac:dyDescent="0.25">
      <c r="A3" s="19" t="s">
        <v>1630</v>
      </c>
      <c r="B3" s="19" t="s">
        <v>1818</v>
      </c>
      <c r="C3" s="19" t="s">
        <v>1805</v>
      </c>
      <c r="D3" s="19" t="s">
        <v>1676</v>
      </c>
      <c r="E3" s="19" t="s">
        <v>1678</v>
      </c>
      <c r="F3" s="19" t="s">
        <v>1676</v>
      </c>
      <c r="G3" s="19" t="s">
        <v>1676</v>
      </c>
      <c r="H3" s="19" t="s">
        <v>1676</v>
      </c>
      <c r="I3" s="19" t="s">
        <v>1678</v>
      </c>
      <c r="J3" s="19" t="s">
        <v>1676</v>
      </c>
      <c r="K3" s="19" t="s">
        <v>1676</v>
      </c>
      <c r="L3" s="19" t="s">
        <v>1678</v>
      </c>
      <c r="M3" s="19">
        <v>1</v>
      </c>
      <c r="N3" s="19" t="s">
        <v>1676</v>
      </c>
      <c r="O3" s="19" t="s">
        <v>1676</v>
      </c>
      <c r="P3" s="19" t="s">
        <v>1676</v>
      </c>
      <c r="Q3" s="19" t="s">
        <v>1683</v>
      </c>
      <c r="R3" s="37"/>
      <c r="S3" s="624" t="s">
        <v>742</v>
      </c>
      <c r="T3" s="576" t="s">
        <v>44</v>
      </c>
      <c r="U3" s="575" t="s">
        <v>596</v>
      </c>
      <c r="V3" s="575" t="s">
        <v>74</v>
      </c>
      <c r="W3" s="578"/>
      <c r="X3" s="578"/>
    </row>
    <row r="4" spans="1:24" s="575" customFormat="1" ht="90" customHeight="1" x14ac:dyDescent="0.25">
      <c r="A4" s="577" t="s">
        <v>1556</v>
      </c>
      <c r="B4" s="638" t="s">
        <v>1631</v>
      </c>
      <c r="C4" s="661" t="s">
        <v>1806</v>
      </c>
      <c r="D4" s="661" t="s">
        <v>1676</v>
      </c>
      <c r="E4" s="661" t="s">
        <v>1676</v>
      </c>
      <c r="F4" s="661" t="s">
        <v>1678</v>
      </c>
      <c r="G4" s="661" t="s">
        <v>1676</v>
      </c>
      <c r="H4" s="661" t="s">
        <v>1676</v>
      </c>
      <c r="I4" s="661" t="s">
        <v>1676</v>
      </c>
      <c r="J4" s="683" t="s">
        <v>1676</v>
      </c>
      <c r="K4" s="661" t="s">
        <v>1676</v>
      </c>
      <c r="L4" s="683" t="s">
        <v>1678</v>
      </c>
      <c r="M4" s="638">
        <v>2</v>
      </c>
      <c r="N4" s="638" t="s">
        <v>1676</v>
      </c>
      <c r="O4" s="638" t="s">
        <v>1676</v>
      </c>
      <c r="P4" s="638" t="s">
        <v>1678</v>
      </c>
      <c r="Q4" s="638" t="s">
        <v>1684</v>
      </c>
      <c r="R4" s="637"/>
      <c r="S4" s="577" t="s">
        <v>865</v>
      </c>
      <c r="T4" s="576" t="s">
        <v>34</v>
      </c>
      <c r="U4" s="575" t="s">
        <v>132</v>
      </c>
      <c r="V4" s="575" t="s">
        <v>74</v>
      </c>
      <c r="W4" s="575" t="s">
        <v>347</v>
      </c>
    </row>
    <row r="5" spans="1:24" ht="49.5" x14ac:dyDescent="0.25">
      <c r="A5" s="587" t="s">
        <v>1496</v>
      </c>
      <c r="B5" s="649" t="s">
        <v>1632</v>
      </c>
      <c r="C5" s="664" t="s">
        <v>1806</v>
      </c>
      <c r="D5" s="664" t="s">
        <v>1678</v>
      </c>
      <c r="E5" s="664" t="s">
        <v>1676</v>
      </c>
      <c r="F5" s="664" t="s">
        <v>1676</v>
      </c>
      <c r="G5" s="664" t="s">
        <v>1676</v>
      </c>
      <c r="H5" s="664" t="s">
        <v>1676</v>
      </c>
      <c r="I5" s="664" t="s">
        <v>1676</v>
      </c>
      <c r="J5" s="689" t="s">
        <v>1676</v>
      </c>
      <c r="K5" s="664" t="s">
        <v>1676</v>
      </c>
      <c r="L5" s="689" t="s">
        <v>1678</v>
      </c>
      <c r="M5" s="649">
        <v>1</v>
      </c>
      <c r="N5" s="649" t="s">
        <v>1676</v>
      </c>
      <c r="O5" s="649" t="s">
        <v>1676</v>
      </c>
      <c r="P5" s="649" t="s">
        <v>1676</v>
      </c>
      <c r="Q5" s="649" t="s">
        <v>1685</v>
      </c>
      <c r="S5" s="577" t="s">
        <v>867</v>
      </c>
      <c r="T5" s="576" t="s">
        <v>209</v>
      </c>
      <c r="U5" s="575" t="s">
        <v>208</v>
      </c>
      <c r="V5" s="575" t="s">
        <v>74</v>
      </c>
      <c r="W5" s="575" t="s">
        <v>348</v>
      </c>
    </row>
    <row r="6" spans="1:24" ht="38.25" x14ac:dyDescent="0.25">
      <c r="A6" s="587" t="s">
        <v>298</v>
      </c>
      <c r="B6" s="649"/>
      <c r="C6" s="664" t="s">
        <v>1806</v>
      </c>
      <c r="D6" s="664" t="s">
        <v>1676</v>
      </c>
      <c r="E6" s="664" t="s">
        <v>1676</v>
      </c>
      <c r="F6" s="664" t="s">
        <v>1676</v>
      </c>
      <c r="G6" s="664" t="s">
        <v>1676</v>
      </c>
      <c r="H6" s="664" t="s">
        <v>1676</v>
      </c>
      <c r="I6" s="664" t="s">
        <v>1676</v>
      </c>
      <c r="J6" s="689" t="s">
        <v>1676</v>
      </c>
      <c r="K6" s="664" t="s">
        <v>1676</v>
      </c>
      <c r="L6" s="689" t="s">
        <v>1678</v>
      </c>
      <c r="M6" s="649">
        <v>1</v>
      </c>
      <c r="N6" s="649" t="s">
        <v>1676</v>
      </c>
      <c r="O6" s="649" t="s">
        <v>1676</v>
      </c>
      <c r="P6" s="649" t="s">
        <v>1676</v>
      </c>
      <c r="Q6" s="649" t="s">
        <v>1686</v>
      </c>
      <c r="R6" s="637"/>
      <c r="S6" s="577" t="s">
        <v>868</v>
      </c>
      <c r="T6" s="576" t="s">
        <v>43</v>
      </c>
      <c r="U6" s="575" t="s">
        <v>299</v>
      </c>
      <c r="V6" s="575" t="s">
        <v>74</v>
      </c>
      <c r="W6" s="575" t="s">
        <v>348</v>
      </c>
    </row>
    <row r="7" spans="1:24" ht="51" x14ac:dyDescent="0.25">
      <c r="A7" s="587" t="s">
        <v>318</v>
      </c>
      <c r="B7" s="649"/>
      <c r="C7" s="664" t="s">
        <v>1806</v>
      </c>
      <c r="D7" s="664" t="s">
        <v>1678</v>
      </c>
      <c r="E7" s="664" t="s">
        <v>1676</v>
      </c>
      <c r="F7" s="664" t="s">
        <v>1678</v>
      </c>
      <c r="G7" s="664" t="s">
        <v>1676</v>
      </c>
      <c r="H7" s="664" t="s">
        <v>1676</v>
      </c>
      <c r="I7" s="664" t="s">
        <v>1676</v>
      </c>
      <c r="J7" s="689" t="s">
        <v>1676</v>
      </c>
      <c r="K7" s="664" t="s">
        <v>1676</v>
      </c>
      <c r="L7" s="689" t="s">
        <v>1678</v>
      </c>
      <c r="M7" s="649">
        <v>2</v>
      </c>
      <c r="N7" s="649" t="s">
        <v>1676</v>
      </c>
      <c r="O7" s="649" t="s">
        <v>1676</v>
      </c>
      <c r="P7" s="649" t="s">
        <v>1676</v>
      </c>
      <c r="Q7" s="649" t="s">
        <v>1687</v>
      </c>
      <c r="R7" s="637"/>
      <c r="S7" s="577" t="s">
        <v>870</v>
      </c>
      <c r="T7" s="576" t="s">
        <v>35</v>
      </c>
      <c r="U7" s="575" t="s">
        <v>319</v>
      </c>
      <c r="V7" s="575" t="s">
        <v>74</v>
      </c>
      <c r="W7" s="575" t="s">
        <v>349</v>
      </c>
    </row>
    <row r="8" spans="1:24" ht="78" customHeight="1" x14ac:dyDescent="0.25">
      <c r="A8" s="271" t="s">
        <v>1633</v>
      </c>
      <c r="B8" s="271" t="s">
        <v>1634</v>
      </c>
      <c r="C8" s="271" t="s">
        <v>1806</v>
      </c>
      <c r="D8" s="271" t="s">
        <v>1676</v>
      </c>
      <c r="E8" s="271" t="s">
        <v>1676</v>
      </c>
      <c r="F8" s="271" t="s">
        <v>1676</v>
      </c>
      <c r="G8" s="271" t="s">
        <v>1676</v>
      </c>
      <c r="H8" s="271" t="s">
        <v>1676</v>
      </c>
      <c r="I8" s="271" t="s">
        <v>1676</v>
      </c>
      <c r="J8" s="271" t="s">
        <v>1678</v>
      </c>
      <c r="K8" s="271" t="s">
        <v>1676</v>
      </c>
      <c r="L8" s="271" t="s">
        <v>1678</v>
      </c>
      <c r="M8" s="271">
        <v>1</v>
      </c>
      <c r="N8" s="271" t="s">
        <v>1676</v>
      </c>
      <c r="O8" s="271" t="s">
        <v>1676</v>
      </c>
      <c r="P8" s="271" t="s">
        <v>1676</v>
      </c>
      <c r="Q8" s="271"/>
      <c r="S8" s="274" t="s">
        <v>1266</v>
      </c>
      <c r="T8" s="576" t="s">
        <v>56</v>
      </c>
      <c r="U8" s="575" t="s">
        <v>1265</v>
      </c>
      <c r="V8" s="575" t="s">
        <v>404</v>
      </c>
      <c r="W8" s="578"/>
    </row>
    <row r="9" spans="1:24" ht="117.75" customHeight="1" x14ac:dyDescent="0.25">
      <c r="A9" s="19" t="s">
        <v>1636</v>
      </c>
      <c r="B9" s="19" t="s">
        <v>1635</v>
      </c>
      <c r="C9" s="19" t="s">
        <v>1806</v>
      </c>
      <c r="D9" s="19" t="s">
        <v>1676</v>
      </c>
      <c r="E9" s="19" t="s">
        <v>1678</v>
      </c>
      <c r="F9" s="19" t="s">
        <v>1676</v>
      </c>
      <c r="G9" s="19" t="s">
        <v>1676</v>
      </c>
      <c r="H9" s="19" t="s">
        <v>1676</v>
      </c>
      <c r="I9" s="19" t="s">
        <v>1676</v>
      </c>
      <c r="J9" s="19" t="s">
        <v>1676</v>
      </c>
      <c r="K9" s="19" t="s">
        <v>1678</v>
      </c>
      <c r="L9" s="19" t="s">
        <v>1678</v>
      </c>
      <c r="M9" s="19">
        <v>1</v>
      </c>
      <c r="N9" s="19" t="s">
        <v>1676</v>
      </c>
      <c r="O9" s="19" t="s">
        <v>1676</v>
      </c>
      <c r="P9" s="19" t="s">
        <v>1676</v>
      </c>
      <c r="Q9" s="19" t="s">
        <v>1688</v>
      </c>
      <c r="R9" s="638"/>
      <c r="S9" s="624" t="s">
        <v>1050</v>
      </c>
      <c r="T9" s="576" t="s">
        <v>36</v>
      </c>
      <c r="U9" s="575" t="s">
        <v>977</v>
      </c>
      <c r="V9" s="575" t="s">
        <v>404</v>
      </c>
      <c r="W9" s="578" t="s">
        <v>348</v>
      </c>
    </row>
    <row r="10" spans="1:24" ht="84" customHeight="1" x14ac:dyDescent="0.25">
      <c r="A10" s="598" t="s">
        <v>1590</v>
      </c>
      <c r="B10" s="647" t="s">
        <v>1637</v>
      </c>
      <c r="C10" s="668" t="s">
        <v>1806</v>
      </c>
      <c r="D10" s="668" t="s">
        <v>1678</v>
      </c>
      <c r="E10" s="668" t="s">
        <v>1676</v>
      </c>
      <c r="F10" s="668" t="s">
        <v>1676</v>
      </c>
      <c r="G10" s="668" t="s">
        <v>1676</v>
      </c>
      <c r="H10" s="668" t="s">
        <v>1676</v>
      </c>
      <c r="I10" s="668" t="s">
        <v>1676</v>
      </c>
      <c r="J10" s="695" t="s">
        <v>1676</v>
      </c>
      <c r="K10" s="668" t="s">
        <v>1678</v>
      </c>
      <c r="L10" s="695" t="s">
        <v>1678</v>
      </c>
      <c r="M10" s="647">
        <v>2</v>
      </c>
      <c r="N10" s="647" t="s">
        <v>1676</v>
      </c>
      <c r="O10" s="647" t="s">
        <v>1676</v>
      </c>
      <c r="P10" s="647" t="s">
        <v>1676</v>
      </c>
      <c r="Q10" s="647" t="s">
        <v>1689</v>
      </c>
      <c r="R10" s="633"/>
      <c r="S10" s="580" t="s">
        <v>1051</v>
      </c>
      <c r="T10" s="571" t="s">
        <v>34</v>
      </c>
      <c r="U10" s="567" t="s">
        <v>253</v>
      </c>
      <c r="V10" s="567" t="s">
        <v>74</v>
      </c>
      <c r="W10" s="573" t="s">
        <v>347</v>
      </c>
      <c r="X10" s="567"/>
    </row>
    <row r="11" spans="1:24" ht="67.5" customHeight="1" x14ac:dyDescent="0.25">
      <c r="A11" s="593" t="s">
        <v>1639</v>
      </c>
      <c r="B11" s="648" t="s">
        <v>1638</v>
      </c>
      <c r="C11" s="667" t="s">
        <v>1806</v>
      </c>
      <c r="D11" s="667" t="s">
        <v>1678</v>
      </c>
      <c r="E11" s="667" t="s">
        <v>1676</v>
      </c>
      <c r="F11" s="667" t="s">
        <v>1676</v>
      </c>
      <c r="G11" s="667" t="s">
        <v>1676</v>
      </c>
      <c r="H11" s="667" t="s">
        <v>1676</v>
      </c>
      <c r="I11" s="667" t="s">
        <v>1676</v>
      </c>
      <c r="J11" s="693" t="s">
        <v>1678</v>
      </c>
      <c r="K11" s="667" t="s">
        <v>1678</v>
      </c>
      <c r="L11" s="693" t="s">
        <v>1678</v>
      </c>
      <c r="M11" s="648">
        <v>2</v>
      </c>
      <c r="N11" s="648" t="s">
        <v>1676</v>
      </c>
      <c r="O11" s="648" t="s">
        <v>1676</v>
      </c>
      <c r="P11" s="648" t="s">
        <v>1676</v>
      </c>
      <c r="Q11" s="648" t="s">
        <v>1691</v>
      </c>
      <c r="R11" s="637" t="s">
        <v>1690</v>
      </c>
      <c r="S11" s="577" t="s">
        <v>802</v>
      </c>
      <c r="T11" s="576" t="s">
        <v>35</v>
      </c>
      <c r="U11" s="575" t="s">
        <v>141</v>
      </c>
      <c r="V11" s="575" t="s">
        <v>74</v>
      </c>
      <c r="W11" s="575" t="s">
        <v>349</v>
      </c>
    </row>
    <row r="12" spans="1:24" ht="72.75" customHeight="1" x14ac:dyDescent="0.25">
      <c r="A12" s="19" t="s">
        <v>1640</v>
      </c>
      <c r="B12" s="19"/>
      <c r="C12" s="19" t="s">
        <v>1806</v>
      </c>
      <c r="D12" s="19" t="s">
        <v>1676</v>
      </c>
      <c r="E12" s="19" t="s">
        <v>1678</v>
      </c>
      <c r="F12" s="19" t="s">
        <v>1678</v>
      </c>
      <c r="G12" s="19" t="s">
        <v>1676</v>
      </c>
      <c r="H12" s="19" t="s">
        <v>1676</v>
      </c>
      <c r="I12" s="19" t="s">
        <v>1676</v>
      </c>
      <c r="J12" s="19" t="s">
        <v>1676</v>
      </c>
      <c r="K12" s="19" t="s">
        <v>1676</v>
      </c>
      <c r="L12" s="19" t="s">
        <v>1678</v>
      </c>
      <c r="M12" s="19">
        <v>1</v>
      </c>
      <c r="N12" s="19" t="s">
        <v>1678</v>
      </c>
      <c r="O12" s="19" t="s">
        <v>1676</v>
      </c>
      <c r="P12" s="19" t="s">
        <v>1676</v>
      </c>
      <c r="Q12" s="19"/>
      <c r="R12" s="624" t="s">
        <v>1680</v>
      </c>
      <c r="S12" s="9" t="s">
        <v>668</v>
      </c>
      <c r="T12" s="576" t="s">
        <v>475</v>
      </c>
      <c r="U12" s="575" t="s">
        <v>541</v>
      </c>
      <c r="V12" s="575" t="s">
        <v>74</v>
      </c>
      <c r="W12" s="628"/>
    </row>
    <row r="13" spans="1:24" s="592" customFormat="1" ht="82.5" customHeight="1" x14ac:dyDescent="0.25">
      <c r="A13" s="24" t="s">
        <v>1824</v>
      </c>
      <c r="B13" s="24"/>
      <c r="C13" s="24" t="s">
        <v>1806</v>
      </c>
      <c r="D13" s="24" t="s">
        <v>1678</v>
      </c>
      <c r="E13" s="24" t="s">
        <v>1676</v>
      </c>
      <c r="F13" s="24" t="s">
        <v>1678</v>
      </c>
      <c r="G13" s="24" t="s">
        <v>1676</v>
      </c>
      <c r="H13" s="24" t="s">
        <v>1676</v>
      </c>
      <c r="I13" s="24" t="s">
        <v>1676</v>
      </c>
      <c r="J13" s="24" t="s">
        <v>1676</v>
      </c>
      <c r="K13" s="24" t="s">
        <v>1676</v>
      </c>
      <c r="L13" s="24" t="s">
        <v>1676</v>
      </c>
      <c r="M13" s="24">
        <v>1</v>
      </c>
      <c r="N13" s="24" t="s">
        <v>1678</v>
      </c>
      <c r="O13" s="24" t="s">
        <v>1676</v>
      </c>
      <c r="P13" s="24" t="s">
        <v>1676</v>
      </c>
      <c r="Q13" s="24" t="s">
        <v>1692</v>
      </c>
      <c r="R13" s="32" t="s">
        <v>1690</v>
      </c>
      <c r="S13" s="9" t="s">
        <v>908</v>
      </c>
      <c r="T13" s="576" t="s">
        <v>36</v>
      </c>
      <c r="U13" s="575" t="s">
        <v>147</v>
      </c>
      <c r="V13" s="575" t="s">
        <v>74</v>
      </c>
      <c r="W13" s="578" t="s">
        <v>350</v>
      </c>
      <c r="X13" s="578"/>
    </row>
    <row r="14" spans="1:24" ht="77.25" customHeight="1" x14ac:dyDescent="0.25">
      <c r="A14" s="587" t="s">
        <v>1554</v>
      </c>
      <c r="B14" s="649"/>
      <c r="C14" s="664" t="s">
        <v>1806</v>
      </c>
      <c r="D14" s="664" t="s">
        <v>1678</v>
      </c>
      <c r="E14" s="664" t="s">
        <v>1676</v>
      </c>
      <c r="F14" s="664" t="s">
        <v>1676</v>
      </c>
      <c r="G14" s="664" t="s">
        <v>1676</v>
      </c>
      <c r="H14" s="664" t="s">
        <v>1676</v>
      </c>
      <c r="I14" s="664" t="s">
        <v>1676</v>
      </c>
      <c r="J14" s="689" t="s">
        <v>1676</v>
      </c>
      <c r="K14" s="664" t="s">
        <v>1676</v>
      </c>
      <c r="L14" s="689" t="s">
        <v>1678</v>
      </c>
      <c r="M14" s="649">
        <v>5</v>
      </c>
      <c r="N14" s="649" t="s">
        <v>1676</v>
      </c>
      <c r="O14" s="649" t="s">
        <v>1676</v>
      </c>
      <c r="P14" s="649" t="s">
        <v>1676</v>
      </c>
      <c r="Q14" s="649" t="s">
        <v>1694</v>
      </c>
      <c r="R14" s="637" t="s">
        <v>1693</v>
      </c>
      <c r="S14" s="577" t="s">
        <v>1054</v>
      </c>
      <c r="T14" s="576" t="s">
        <v>35</v>
      </c>
      <c r="U14" s="575" t="s">
        <v>150</v>
      </c>
      <c r="V14" s="575" t="s">
        <v>74</v>
      </c>
      <c r="W14" s="575" t="s">
        <v>349</v>
      </c>
    </row>
    <row r="15" spans="1:24" s="575" customFormat="1" ht="84" customHeight="1" x14ac:dyDescent="0.25">
      <c r="A15" s="587" t="s">
        <v>3</v>
      </c>
      <c r="B15" s="649"/>
      <c r="C15" s="664" t="s">
        <v>1806</v>
      </c>
      <c r="D15" s="664" t="s">
        <v>1678</v>
      </c>
      <c r="E15" s="664" t="s">
        <v>1676</v>
      </c>
      <c r="F15" s="664" t="s">
        <v>1676</v>
      </c>
      <c r="G15" s="664" t="s">
        <v>1676</v>
      </c>
      <c r="H15" s="664" t="s">
        <v>1676</v>
      </c>
      <c r="I15" s="664" t="s">
        <v>1676</v>
      </c>
      <c r="J15" s="689" t="s">
        <v>1676</v>
      </c>
      <c r="K15" s="664" t="s">
        <v>1676</v>
      </c>
      <c r="L15" s="689" t="s">
        <v>1678</v>
      </c>
      <c r="M15" s="649">
        <v>5</v>
      </c>
      <c r="N15" s="649" t="s">
        <v>1676</v>
      </c>
      <c r="O15" s="649" t="s">
        <v>1676</v>
      </c>
      <c r="P15" s="649" t="s">
        <v>1676</v>
      </c>
      <c r="Q15" s="649" t="s">
        <v>1696</v>
      </c>
      <c r="R15" s="637" t="s">
        <v>1695</v>
      </c>
      <c r="S15" s="577" t="s">
        <v>805</v>
      </c>
      <c r="T15" s="576" t="s">
        <v>34</v>
      </c>
      <c r="U15" s="575" t="s">
        <v>154</v>
      </c>
      <c r="V15" s="575" t="s">
        <v>74</v>
      </c>
      <c r="W15" s="575" t="s">
        <v>349</v>
      </c>
    </row>
    <row r="16" spans="1:24" s="592" customFormat="1" ht="49.5" x14ac:dyDescent="0.25">
      <c r="A16" s="592" t="s">
        <v>18</v>
      </c>
      <c r="B16" s="641"/>
      <c r="C16" s="666" t="s">
        <v>1805</v>
      </c>
      <c r="D16" s="666" t="s">
        <v>1676</v>
      </c>
      <c r="E16" s="666" t="s">
        <v>1676</v>
      </c>
      <c r="F16" s="666" t="s">
        <v>1676</v>
      </c>
      <c r="G16" s="666" t="s">
        <v>1676</v>
      </c>
      <c r="H16" s="666" t="s">
        <v>1676</v>
      </c>
      <c r="I16" s="666" t="s">
        <v>1676</v>
      </c>
      <c r="J16" s="692" t="s">
        <v>1676</v>
      </c>
      <c r="K16" s="666" t="s">
        <v>1676</v>
      </c>
      <c r="L16" s="692" t="s">
        <v>1676</v>
      </c>
      <c r="M16" s="641">
        <v>1</v>
      </c>
      <c r="N16" s="641" t="s">
        <v>1676</v>
      </c>
      <c r="O16" s="641" t="s">
        <v>1676</v>
      </c>
      <c r="P16" s="641" t="s">
        <v>1676</v>
      </c>
      <c r="Q16" s="641" t="s">
        <v>1698</v>
      </c>
      <c r="R16" s="589" t="s">
        <v>1697</v>
      </c>
      <c r="S16" s="575" t="s">
        <v>162</v>
      </c>
      <c r="T16" s="576" t="s">
        <v>38</v>
      </c>
      <c r="U16" s="575" t="s">
        <v>161</v>
      </c>
      <c r="V16" s="575" t="s">
        <v>74</v>
      </c>
      <c r="W16" s="578"/>
      <c r="X16" s="578"/>
    </row>
    <row r="17" spans="1:24" s="592" customFormat="1" ht="49.5" x14ac:dyDescent="0.25">
      <c r="A17" s="592" t="s">
        <v>258</v>
      </c>
      <c r="B17" s="641"/>
      <c r="C17" s="666" t="s">
        <v>1805</v>
      </c>
      <c r="D17" s="666" t="s">
        <v>1676</v>
      </c>
      <c r="E17" s="666" t="s">
        <v>1676</v>
      </c>
      <c r="F17" s="666" t="s">
        <v>1676</v>
      </c>
      <c r="G17" s="666" t="s">
        <v>1676</v>
      </c>
      <c r="H17" s="666" t="s">
        <v>1676</v>
      </c>
      <c r="I17" s="666" t="s">
        <v>1676</v>
      </c>
      <c r="J17" s="692" t="s">
        <v>1678</v>
      </c>
      <c r="K17" s="666" t="s">
        <v>1676</v>
      </c>
      <c r="L17" s="692" t="s">
        <v>1678</v>
      </c>
      <c r="M17" s="641">
        <v>1</v>
      </c>
      <c r="N17" s="641" t="s">
        <v>1676</v>
      </c>
      <c r="O17" s="641" t="s">
        <v>1676</v>
      </c>
      <c r="P17" s="641" t="s">
        <v>1676</v>
      </c>
      <c r="Q17" s="641" t="s">
        <v>1699</v>
      </c>
      <c r="R17" s="589" t="s">
        <v>1690</v>
      </c>
      <c r="S17" s="575" t="s">
        <v>874</v>
      </c>
      <c r="T17" s="576" t="s">
        <v>44</v>
      </c>
      <c r="U17" s="575" t="s">
        <v>268</v>
      </c>
      <c r="V17" s="575" t="s">
        <v>74</v>
      </c>
      <c r="W17" s="578"/>
      <c r="X17" s="575"/>
    </row>
    <row r="18" spans="1:24" s="592" customFormat="1" x14ac:dyDescent="0.25">
      <c r="A18" s="592" t="s">
        <v>1557</v>
      </c>
      <c r="B18" s="641"/>
      <c r="C18" s="666" t="s">
        <v>1807</v>
      </c>
      <c r="D18" s="666" t="s">
        <v>1676</v>
      </c>
      <c r="E18" s="666" t="s">
        <v>1676</v>
      </c>
      <c r="F18" s="666" t="s">
        <v>1676</v>
      </c>
      <c r="G18" s="666" t="s">
        <v>1676</v>
      </c>
      <c r="H18" s="666" t="s">
        <v>1676</v>
      </c>
      <c r="I18" s="666" t="s">
        <v>1676</v>
      </c>
      <c r="J18" s="692"/>
      <c r="K18" s="666" t="s">
        <v>1676</v>
      </c>
      <c r="L18" s="692"/>
      <c r="M18" s="641">
        <v>1</v>
      </c>
      <c r="N18" s="641" t="s">
        <v>1676</v>
      </c>
      <c r="O18" s="641" t="s">
        <v>1676</v>
      </c>
      <c r="P18" s="641" t="s">
        <v>1676</v>
      </c>
      <c r="Q18" s="641"/>
      <c r="R18" s="575" t="s">
        <v>62</v>
      </c>
      <c r="S18" s="575" t="s">
        <v>165</v>
      </c>
      <c r="T18" s="576" t="s">
        <v>46</v>
      </c>
      <c r="U18" s="575" t="s">
        <v>1174</v>
      </c>
      <c r="V18" s="575" t="s">
        <v>74</v>
      </c>
      <c r="W18" s="578"/>
      <c r="X18" s="578"/>
    </row>
    <row r="19" spans="1:24" s="575" customFormat="1" ht="38.25" x14ac:dyDescent="0.25">
      <c r="A19" s="19" t="s">
        <v>558</v>
      </c>
      <c r="B19" s="19"/>
      <c r="C19" s="19" t="s">
        <v>1805</v>
      </c>
      <c r="D19" s="19" t="s">
        <v>1676</v>
      </c>
      <c r="E19" s="19" t="s">
        <v>1678</v>
      </c>
      <c r="F19" s="19" t="s">
        <v>1676</v>
      </c>
      <c r="G19" s="19" t="s">
        <v>1676</v>
      </c>
      <c r="H19" s="19" t="s">
        <v>1676</v>
      </c>
      <c r="I19" s="19" t="s">
        <v>1678</v>
      </c>
      <c r="J19" s="19" t="s">
        <v>1678</v>
      </c>
      <c r="K19" s="19" t="s">
        <v>1676</v>
      </c>
      <c r="L19" s="19" t="s">
        <v>1676</v>
      </c>
      <c r="M19" s="19">
        <v>1</v>
      </c>
      <c r="N19" s="19" t="s">
        <v>1676</v>
      </c>
      <c r="O19" s="19" t="s">
        <v>1676</v>
      </c>
      <c r="P19" s="19" t="s">
        <v>1676</v>
      </c>
      <c r="Q19" s="19" t="s">
        <v>1700</v>
      </c>
      <c r="R19" s="57" t="s">
        <v>1712</v>
      </c>
      <c r="S19" s="624" t="s">
        <v>910</v>
      </c>
      <c r="T19" s="576" t="s">
        <v>39</v>
      </c>
      <c r="U19" s="575" t="s">
        <v>167</v>
      </c>
      <c r="V19" s="575" t="s">
        <v>74</v>
      </c>
    </row>
    <row r="20" spans="1:24" s="575" customFormat="1" ht="49.5" x14ac:dyDescent="0.25">
      <c r="A20" s="26" t="s">
        <v>781</v>
      </c>
      <c r="B20" s="26"/>
      <c r="C20" s="26" t="s">
        <v>1807</v>
      </c>
      <c r="D20" s="26" t="s">
        <v>1678</v>
      </c>
      <c r="E20" s="26" t="s">
        <v>1676</v>
      </c>
      <c r="F20" s="26" t="s">
        <v>1676</v>
      </c>
      <c r="G20" s="26" t="s">
        <v>1676</v>
      </c>
      <c r="H20" s="26" t="s">
        <v>1676</v>
      </c>
      <c r="I20" s="26" t="s">
        <v>1676</v>
      </c>
      <c r="J20" s="26" t="s">
        <v>1676</v>
      </c>
      <c r="K20" s="26" t="s">
        <v>1676</v>
      </c>
      <c r="L20" s="26" t="s">
        <v>1676</v>
      </c>
      <c r="M20" s="26">
        <v>1</v>
      </c>
      <c r="N20" s="26" t="s">
        <v>1676</v>
      </c>
      <c r="O20" s="26" t="s">
        <v>1676</v>
      </c>
      <c r="P20" s="26" t="s">
        <v>1676</v>
      </c>
      <c r="Q20" s="26" t="s">
        <v>1702</v>
      </c>
      <c r="R20" s="575" t="s">
        <v>1701</v>
      </c>
      <c r="S20" s="27" t="s">
        <v>911</v>
      </c>
      <c r="T20" s="576" t="s">
        <v>48</v>
      </c>
      <c r="U20" s="575" t="s">
        <v>784</v>
      </c>
      <c r="V20" s="575" t="s">
        <v>74</v>
      </c>
      <c r="W20" s="578"/>
    </row>
    <row r="21" spans="1:24" s="165" customFormat="1" ht="33" x14ac:dyDescent="0.25">
      <c r="A21" s="162" t="s">
        <v>1365</v>
      </c>
      <c r="B21" s="162"/>
      <c r="C21" s="162" t="s">
        <v>1806</v>
      </c>
      <c r="D21" s="162" t="s">
        <v>1676</v>
      </c>
      <c r="E21" s="162" t="s">
        <v>1676</v>
      </c>
      <c r="F21" s="162" t="s">
        <v>1676</v>
      </c>
      <c r="G21" s="162" t="s">
        <v>1676</v>
      </c>
      <c r="H21" s="162" t="s">
        <v>1676</v>
      </c>
      <c r="I21" s="162" t="s">
        <v>1676</v>
      </c>
      <c r="J21" s="162" t="s">
        <v>1676</v>
      </c>
      <c r="K21" s="162" t="s">
        <v>1676</v>
      </c>
      <c r="L21" s="162" t="s">
        <v>1676</v>
      </c>
      <c r="M21" s="162">
        <v>1</v>
      </c>
      <c r="N21" s="162" t="s">
        <v>1676</v>
      </c>
      <c r="O21" s="162" t="s">
        <v>1676</v>
      </c>
      <c r="P21" s="162" t="s">
        <v>1676</v>
      </c>
      <c r="Q21" s="162"/>
      <c r="R21" s="165" t="s">
        <v>1366</v>
      </c>
      <c r="S21" s="163" t="s">
        <v>1369</v>
      </c>
      <c r="T21" s="167" t="s">
        <v>1177</v>
      </c>
      <c r="U21" s="165" t="s">
        <v>1367</v>
      </c>
      <c r="V21" s="165" t="s">
        <v>74</v>
      </c>
      <c r="W21" s="163"/>
    </row>
    <row r="22" spans="1:24" s="575" customFormat="1" ht="33" x14ac:dyDescent="0.25">
      <c r="A22" s="592" t="s">
        <v>427</v>
      </c>
      <c r="B22" s="641"/>
      <c r="C22" s="666" t="s">
        <v>1805</v>
      </c>
      <c r="D22" s="666" t="s">
        <v>1676</v>
      </c>
      <c r="E22" s="666" t="s">
        <v>1676</v>
      </c>
      <c r="F22" s="666" t="s">
        <v>1676</v>
      </c>
      <c r="G22" s="666" t="s">
        <v>1676</v>
      </c>
      <c r="H22" s="666" t="s">
        <v>1676</v>
      </c>
      <c r="I22" s="666" t="s">
        <v>1676</v>
      </c>
      <c r="J22" s="692" t="s">
        <v>1676</v>
      </c>
      <c r="K22" s="666" t="s">
        <v>1676</v>
      </c>
      <c r="L22" s="692" t="s">
        <v>1678</v>
      </c>
      <c r="M22" s="641">
        <v>1</v>
      </c>
      <c r="N22" s="641" t="s">
        <v>1676</v>
      </c>
      <c r="O22" s="641" t="s">
        <v>1676</v>
      </c>
      <c r="P22" s="641" t="s">
        <v>1676</v>
      </c>
      <c r="Q22" s="641"/>
      <c r="R22" s="575" t="s">
        <v>639</v>
      </c>
      <c r="S22" s="575" t="s">
        <v>37</v>
      </c>
      <c r="T22" s="576" t="s">
        <v>47</v>
      </c>
      <c r="U22" s="575" t="s">
        <v>428</v>
      </c>
      <c r="V22" s="579" t="s">
        <v>1814</v>
      </c>
    </row>
    <row r="23" spans="1:24" s="575" customFormat="1" ht="25.5" customHeight="1" x14ac:dyDescent="0.25">
      <c r="A23" s="639" t="s">
        <v>28</v>
      </c>
      <c r="B23" s="639"/>
      <c r="C23" s="663" t="s">
        <v>1805</v>
      </c>
      <c r="D23" s="663" t="s">
        <v>1676</v>
      </c>
      <c r="E23" s="663" t="s">
        <v>1676</v>
      </c>
      <c r="F23" s="663" t="s">
        <v>1676</v>
      </c>
      <c r="G23" s="663" t="s">
        <v>1676</v>
      </c>
      <c r="H23" s="663" t="s">
        <v>1676</v>
      </c>
      <c r="I23" s="663" t="s">
        <v>1676</v>
      </c>
      <c r="J23" s="686" t="s">
        <v>1676</v>
      </c>
      <c r="K23" s="663" t="s">
        <v>1676</v>
      </c>
      <c r="L23" s="686" t="s">
        <v>1678</v>
      </c>
      <c r="M23" s="639">
        <v>1</v>
      </c>
      <c r="N23" s="639" t="s">
        <v>1676</v>
      </c>
      <c r="O23" s="639" t="s">
        <v>1676</v>
      </c>
      <c r="P23" s="639" t="s">
        <v>1676</v>
      </c>
      <c r="Q23" s="639"/>
      <c r="R23" s="635" t="s">
        <v>171</v>
      </c>
      <c r="S23" s="635" t="s">
        <v>37</v>
      </c>
      <c r="T23" s="634" t="s">
        <v>41</v>
      </c>
      <c r="U23" s="635" t="s">
        <v>170</v>
      </c>
      <c r="V23" s="635" t="s">
        <v>74</v>
      </c>
      <c r="W23" s="635"/>
      <c r="X23" s="635"/>
    </row>
    <row r="24" spans="1:24" s="575" customFormat="1" ht="33" x14ac:dyDescent="0.25">
      <c r="A24" s="592" t="s">
        <v>434</v>
      </c>
      <c r="B24" s="641"/>
      <c r="C24" s="666" t="s">
        <v>1805</v>
      </c>
      <c r="D24" s="666" t="s">
        <v>1676</v>
      </c>
      <c r="E24" s="666" t="s">
        <v>1676</v>
      </c>
      <c r="F24" s="666" t="s">
        <v>1676</v>
      </c>
      <c r="G24" s="666" t="s">
        <v>1676</v>
      </c>
      <c r="H24" s="666" t="s">
        <v>1676</v>
      </c>
      <c r="I24" s="666" t="s">
        <v>1676</v>
      </c>
      <c r="J24" s="692" t="s">
        <v>1676</v>
      </c>
      <c r="K24" s="666" t="s">
        <v>1676</v>
      </c>
      <c r="L24" s="692" t="s">
        <v>1676</v>
      </c>
      <c r="M24" s="641">
        <v>1</v>
      </c>
      <c r="N24" s="641" t="s">
        <v>1676</v>
      </c>
      <c r="O24" s="641" t="s">
        <v>1676</v>
      </c>
      <c r="P24" s="641" t="s">
        <v>1676</v>
      </c>
      <c r="Q24" s="641" t="s">
        <v>1703</v>
      </c>
      <c r="S24" s="575" t="s">
        <v>32</v>
      </c>
      <c r="T24" s="576" t="s">
        <v>46</v>
      </c>
      <c r="U24" s="575" t="s">
        <v>435</v>
      </c>
      <c r="V24" s="579" t="s">
        <v>575</v>
      </c>
    </row>
    <row r="25" spans="1:24" s="575" customFormat="1" ht="49.5" x14ac:dyDescent="0.25">
      <c r="A25" s="592" t="s">
        <v>1511</v>
      </c>
      <c r="B25" s="641"/>
      <c r="C25" s="666" t="s">
        <v>1807</v>
      </c>
      <c r="D25" s="666" t="s">
        <v>1676</v>
      </c>
      <c r="E25" s="666" t="s">
        <v>1676</v>
      </c>
      <c r="F25" s="666" t="s">
        <v>1676</v>
      </c>
      <c r="G25" s="666" t="s">
        <v>1676</v>
      </c>
      <c r="H25" s="666" t="s">
        <v>1676</v>
      </c>
      <c r="I25" s="666" t="s">
        <v>1676</v>
      </c>
      <c r="J25" s="692" t="s">
        <v>1676</v>
      </c>
      <c r="K25" s="666" t="s">
        <v>1676</v>
      </c>
      <c r="L25" s="692" t="s">
        <v>1676</v>
      </c>
      <c r="M25" s="641">
        <v>1</v>
      </c>
      <c r="N25" s="641" t="s">
        <v>1676</v>
      </c>
      <c r="O25" s="641" t="s">
        <v>1676</v>
      </c>
      <c r="P25" s="641" t="s">
        <v>1676</v>
      </c>
      <c r="Q25" s="641" t="s">
        <v>1704</v>
      </c>
      <c r="S25" s="575" t="s">
        <v>679</v>
      </c>
      <c r="T25" s="576" t="s">
        <v>380</v>
      </c>
      <c r="U25" s="575" t="s">
        <v>378</v>
      </c>
      <c r="V25" s="575" t="s">
        <v>74</v>
      </c>
    </row>
    <row r="26" spans="1:24" s="578" customFormat="1" ht="63.75" x14ac:dyDescent="0.25">
      <c r="A26" s="30" t="s">
        <v>1555</v>
      </c>
      <c r="B26" s="30"/>
      <c r="C26" s="30" t="s">
        <v>1806</v>
      </c>
      <c r="D26" s="30" t="s">
        <v>1676</v>
      </c>
      <c r="E26" s="30" t="s">
        <v>1678</v>
      </c>
      <c r="F26" s="30" t="s">
        <v>1676</v>
      </c>
      <c r="G26" s="30" t="s">
        <v>1676</v>
      </c>
      <c r="H26" s="30" t="s">
        <v>1676</v>
      </c>
      <c r="I26" s="30" t="s">
        <v>1678</v>
      </c>
      <c r="J26" s="30" t="s">
        <v>1678</v>
      </c>
      <c r="K26" s="30" t="s">
        <v>1676</v>
      </c>
      <c r="L26" s="30" t="s">
        <v>1678</v>
      </c>
      <c r="M26" s="30">
        <v>4</v>
      </c>
      <c r="N26" s="30" t="s">
        <v>1676</v>
      </c>
      <c r="O26" s="30" t="s">
        <v>1676</v>
      </c>
      <c r="P26" s="30" t="s">
        <v>1678</v>
      </c>
      <c r="Q26" s="30" t="s">
        <v>1706</v>
      </c>
      <c r="R26" s="578" t="s">
        <v>1705</v>
      </c>
      <c r="S26" s="624" t="s">
        <v>795</v>
      </c>
      <c r="T26" s="576" t="s">
        <v>44</v>
      </c>
      <c r="U26" s="575" t="s">
        <v>342</v>
      </c>
      <c r="V26" s="575" t="s">
        <v>74</v>
      </c>
    </row>
    <row r="27" spans="1:24" s="592" customFormat="1" x14ac:dyDescent="0.25">
      <c r="A27" s="592" t="s">
        <v>1587</v>
      </c>
      <c r="B27" s="641"/>
      <c r="C27" s="666" t="s">
        <v>1805</v>
      </c>
      <c r="D27" s="666" t="s">
        <v>1676</v>
      </c>
      <c r="E27" s="666" t="s">
        <v>1676</v>
      </c>
      <c r="F27" s="666" t="s">
        <v>1676</v>
      </c>
      <c r="G27" s="666" t="s">
        <v>1676</v>
      </c>
      <c r="H27" s="666" t="s">
        <v>1676</v>
      </c>
      <c r="I27" s="666" t="s">
        <v>1676</v>
      </c>
      <c r="J27" s="692" t="s">
        <v>1676</v>
      </c>
      <c r="K27" s="666" t="s">
        <v>1676</v>
      </c>
      <c r="L27" s="692" t="s">
        <v>1678</v>
      </c>
      <c r="M27" s="641">
        <v>1</v>
      </c>
      <c r="N27" s="641" t="s">
        <v>1676</v>
      </c>
      <c r="O27" s="641" t="s">
        <v>1676</v>
      </c>
      <c r="P27" s="641" t="s">
        <v>1676</v>
      </c>
      <c r="Q27" s="641"/>
      <c r="R27" s="575"/>
      <c r="S27" s="575" t="s">
        <v>916</v>
      </c>
      <c r="T27" s="576" t="s">
        <v>39</v>
      </c>
      <c r="U27" s="575" t="s">
        <v>173</v>
      </c>
      <c r="V27" s="575" t="s">
        <v>74</v>
      </c>
      <c r="W27" s="578"/>
      <c r="X27" s="578"/>
    </row>
    <row r="28" spans="1:24" s="592" customFormat="1" ht="33" x14ac:dyDescent="0.25">
      <c r="A28" s="592" t="s">
        <v>539</v>
      </c>
      <c r="B28" s="641"/>
      <c r="C28" s="666" t="s">
        <v>1805</v>
      </c>
      <c r="D28" s="666" t="s">
        <v>1676</v>
      </c>
      <c r="E28" s="666" t="s">
        <v>1676</v>
      </c>
      <c r="F28" s="666" t="s">
        <v>1676</v>
      </c>
      <c r="G28" s="666" t="s">
        <v>1676</v>
      </c>
      <c r="H28" s="666" t="s">
        <v>1676</v>
      </c>
      <c r="I28" s="666" t="s">
        <v>1676</v>
      </c>
      <c r="J28" s="692" t="s">
        <v>1676</v>
      </c>
      <c r="K28" s="666" t="s">
        <v>1676</v>
      </c>
      <c r="L28" s="692" t="s">
        <v>1678</v>
      </c>
      <c r="M28" s="641">
        <v>1</v>
      </c>
      <c r="N28" s="641" t="s">
        <v>1676</v>
      </c>
      <c r="O28" s="641" t="s">
        <v>1676</v>
      </c>
      <c r="P28" s="641" t="s">
        <v>1676</v>
      </c>
      <c r="Q28" s="641" t="s">
        <v>1707</v>
      </c>
      <c r="R28" s="575"/>
      <c r="S28" s="575" t="s">
        <v>37</v>
      </c>
      <c r="T28" s="576" t="s">
        <v>56</v>
      </c>
      <c r="U28" s="575" t="s">
        <v>542</v>
      </c>
      <c r="V28" s="575" t="s">
        <v>1175</v>
      </c>
      <c r="W28" s="578"/>
      <c r="X28" s="578"/>
    </row>
    <row r="29" spans="1:24" s="592" customFormat="1" ht="63.75" x14ac:dyDescent="0.25">
      <c r="A29" s="591" t="s">
        <v>5</v>
      </c>
      <c r="B29" s="636"/>
      <c r="C29" s="665" t="s">
        <v>1806</v>
      </c>
      <c r="D29" s="665" t="s">
        <v>1678</v>
      </c>
      <c r="E29" s="665" t="s">
        <v>1676</v>
      </c>
      <c r="F29" s="665" t="s">
        <v>1676</v>
      </c>
      <c r="G29" s="665" t="s">
        <v>1676</v>
      </c>
      <c r="H29" s="665" t="s">
        <v>1676</v>
      </c>
      <c r="I29" s="665" t="s">
        <v>1676</v>
      </c>
      <c r="J29" s="691" t="s">
        <v>1678</v>
      </c>
      <c r="K29" s="665" t="s">
        <v>1676</v>
      </c>
      <c r="L29" s="691" t="s">
        <v>1678</v>
      </c>
      <c r="M29" s="636">
        <v>1</v>
      </c>
      <c r="N29" s="636" t="s">
        <v>1676</v>
      </c>
      <c r="O29" s="636" t="s">
        <v>1676</v>
      </c>
      <c r="P29" s="636" t="s">
        <v>1676</v>
      </c>
      <c r="Q29" s="636" t="s">
        <v>1700</v>
      </c>
      <c r="R29" s="635" t="s">
        <v>1708</v>
      </c>
      <c r="S29" s="580" t="s">
        <v>917</v>
      </c>
      <c r="T29" s="571" t="s">
        <v>35</v>
      </c>
      <c r="U29" s="567" t="s">
        <v>175</v>
      </c>
      <c r="V29" s="567" t="s">
        <v>74</v>
      </c>
      <c r="W29" s="573" t="s">
        <v>349</v>
      </c>
      <c r="X29" s="573"/>
    </row>
    <row r="30" spans="1:24" s="575" customFormat="1" ht="51" x14ac:dyDescent="0.25">
      <c r="A30" s="593" t="s">
        <v>1642</v>
      </c>
      <c r="B30" s="648" t="s">
        <v>1641</v>
      </c>
      <c r="C30" s="667" t="s">
        <v>1806</v>
      </c>
      <c r="D30" s="667" t="s">
        <v>1678</v>
      </c>
      <c r="E30" s="667" t="s">
        <v>1676</v>
      </c>
      <c r="F30" s="667" t="s">
        <v>1678</v>
      </c>
      <c r="G30" s="667" t="s">
        <v>1676</v>
      </c>
      <c r="H30" s="667" t="s">
        <v>1676</v>
      </c>
      <c r="I30" s="667" t="s">
        <v>1678</v>
      </c>
      <c r="J30" s="693" t="s">
        <v>1678</v>
      </c>
      <c r="K30" s="667" t="s">
        <v>1678</v>
      </c>
      <c r="L30" s="693" t="s">
        <v>1676</v>
      </c>
      <c r="M30" s="648">
        <v>2</v>
      </c>
      <c r="N30" s="648" t="s">
        <v>1676</v>
      </c>
      <c r="O30" s="648" t="s">
        <v>1676</v>
      </c>
      <c r="P30" s="648" t="s">
        <v>1678</v>
      </c>
      <c r="Q30" s="648" t="s">
        <v>1700</v>
      </c>
      <c r="R30" s="646" t="s">
        <v>1709</v>
      </c>
      <c r="S30" s="577" t="s">
        <v>879</v>
      </c>
      <c r="T30" s="576" t="s">
        <v>42</v>
      </c>
      <c r="U30" s="575" t="s">
        <v>179</v>
      </c>
      <c r="V30" s="575" t="s">
        <v>74</v>
      </c>
      <c r="W30" s="578" t="s">
        <v>350</v>
      </c>
    </row>
    <row r="31" spans="1:24" s="575" customFormat="1" ht="25.5" x14ac:dyDescent="0.25">
      <c r="A31" s="587" t="s">
        <v>6</v>
      </c>
      <c r="B31" s="649"/>
      <c r="C31" s="664" t="s">
        <v>1806</v>
      </c>
      <c r="D31" s="664" t="s">
        <v>1678</v>
      </c>
      <c r="E31" s="664" t="s">
        <v>1676</v>
      </c>
      <c r="F31" s="664" t="s">
        <v>1676</v>
      </c>
      <c r="G31" s="664" t="s">
        <v>1676</v>
      </c>
      <c r="H31" s="664" t="s">
        <v>1676</v>
      </c>
      <c r="I31" s="664" t="s">
        <v>1676</v>
      </c>
      <c r="J31" s="689" t="s">
        <v>1678</v>
      </c>
      <c r="K31" s="664" t="s">
        <v>1676</v>
      </c>
      <c r="L31" s="689" t="s">
        <v>1676</v>
      </c>
      <c r="M31" s="649">
        <v>1</v>
      </c>
      <c r="N31" s="649" t="s">
        <v>1676</v>
      </c>
      <c r="O31" s="649" t="s">
        <v>1676</v>
      </c>
      <c r="P31" s="649" t="s">
        <v>1676</v>
      </c>
      <c r="Q31" s="649" t="s">
        <v>1700</v>
      </c>
      <c r="R31" s="575" t="s">
        <v>1710</v>
      </c>
      <c r="S31" s="32" t="s">
        <v>266</v>
      </c>
      <c r="T31" s="576" t="s">
        <v>43</v>
      </c>
      <c r="U31" s="575" t="s">
        <v>181</v>
      </c>
      <c r="V31" s="575" t="s">
        <v>74</v>
      </c>
      <c r="W31" s="578" t="s">
        <v>350</v>
      </c>
    </row>
    <row r="32" spans="1:24" s="575" customFormat="1" x14ac:dyDescent="0.25">
      <c r="A32" s="271" t="s">
        <v>973</v>
      </c>
      <c r="B32" s="271" t="s">
        <v>1643</v>
      </c>
      <c r="C32" s="271" t="s">
        <v>1806</v>
      </c>
      <c r="D32" s="271" t="s">
        <v>1676</v>
      </c>
      <c r="E32" s="271" t="s">
        <v>1676</v>
      </c>
      <c r="F32" s="271" t="s">
        <v>1676</v>
      </c>
      <c r="G32" s="271" t="s">
        <v>1676</v>
      </c>
      <c r="H32" s="271" t="s">
        <v>1676</v>
      </c>
      <c r="I32" s="271" t="s">
        <v>1676</v>
      </c>
      <c r="J32" s="271" t="s">
        <v>1676</v>
      </c>
      <c r="K32" s="271" t="s">
        <v>1676</v>
      </c>
      <c r="L32" s="271" t="s">
        <v>1676</v>
      </c>
      <c r="M32" s="271">
        <v>1</v>
      </c>
      <c r="N32" s="271" t="s">
        <v>1676</v>
      </c>
      <c r="O32" s="271" t="s">
        <v>1676</v>
      </c>
      <c r="P32" s="271" t="s">
        <v>1676</v>
      </c>
      <c r="Q32" s="271"/>
      <c r="R32" s="575" t="s">
        <v>974</v>
      </c>
      <c r="S32" s="274" t="s">
        <v>974</v>
      </c>
      <c r="T32" s="576" t="s">
        <v>1177</v>
      </c>
      <c r="U32" s="575" t="s">
        <v>1176</v>
      </c>
      <c r="V32" s="575" t="s">
        <v>74</v>
      </c>
      <c r="W32" s="578"/>
    </row>
    <row r="33" spans="1:24" s="575" customFormat="1" ht="132" x14ac:dyDescent="0.25">
      <c r="A33" s="19" t="s">
        <v>1498</v>
      </c>
      <c r="B33" s="19" t="s">
        <v>1644</v>
      </c>
      <c r="C33" s="19" t="s">
        <v>1806</v>
      </c>
      <c r="D33" s="19" t="s">
        <v>1676</v>
      </c>
      <c r="E33" s="19" t="s">
        <v>1678</v>
      </c>
      <c r="F33" s="19" t="s">
        <v>1678</v>
      </c>
      <c r="G33" s="19" t="s">
        <v>1676</v>
      </c>
      <c r="H33" s="19" t="s">
        <v>1676</v>
      </c>
      <c r="I33" s="19" t="s">
        <v>1676</v>
      </c>
      <c r="J33" s="19" t="s">
        <v>1678</v>
      </c>
      <c r="K33" s="19" t="s">
        <v>1676</v>
      </c>
      <c r="L33" s="19" t="s">
        <v>1678</v>
      </c>
      <c r="M33" s="19">
        <v>5</v>
      </c>
      <c r="N33" s="19" t="s">
        <v>1676</v>
      </c>
      <c r="O33" s="19" t="s">
        <v>1676</v>
      </c>
      <c r="P33" s="19" t="s">
        <v>1676</v>
      </c>
      <c r="Q33" s="19" t="s">
        <v>1711</v>
      </c>
      <c r="S33" s="37" t="s">
        <v>1293</v>
      </c>
      <c r="T33" s="576" t="s">
        <v>56</v>
      </c>
      <c r="U33" s="575" t="s">
        <v>1287</v>
      </c>
      <c r="V33" s="575" t="s">
        <v>74</v>
      </c>
      <c r="W33" s="578"/>
    </row>
    <row r="34" spans="1:24" s="165" customFormat="1" ht="33" x14ac:dyDescent="0.25">
      <c r="A34" s="162" t="s">
        <v>1509</v>
      </c>
      <c r="B34" s="162" t="s">
        <v>1645</v>
      </c>
      <c r="C34" s="162" t="s">
        <v>1806</v>
      </c>
      <c r="D34" s="162" t="s">
        <v>1676</v>
      </c>
      <c r="E34" s="162" t="s">
        <v>1676</v>
      </c>
      <c r="F34" s="162" t="s">
        <v>1676</v>
      </c>
      <c r="G34" s="162" t="s">
        <v>1676</v>
      </c>
      <c r="H34" s="162" t="s">
        <v>1676</v>
      </c>
      <c r="I34" s="162" t="s">
        <v>1676</v>
      </c>
      <c r="J34" s="162" t="s">
        <v>1676</v>
      </c>
      <c r="K34" s="162" t="s">
        <v>1676</v>
      </c>
      <c r="L34" s="162" t="s">
        <v>1678</v>
      </c>
      <c r="M34" s="162">
        <v>1</v>
      </c>
      <c r="N34" s="162" t="s">
        <v>1676</v>
      </c>
      <c r="O34" s="162" t="s">
        <v>1676</v>
      </c>
      <c r="P34" s="162" t="s">
        <v>1676</v>
      </c>
      <c r="Q34" s="162"/>
      <c r="R34" s="575"/>
      <c r="S34" s="165" t="s">
        <v>1290</v>
      </c>
      <c r="T34" s="167" t="s">
        <v>54</v>
      </c>
      <c r="U34" s="165" t="s">
        <v>1181</v>
      </c>
      <c r="V34" s="165" t="s">
        <v>575</v>
      </c>
      <c r="W34" s="163"/>
    </row>
    <row r="35" spans="1:24" s="165" customFormat="1" ht="33" x14ac:dyDescent="0.25">
      <c r="A35" s="162" t="s">
        <v>1647</v>
      </c>
      <c r="B35" s="162" t="s">
        <v>1646</v>
      </c>
      <c r="C35" s="162" t="s">
        <v>1806</v>
      </c>
      <c r="D35" s="162" t="s">
        <v>1676</v>
      </c>
      <c r="E35" s="162" t="s">
        <v>1676</v>
      </c>
      <c r="F35" s="162" t="s">
        <v>1676</v>
      </c>
      <c r="G35" s="162" t="s">
        <v>1676</v>
      </c>
      <c r="H35" s="162" t="s">
        <v>1676</v>
      </c>
      <c r="I35" s="162" t="s">
        <v>1676</v>
      </c>
      <c r="J35" s="162" t="s">
        <v>1678</v>
      </c>
      <c r="K35" s="162" t="s">
        <v>1676</v>
      </c>
      <c r="L35" s="162" t="s">
        <v>1678</v>
      </c>
      <c r="M35" s="162">
        <v>1</v>
      </c>
      <c r="N35" s="162" t="s">
        <v>1676</v>
      </c>
      <c r="O35" s="162" t="s">
        <v>1676</v>
      </c>
      <c r="P35" s="162" t="s">
        <v>1676</v>
      </c>
      <c r="Q35" s="162"/>
      <c r="R35" s="575"/>
      <c r="S35" s="165" t="s">
        <v>1401</v>
      </c>
      <c r="T35" s="167" t="s">
        <v>56</v>
      </c>
      <c r="U35" s="547" t="s">
        <v>1400</v>
      </c>
      <c r="V35" s="165" t="s">
        <v>575</v>
      </c>
      <c r="W35" s="163"/>
    </row>
    <row r="36" spans="1:24" s="578" customFormat="1" ht="51" customHeight="1" x14ac:dyDescent="0.25">
      <c r="A36" s="591" t="s">
        <v>1304</v>
      </c>
      <c r="B36" s="636"/>
      <c r="C36" s="665" t="s">
        <v>1806</v>
      </c>
      <c r="D36" s="665" t="s">
        <v>1676</v>
      </c>
      <c r="E36" s="665" t="s">
        <v>1676</v>
      </c>
      <c r="F36" s="665" t="s">
        <v>1676</v>
      </c>
      <c r="G36" s="665" t="s">
        <v>1676</v>
      </c>
      <c r="H36" s="665" t="s">
        <v>1676</v>
      </c>
      <c r="I36" s="665" t="s">
        <v>1676</v>
      </c>
      <c r="J36" s="691" t="s">
        <v>1678</v>
      </c>
      <c r="K36" s="665" t="s">
        <v>1676</v>
      </c>
      <c r="L36" s="691" t="s">
        <v>1676</v>
      </c>
      <c r="M36" s="636">
        <v>3</v>
      </c>
      <c r="N36" s="636" t="s">
        <v>1676</v>
      </c>
      <c r="O36" s="636" t="s">
        <v>1676</v>
      </c>
      <c r="P36" s="636" t="s">
        <v>1676</v>
      </c>
      <c r="Q36" s="636" t="s">
        <v>1714</v>
      </c>
      <c r="R36" s="567" t="s">
        <v>1713</v>
      </c>
      <c r="S36" s="597" t="s">
        <v>919</v>
      </c>
      <c r="T36" s="571" t="s">
        <v>209</v>
      </c>
      <c r="U36" s="567" t="s">
        <v>405</v>
      </c>
      <c r="V36" s="567" t="s">
        <v>404</v>
      </c>
      <c r="W36" s="578" t="s">
        <v>375</v>
      </c>
    </row>
    <row r="37" spans="1:24" s="578" customFormat="1" ht="72.75" customHeight="1" x14ac:dyDescent="0.25">
      <c r="A37" s="645" t="s">
        <v>1809</v>
      </c>
      <c r="B37" s="37"/>
      <c r="C37" s="37" t="s">
        <v>1805</v>
      </c>
      <c r="D37" s="37" t="s">
        <v>1676</v>
      </c>
      <c r="E37" s="37" t="s">
        <v>1678</v>
      </c>
      <c r="F37" s="37" t="s">
        <v>1676</v>
      </c>
      <c r="G37" s="37" t="s">
        <v>1676</v>
      </c>
      <c r="H37" s="37" t="s">
        <v>1676</v>
      </c>
      <c r="I37" s="37" t="s">
        <v>1676</v>
      </c>
      <c r="J37" s="37" t="s">
        <v>1676</v>
      </c>
      <c r="K37" s="37" t="s">
        <v>1676</v>
      </c>
      <c r="L37" s="37" t="s">
        <v>1678</v>
      </c>
      <c r="M37" s="37">
        <v>1</v>
      </c>
      <c r="N37" s="37" t="s">
        <v>1676</v>
      </c>
      <c r="O37" s="37" t="s">
        <v>1676</v>
      </c>
      <c r="P37" s="37" t="s">
        <v>1676</v>
      </c>
      <c r="Q37" s="37"/>
      <c r="R37" s="578" t="s">
        <v>1681</v>
      </c>
      <c r="S37" s="624" t="s">
        <v>1045</v>
      </c>
      <c r="T37" s="68" t="s">
        <v>44</v>
      </c>
      <c r="U37" s="575" t="s">
        <v>574</v>
      </c>
      <c r="V37" s="575" t="s">
        <v>575</v>
      </c>
      <c r="W37" s="36"/>
    </row>
    <row r="38" spans="1:24" s="578" customFormat="1" x14ac:dyDescent="0.25">
      <c r="A38" s="592" t="s">
        <v>1582</v>
      </c>
      <c r="B38" s="641" t="s">
        <v>401</v>
      </c>
      <c r="C38" s="666" t="s">
        <v>1805</v>
      </c>
      <c r="D38" s="666" t="s">
        <v>1676</v>
      </c>
      <c r="E38" s="666" t="s">
        <v>1676</v>
      </c>
      <c r="F38" s="666" t="s">
        <v>1676</v>
      </c>
      <c r="G38" s="666" t="s">
        <v>1676</v>
      </c>
      <c r="H38" s="666" t="s">
        <v>1676</v>
      </c>
      <c r="I38" s="666" t="s">
        <v>1676</v>
      </c>
      <c r="J38" s="692" t="s">
        <v>1678</v>
      </c>
      <c r="K38" s="666" t="s">
        <v>1676</v>
      </c>
      <c r="L38" s="692" t="s">
        <v>1678</v>
      </c>
      <c r="M38" s="641">
        <v>1</v>
      </c>
      <c r="N38" s="641" t="s">
        <v>1676</v>
      </c>
      <c r="O38" s="641" t="s">
        <v>1676</v>
      </c>
      <c r="P38" s="641" t="s">
        <v>1676</v>
      </c>
      <c r="Q38" s="641"/>
      <c r="S38" s="575" t="s">
        <v>498</v>
      </c>
      <c r="T38" s="576" t="s">
        <v>47</v>
      </c>
      <c r="U38" s="575" t="s">
        <v>494</v>
      </c>
      <c r="V38" s="575" t="s">
        <v>74</v>
      </c>
    </row>
    <row r="39" spans="1:24" s="578" customFormat="1" ht="33" x14ac:dyDescent="0.25">
      <c r="A39" s="592" t="s">
        <v>102</v>
      </c>
      <c r="B39" s="641"/>
      <c r="C39" s="666" t="s">
        <v>1806</v>
      </c>
      <c r="D39" s="666" t="s">
        <v>1676</v>
      </c>
      <c r="E39" s="666" t="s">
        <v>1676</v>
      </c>
      <c r="F39" s="666" t="s">
        <v>1676</v>
      </c>
      <c r="G39" s="666" t="s">
        <v>1676</v>
      </c>
      <c r="H39" s="666" t="s">
        <v>1676</v>
      </c>
      <c r="I39" s="666" t="s">
        <v>1676</v>
      </c>
      <c r="J39" s="692" t="s">
        <v>1676</v>
      </c>
      <c r="K39" s="666" t="s">
        <v>1676</v>
      </c>
      <c r="L39" s="692" t="s">
        <v>1676</v>
      </c>
      <c r="M39" s="641">
        <v>1</v>
      </c>
      <c r="N39" s="641" t="s">
        <v>1676</v>
      </c>
      <c r="O39" s="641" t="s">
        <v>1676</v>
      </c>
      <c r="P39" s="641" t="s">
        <v>1676</v>
      </c>
      <c r="Q39" s="641" t="s">
        <v>1700</v>
      </c>
      <c r="R39" s="575"/>
      <c r="S39" s="575" t="s">
        <v>689</v>
      </c>
      <c r="T39" s="576" t="s">
        <v>58</v>
      </c>
      <c r="U39" s="575" t="s">
        <v>103</v>
      </c>
      <c r="V39" s="575" t="s">
        <v>74</v>
      </c>
      <c r="X39" s="575"/>
    </row>
    <row r="40" spans="1:24" s="578" customFormat="1" ht="49.5" x14ac:dyDescent="0.25">
      <c r="A40" s="26" t="s">
        <v>782</v>
      </c>
      <c r="B40" s="26"/>
      <c r="C40" s="26" t="s">
        <v>1807</v>
      </c>
      <c r="D40" s="26" t="s">
        <v>1678</v>
      </c>
      <c r="E40" s="26" t="s">
        <v>1676</v>
      </c>
      <c r="F40" s="26" t="s">
        <v>1676</v>
      </c>
      <c r="G40" s="26" t="s">
        <v>1676</v>
      </c>
      <c r="H40" s="26" t="s">
        <v>1676</v>
      </c>
      <c r="I40" s="26" t="s">
        <v>1676</v>
      </c>
      <c r="J40" s="26" t="s">
        <v>1676</v>
      </c>
      <c r="K40" s="26" t="s">
        <v>1676</v>
      </c>
      <c r="L40" s="26" t="s">
        <v>1676</v>
      </c>
      <c r="M40" s="26">
        <v>1</v>
      </c>
      <c r="N40" s="26" t="s">
        <v>1676</v>
      </c>
      <c r="O40" s="26" t="s">
        <v>1676</v>
      </c>
      <c r="P40" s="26" t="s">
        <v>1676</v>
      </c>
      <c r="Q40" s="26" t="s">
        <v>1795</v>
      </c>
      <c r="R40" s="575" t="s">
        <v>1701</v>
      </c>
      <c r="S40" s="27" t="s">
        <v>911</v>
      </c>
      <c r="T40" s="576" t="s">
        <v>48</v>
      </c>
      <c r="U40" s="575" t="s">
        <v>785</v>
      </c>
      <c r="V40" s="575" t="s">
        <v>74</v>
      </c>
    </row>
    <row r="41" spans="1:24" s="578" customFormat="1" ht="82.5" x14ac:dyDescent="0.25">
      <c r="A41" s="592" t="s">
        <v>1648</v>
      </c>
      <c r="B41" s="641" t="s">
        <v>1650</v>
      </c>
      <c r="C41" s="666" t="s">
        <v>1805</v>
      </c>
      <c r="D41" s="666" t="s">
        <v>1676</v>
      </c>
      <c r="E41" s="666" t="s">
        <v>1676</v>
      </c>
      <c r="F41" s="666" t="s">
        <v>1678</v>
      </c>
      <c r="G41" s="666" t="s">
        <v>1676</v>
      </c>
      <c r="H41" s="666" t="s">
        <v>1676</v>
      </c>
      <c r="I41" s="666" t="s">
        <v>1676</v>
      </c>
      <c r="J41" s="692" t="s">
        <v>1676</v>
      </c>
      <c r="K41" s="666" t="s">
        <v>1676</v>
      </c>
      <c r="L41" s="692" t="s">
        <v>1678</v>
      </c>
      <c r="M41" s="641">
        <v>1</v>
      </c>
      <c r="N41" s="641" t="s">
        <v>1676</v>
      </c>
      <c r="O41" s="641" t="s">
        <v>1676</v>
      </c>
      <c r="P41" s="641" t="s">
        <v>1676</v>
      </c>
      <c r="Q41" s="641" t="s">
        <v>1716</v>
      </c>
      <c r="R41" s="575" t="s">
        <v>1715</v>
      </c>
      <c r="S41" s="575" t="s">
        <v>267</v>
      </c>
      <c r="T41" s="576" t="s">
        <v>54</v>
      </c>
      <c r="U41" s="575" t="s">
        <v>95</v>
      </c>
      <c r="V41" s="575" t="s">
        <v>404</v>
      </c>
    </row>
    <row r="42" spans="1:24" s="578" customFormat="1" ht="66" x14ac:dyDescent="0.25">
      <c r="A42" s="592" t="s">
        <v>1649</v>
      </c>
      <c r="B42" s="641" t="s">
        <v>1651</v>
      </c>
      <c r="C42" s="666" t="s">
        <v>1805</v>
      </c>
      <c r="D42" s="666" t="s">
        <v>1676</v>
      </c>
      <c r="E42" s="666" t="s">
        <v>1676</v>
      </c>
      <c r="F42" s="666" t="s">
        <v>1678</v>
      </c>
      <c r="G42" s="666" t="s">
        <v>1676</v>
      </c>
      <c r="H42" s="666" t="s">
        <v>1676</v>
      </c>
      <c r="I42" s="666" t="s">
        <v>1676</v>
      </c>
      <c r="J42" s="692" t="s">
        <v>1676</v>
      </c>
      <c r="K42" s="666" t="s">
        <v>1676</v>
      </c>
      <c r="L42" s="692" t="s">
        <v>1678</v>
      </c>
      <c r="M42" s="641">
        <v>1</v>
      </c>
      <c r="N42" s="641" t="s">
        <v>1676</v>
      </c>
      <c r="O42" s="641" t="s">
        <v>1676</v>
      </c>
      <c r="P42" s="641" t="s">
        <v>1676</v>
      </c>
      <c r="Q42" s="641" t="s">
        <v>1717</v>
      </c>
      <c r="R42" s="575" t="s">
        <v>439</v>
      </c>
      <c r="S42" s="575" t="s">
        <v>1058</v>
      </c>
      <c r="T42" s="576" t="s">
        <v>56</v>
      </c>
      <c r="U42" s="575" t="s">
        <v>403</v>
      </c>
      <c r="V42" s="575" t="s">
        <v>404</v>
      </c>
    </row>
    <row r="43" spans="1:24" s="578" customFormat="1" ht="66" x14ac:dyDescent="0.25">
      <c r="A43" s="592" t="s">
        <v>1653</v>
      </c>
      <c r="B43" s="641" t="s">
        <v>1652</v>
      </c>
      <c r="C43" s="666" t="s">
        <v>1805</v>
      </c>
      <c r="D43" s="666" t="s">
        <v>1676</v>
      </c>
      <c r="E43" s="666" t="s">
        <v>1676</v>
      </c>
      <c r="F43" s="666" t="s">
        <v>1678</v>
      </c>
      <c r="G43" s="666" t="s">
        <v>1676</v>
      </c>
      <c r="H43" s="666" t="s">
        <v>1676</v>
      </c>
      <c r="I43" s="666" t="s">
        <v>1676</v>
      </c>
      <c r="J43" s="692" t="s">
        <v>1676</v>
      </c>
      <c r="K43" s="666" t="s">
        <v>1676</v>
      </c>
      <c r="L43" s="692" t="s">
        <v>1678</v>
      </c>
      <c r="M43" s="641">
        <v>1</v>
      </c>
      <c r="N43" s="641" t="s">
        <v>1676</v>
      </c>
      <c r="O43" s="641" t="s">
        <v>1676</v>
      </c>
      <c r="P43" s="641" t="s">
        <v>1676</v>
      </c>
      <c r="Q43" s="641" t="s">
        <v>1717</v>
      </c>
      <c r="R43" s="575" t="s">
        <v>439</v>
      </c>
      <c r="S43" s="575" t="s">
        <v>1058</v>
      </c>
      <c r="T43" s="576" t="s">
        <v>56</v>
      </c>
      <c r="U43" s="575" t="s">
        <v>446</v>
      </c>
      <c r="V43" s="575" t="s">
        <v>404</v>
      </c>
    </row>
    <row r="44" spans="1:24" s="592" customFormat="1" ht="25.5" x14ac:dyDescent="0.25">
      <c r="A44" s="587" t="s">
        <v>601</v>
      </c>
      <c r="B44" s="674"/>
      <c r="C44" s="674" t="s">
        <v>1806</v>
      </c>
      <c r="D44" s="674" t="s">
        <v>1678</v>
      </c>
      <c r="E44" s="674" t="s">
        <v>1676</v>
      </c>
      <c r="F44" s="674" t="s">
        <v>1676</v>
      </c>
      <c r="G44" s="674" t="s">
        <v>1676</v>
      </c>
      <c r="H44" s="674" t="s">
        <v>1676</v>
      </c>
      <c r="I44" s="674" t="s">
        <v>1676</v>
      </c>
      <c r="J44" s="674" t="s">
        <v>1678</v>
      </c>
      <c r="K44" s="674" t="s">
        <v>1676</v>
      </c>
      <c r="L44" s="674" t="s">
        <v>1678</v>
      </c>
      <c r="M44" s="674">
        <v>1</v>
      </c>
      <c r="N44" s="674" t="s">
        <v>1676</v>
      </c>
      <c r="O44" s="674" t="s">
        <v>1676</v>
      </c>
      <c r="P44" s="674" t="s">
        <v>1678</v>
      </c>
      <c r="Q44" s="674" t="s">
        <v>1718</v>
      </c>
      <c r="R44" s="102"/>
      <c r="S44" s="577" t="s">
        <v>692</v>
      </c>
      <c r="T44" s="576" t="s">
        <v>1027</v>
      </c>
      <c r="U44" s="575" t="s">
        <v>602</v>
      </c>
      <c r="V44" s="575" t="s">
        <v>74</v>
      </c>
      <c r="W44" s="36" t="s">
        <v>349</v>
      </c>
      <c r="X44" s="578"/>
    </row>
    <row r="45" spans="1:24" s="592" customFormat="1" ht="33" x14ac:dyDescent="0.25">
      <c r="A45" s="587" t="s">
        <v>407</v>
      </c>
      <c r="B45" s="649"/>
      <c r="C45" s="664" t="s">
        <v>1806</v>
      </c>
      <c r="D45" s="664" t="s">
        <v>1676</v>
      </c>
      <c r="E45" s="664" t="s">
        <v>1676</v>
      </c>
      <c r="F45" s="664" t="s">
        <v>1676</v>
      </c>
      <c r="G45" s="664" t="s">
        <v>1676</v>
      </c>
      <c r="H45" s="664" t="s">
        <v>1676</v>
      </c>
      <c r="I45" s="664" t="s">
        <v>1678</v>
      </c>
      <c r="J45" s="689" t="s">
        <v>1678</v>
      </c>
      <c r="K45" s="664" t="s">
        <v>1676</v>
      </c>
      <c r="L45" s="689" t="s">
        <v>1676</v>
      </c>
      <c r="M45" s="649">
        <v>1</v>
      </c>
      <c r="N45" s="649" t="s">
        <v>1676</v>
      </c>
      <c r="O45" s="649" t="s">
        <v>1676</v>
      </c>
      <c r="P45" s="649" t="s">
        <v>1676</v>
      </c>
      <c r="Q45" s="649" t="s">
        <v>1720</v>
      </c>
      <c r="R45" s="637" t="s">
        <v>1719</v>
      </c>
      <c r="S45" s="337" t="s">
        <v>693</v>
      </c>
      <c r="T45" s="576" t="s">
        <v>56</v>
      </c>
      <c r="U45" s="575" t="s">
        <v>413</v>
      </c>
      <c r="V45" s="575" t="s">
        <v>404</v>
      </c>
      <c r="W45" s="578" t="s">
        <v>375</v>
      </c>
      <c r="X45" s="578"/>
    </row>
    <row r="46" spans="1:24" s="592" customFormat="1" ht="49.5" x14ac:dyDescent="0.25">
      <c r="A46" s="38" t="s">
        <v>1654</v>
      </c>
      <c r="B46" s="38"/>
      <c r="C46" s="38" t="s">
        <v>1805</v>
      </c>
      <c r="D46" s="38" t="s">
        <v>1676</v>
      </c>
      <c r="E46" s="38" t="s">
        <v>1678</v>
      </c>
      <c r="F46" s="38" t="s">
        <v>1676</v>
      </c>
      <c r="G46" s="38" t="s">
        <v>1676</v>
      </c>
      <c r="H46" s="38" t="s">
        <v>1676</v>
      </c>
      <c r="I46" s="38" t="s">
        <v>1678</v>
      </c>
      <c r="J46" s="38" t="s">
        <v>1676</v>
      </c>
      <c r="K46" s="38" t="s">
        <v>1676</v>
      </c>
      <c r="L46" s="38" t="s">
        <v>1678</v>
      </c>
      <c r="M46" s="38">
        <v>1</v>
      </c>
      <c r="N46" s="38" t="s">
        <v>1676</v>
      </c>
      <c r="O46" s="38" t="s">
        <v>1676</v>
      </c>
      <c r="P46" s="38" t="s">
        <v>1678</v>
      </c>
      <c r="Q46" s="38" t="s">
        <v>1722</v>
      </c>
      <c r="R46" s="659" t="s">
        <v>1721</v>
      </c>
      <c r="S46" s="624" t="s">
        <v>1061</v>
      </c>
      <c r="T46" s="576" t="s">
        <v>578</v>
      </c>
      <c r="U46" s="628" t="s">
        <v>576</v>
      </c>
      <c r="V46" s="628" t="s">
        <v>575</v>
      </c>
      <c r="W46" s="578"/>
      <c r="X46" s="578"/>
    </row>
    <row r="47" spans="1:24" s="592" customFormat="1" ht="49.5" x14ac:dyDescent="0.25">
      <c r="A47" s="591" t="s">
        <v>1352</v>
      </c>
      <c r="B47" s="636"/>
      <c r="C47" s="665" t="s">
        <v>1806</v>
      </c>
      <c r="D47" s="665" t="s">
        <v>1678</v>
      </c>
      <c r="E47" s="665" t="s">
        <v>1676</v>
      </c>
      <c r="F47" s="665" t="s">
        <v>1676</v>
      </c>
      <c r="G47" s="665" t="s">
        <v>1676</v>
      </c>
      <c r="H47" s="665" t="s">
        <v>1676</v>
      </c>
      <c r="I47" s="665" t="s">
        <v>1676</v>
      </c>
      <c r="J47" s="691" t="s">
        <v>1678</v>
      </c>
      <c r="K47" s="665" t="s">
        <v>1676</v>
      </c>
      <c r="L47" s="691" t="s">
        <v>1678</v>
      </c>
      <c r="M47" s="636">
        <v>1</v>
      </c>
      <c r="N47" s="636" t="s">
        <v>1676</v>
      </c>
      <c r="O47" s="636" t="s">
        <v>1676</v>
      </c>
      <c r="P47" s="636" t="s">
        <v>1676</v>
      </c>
      <c r="Q47" s="636"/>
      <c r="R47" s="578"/>
      <c r="S47" s="624"/>
      <c r="T47" s="660" t="s">
        <v>35</v>
      </c>
      <c r="U47" s="575" t="s">
        <v>92</v>
      </c>
      <c r="V47" s="628" t="s">
        <v>74</v>
      </c>
      <c r="W47" s="578" t="s">
        <v>349</v>
      </c>
      <c r="X47" s="578"/>
    </row>
    <row r="48" spans="1:24" s="592" customFormat="1" ht="114.75" customHeight="1" x14ac:dyDescent="0.25">
      <c r="A48" s="591" t="s">
        <v>1377</v>
      </c>
      <c r="B48" s="636"/>
      <c r="C48" s="665" t="s">
        <v>1806</v>
      </c>
      <c r="D48" s="665" t="s">
        <v>1678</v>
      </c>
      <c r="E48" s="665" t="s">
        <v>1676</v>
      </c>
      <c r="F48" s="665" t="s">
        <v>1676</v>
      </c>
      <c r="G48" s="665" t="s">
        <v>1676</v>
      </c>
      <c r="H48" s="665" t="s">
        <v>1676</v>
      </c>
      <c r="I48" s="665" t="s">
        <v>1676</v>
      </c>
      <c r="J48" s="691" t="s">
        <v>1678</v>
      </c>
      <c r="K48" s="665" t="s">
        <v>1676</v>
      </c>
      <c r="L48" s="691" t="s">
        <v>1678</v>
      </c>
      <c r="M48" s="636">
        <v>1</v>
      </c>
      <c r="N48" s="636" t="s">
        <v>1676</v>
      </c>
      <c r="O48" s="636" t="s">
        <v>1676</v>
      </c>
      <c r="P48" s="636" t="s">
        <v>1676</v>
      </c>
      <c r="Q48" s="636"/>
      <c r="R48" s="578"/>
      <c r="S48" s="624"/>
      <c r="T48" s="660" t="s">
        <v>35</v>
      </c>
      <c r="U48" s="575" t="s">
        <v>92</v>
      </c>
      <c r="V48" s="109" t="s">
        <v>404</v>
      </c>
      <c r="W48" s="573" t="s">
        <v>349</v>
      </c>
      <c r="X48" s="578"/>
    </row>
    <row r="49" spans="1:24" s="592" customFormat="1" ht="66" customHeight="1" x14ac:dyDescent="0.25">
      <c r="A49" s="591" t="s">
        <v>1362</v>
      </c>
      <c r="B49" s="636"/>
      <c r="C49" s="665" t="s">
        <v>1806</v>
      </c>
      <c r="D49" s="665" t="s">
        <v>1678</v>
      </c>
      <c r="E49" s="665" t="s">
        <v>1676</v>
      </c>
      <c r="F49" s="665" t="s">
        <v>1676</v>
      </c>
      <c r="G49" s="665" t="s">
        <v>1676</v>
      </c>
      <c r="H49" s="665" t="s">
        <v>1676</v>
      </c>
      <c r="I49" s="665" t="s">
        <v>1676</v>
      </c>
      <c r="J49" s="691" t="s">
        <v>1678</v>
      </c>
      <c r="K49" s="665" t="s">
        <v>1676</v>
      </c>
      <c r="L49" s="691" t="s">
        <v>1678</v>
      </c>
      <c r="M49" s="636">
        <v>1</v>
      </c>
      <c r="N49" s="636" t="s">
        <v>1676</v>
      </c>
      <c r="O49" s="636" t="s">
        <v>1676</v>
      </c>
      <c r="P49" s="636" t="s">
        <v>1676</v>
      </c>
      <c r="Q49" s="636" t="s">
        <v>1724</v>
      </c>
      <c r="R49" s="575" t="s">
        <v>1723</v>
      </c>
      <c r="S49" s="577" t="s">
        <v>861</v>
      </c>
      <c r="T49" s="576" t="s">
        <v>35</v>
      </c>
      <c r="U49" s="575" t="s">
        <v>92</v>
      </c>
      <c r="V49" s="575" t="s">
        <v>74</v>
      </c>
      <c r="W49" s="578" t="s">
        <v>349</v>
      </c>
      <c r="X49" s="578"/>
    </row>
    <row r="50" spans="1:24" s="298" customFormat="1" ht="31.5" x14ac:dyDescent="0.25">
      <c r="A50" s="327" t="s">
        <v>1022</v>
      </c>
      <c r="B50" s="327" t="s">
        <v>1810</v>
      </c>
      <c r="C50" s="327" t="s">
        <v>1805</v>
      </c>
      <c r="D50" s="327" t="s">
        <v>1676</v>
      </c>
      <c r="E50" s="327" t="s">
        <v>1676</v>
      </c>
      <c r="F50" s="327" t="s">
        <v>1676</v>
      </c>
      <c r="G50" s="327" t="s">
        <v>1676</v>
      </c>
      <c r="H50" s="327" t="s">
        <v>1676</v>
      </c>
      <c r="I50" s="327" t="s">
        <v>1676</v>
      </c>
      <c r="J50" s="327" t="s">
        <v>1676</v>
      </c>
      <c r="K50" s="327" t="s">
        <v>1676</v>
      </c>
      <c r="L50" s="327" t="s">
        <v>1676</v>
      </c>
      <c r="M50" s="327">
        <v>1</v>
      </c>
      <c r="N50" s="327" t="s">
        <v>1676</v>
      </c>
      <c r="O50" s="327" t="s">
        <v>1676</v>
      </c>
      <c r="P50" s="327" t="s">
        <v>1676</v>
      </c>
      <c r="Q50" s="327"/>
      <c r="R50" s="165" t="s">
        <v>1066</v>
      </c>
      <c r="S50" s="299" t="s">
        <v>1023</v>
      </c>
      <c r="T50" s="378" t="s">
        <v>46</v>
      </c>
      <c r="U50" s="299" t="s">
        <v>535</v>
      </c>
      <c r="V50" s="299" t="s">
        <v>74</v>
      </c>
    </row>
    <row r="51" spans="1:24" s="592" customFormat="1" ht="97.5" customHeight="1" x14ac:dyDescent="0.25">
      <c r="A51" s="19" t="s">
        <v>1532</v>
      </c>
      <c r="B51" s="19"/>
      <c r="C51" s="19" t="s">
        <v>1805</v>
      </c>
      <c r="D51" s="19" t="s">
        <v>1676</v>
      </c>
      <c r="E51" s="19" t="s">
        <v>1678</v>
      </c>
      <c r="F51" s="19" t="s">
        <v>1678</v>
      </c>
      <c r="G51" s="19" t="s">
        <v>1676</v>
      </c>
      <c r="H51" s="19" t="s">
        <v>1676</v>
      </c>
      <c r="I51" s="19" t="s">
        <v>1676</v>
      </c>
      <c r="J51" s="19" t="s">
        <v>1678</v>
      </c>
      <c r="K51" s="19" t="s">
        <v>1676</v>
      </c>
      <c r="L51" s="19" t="s">
        <v>1678</v>
      </c>
      <c r="M51" s="19">
        <v>1</v>
      </c>
      <c r="N51" s="19" t="s">
        <v>1676</v>
      </c>
      <c r="O51" s="19" t="s">
        <v>1676</v>
      </c>
      <c r="P51" s="19" t="s">
        <v>1678</v>
      </c>
      <c r="Q51" s="19" t="s">
        <v>1726</v>
      </c>
      <c r="R51" s="37" t="s">
        <v>1725</v>
      </c>
      <c r="S51" s="619" t="s">
        <v>1074</v>
      </c>
      <c r="T51" s="576" t="s">
        <v>39</v>
      </c>
      <c r="U51" s="575" t="s">
        <v>1072</v>
      </c>
      <c r="V51" s="575" t="s">
        <v>404</v>
      </c>
      <c r="W51" s="578"/>
      <c r="X51" s="578"/>
    </row>
    <row r="52" spans="1:24" s="592" customFormat="1" ht="45" customHeight="1" x14ac:dyDescent="0.25">
      <c r="A52" s="592" t="s">
        <v>1658</v>
      </c>
      <c r="B52" s="641" t="s">
        <v>1657</v>
      </c>
      <c r="C52" s="666" t="s">
        <v>1805</v>
      </c>
      <c r="D52" s="666" t="s">
        <v>1676</v>
      </c>
      <c r="E52" s="666" t="s">
        <v>1676</v>
      </c>
      <c r="F52" s="666" t="s">
        <v>1676</v>
      </c>
      <c r="G52" s="666" t="s">
        <v>1676</v>
      </c>
      <c r="H52" s="666" t="s">
        <v>1676</v>
      </c>
      <c r="I52" s="666" t="s">
        <v>1676</v>
      </c>
      <c r="J52" s="692" t="s">
        <v>1676</v>
      </c>
      <c r="K52" s="666" t="s">
        <v>1676</v>
      </c>
      <c r="L52" s="692" t="s">
        <v>1676</v>
      </c>
      <c r="M52" s="641">
        <v>1</v>
      </c>
      <c r="N52" s="641" t="s">
        <v>1676</v>
      </c>
      <c r="O52" s="641" t="s">
        <v>1676</v>
      </c>
      <c r="P52" s="641" t="s">
        <v>1676</v>
      </c>
      <c r="Q52" s="641" t="s">
        <v>1727</v>
      </c>
      <c r="R52" s="575"/>
      <c r="S52" s="575" t="s">
        <v>439</v>
      </c>
      <c r="T52" s="576" t="s">
        <v>40</v>
      </c>
      <c r="U52" s="575" t="s">
        <v>438</v>
      </c>
      <c r="V52" s="575" t="s">
        <v>74</v>
      </c>
      <c r="W52" s="578"/>
      <c r="X52" s="578"/>
    </row>
    <row r="53" spans="1:24" s="592" customFormat="1" ht="51" x14ac:dyDescent="0.25">
      <c r="A53" s="19" t="s">
        <v>1659</v>
      </c>
      <c r="B53" s="19" t="s">
        <v>1655</v>
      </c>
      <c r="C53" s="19" t="s">
        <v>1805</v>
      </c>
      <c r="D53" s="19" t="s">
        <v>1676</v>
      </c>
      <c r="E53" s="19" t="s">
        <v>1678</v>
      </c>
      <c r="F53" s="19" t="s">
        <v>1678</v>
      </c>
      <c r="G53" s="19" t="s">
        <v>1676</v>
      </c>
      <c r="H53" s="19" t="s">
        <v>1676</v>
      </c>
      <c r="I53" s="19" t="s">
        <v>1676</v>
      </c>
      <c r="J53" s="19" t="s">
        <v>1678</v>
      </c>
      <c r="K53" s="19" t="s">
        <v>1676</v>
      </c>
      <c r="L53" s="19" t="s">
        <v>1678</v>
      </c>
      <c r="M53" s="19">
        <v>1</v>
      </c>
      <c r="N53" s="19" t="s">
        <v>1676</v>
      </c>
      <c r="O53" s="19" t="s">
        <v>1676</v>
      </c>
      <c r="P53" s="19" t="s">
        <v>1676</v>
      </c>
      <c r="Q53" s="19" t="s">
        <v>1728</v>
      </c>
      <c r="R53" s="37" t="s">
        <v>1697</v>
      </c>
      <c r="S53" s="9" t="s">
        <v>883</v>
      </c>
      <c r="T53" s="576" t="s">
        <v>55</v>
      </c>
      <c r="U53" s="575" t="s">
        <v>131</v>
      </c>
      <c r="V53" s="575" t="s">
        <v>74</v>
      </c>
      <c r="W53" s="578"/>
      <c r="X53" s="578"/>
    </row>
    <row r="54" spans="1:24" s="592" customFormat="1" ht="33" x14ac:dyDescent="0.25">
      <c r="A54" s="19" t="s">
        <v>1660</v>
      </c>
      <c r="B54" s="19" t="s">
        <v>1656</v>
      </c>
      <c r="C54" s="19" t="s">
        <v>1805</v>
      </c>
      <c r="D54" s="19" t="s">
        <v>1676</v>
      </c>
      <c r="E54" s="19" t="s">
        <v>1678</v>
      </c>
      <c r="F54" s="19" t="s">
        <v>1678</v>
      </c>
      <c r="G54" s="19" t="s">
        <v>1676</v>
      </c>
      <c r="H54" s="19" t="s">
        <v>1676</v>
      </c>
      <c r="I54" s="19" t="s">
        <v>1676</v>
      </c>
      <c r="J54" s="19" t="s">
        <v>1678</v>
      </c>
      <c r="K54" s="19" t="s">
        <v>1676</v>
      </c>
      <c r="L54" s="19" t="s">
        <v>1678</v>
      </c>
      <c r="M54" s="19">
        <v>1</v>
      </c>
      <c r="N54" s="19" t="s">
        <v>1676</v>
      </c>
      <c r="O54" s="19" t="s">
        <v>1676</v>
      </c>
      <c r="P54" s="19" t="s">
        <v>1676</v>
      </c>
      <c r="Q54" s="19" t="s">
        <v>1729</v>
      </c>
      <c r="R54" s="37"/>
      <c r="S54" s="43" t="s">
        <v>708</v>
      </c>
      <c r="T54" s="576" t="s">
        <v>380</v>
      </c>
      <c r="U54" s="575" t="s">
        <v>546</v>
      </c>
      <c r="V54" s="575" t="s">
        <v>74</v>
      </c>
      <c r="W54" s="578"/>
      <c r="X54" s="578"/>
    </row>
    <row r="55" spans="1:24" s="592" customFormat="1" ht="75.75" customHeight="1" x14ac:dyDescent="0.25">
      <c r="A55" s="587" t="s">
        <v>7</v>
      </c>
      <c r="B55" s="649" t="s">
        <v>1820</v>
      </c>
      <c r="C55" s="664" t="s">
        <v>1806</v>
      </c>
      <c r="D55" s="664" t="s">
        <v>1678</v>
      </c>
      <c r="E55" s="664" t="s">
        <v>1676</v>
      </c>
      <c r="F55" s="664" t="s">
        <v>1678</v>
      </c>
      <c r="G55" s="664" t="s">
        <v>1676</v>
      </c>
      <c r="H55" s="664" t="s">
        <v>1676</v>
      </c>
      <c r="I55" s="664" t="s">
        <v>1676</v>
      </c>
      <c r="J55" s="689" t="s">
        <v>1676</v>
      </c>
      <c r="K55" s="664" t="s">
        <v>1676</v>
      </c>
      <c r="L55" s="689" t="s">
        <v>1678</v>
      </c>
      <c r="M55" s="649">
        <v>1</v>
      </c>
      <c r="N55" s="649" t="s">
        <v>1676</v>
      </c>
      <c r="O55" s="649" t="s">
        <v>1676</v>
      </c>
      <c r="P55" s="649" t="s">
        <v>1676</v>
      </c>
      <c r="Q55" s="649" t="s">
        <v>1731</v>
      </c>
      <c r="R55" s="676" t="s">
        <v>1730</v>
      </c>
      <c r="S55" s="577" t="s">
        <v>885</v>
      </c>
      <c r="T55" s="576" t="s">
        <v>34</v>
      </c>
      <c r="U55" s="575" t="s">
        <v>215</v>
      </c>
      <c r="V55" s="575" t="s">
        <v>74</v>
      </c>
      <c r="W55" s="578" t="s">
        <v>347</v>
      </c>
      <c r="X55" s="578"/>
    </row>
    <row r="56" spans="1:24" s="592" customFormat="1" ht="51" x14ac:dyDescent="0.25">
      <c r="A56" s="587" t="s">
        <v>308</v>
      </c>
      <c r="B56" s="649"/>
      <c r="C56" s="664" t="s">
        <v>1806</v>
      </c>
      <c r="D56" s="664" t="s">
        <v>1678</v>
      </c>
      <c r="E56" s="664" t="s">
        <v>1676</v>
      </c>
      <c r="F56" s="664" t="s">
        <v>1676</v>
      </c>
      <c r="G56" s="664" t="s">
        <v>1676</v>
      </c>
      <c r="H56" s="664" t="s">
        <v>1676</v>
      </c>
      <c r="I56" s="664" t="s">
        <v>1676</v>
      </c>
      <c r="J56" s="689" t="s">
        <v>1678</v>
      </c>
      <c r="K56" s="664" t="s">
        <v>1676</v>
      </c>
      <c r="L56" s="689" t="s">
        <v>1678</v>
      </c>
      <c r="M56" s="649">
        <v>1</v>
      </c>
      <c r="N56" s="649" t="s">
        <v>1676</v>
      </c>
      <c r="O56" s="649" t="s">
        <v>1676</v>
      </c>
      <c r="P56" s="649" t="s">
        <v>1676</v>
      </c>
      <c r="Q56" s="649" t="s">
        <v>1733</v>
      </c>
      <c r="R56" s="575" t="s">
        <v>1732</v>
      </c>
      <c r="S56" s="577" t="s">
        <v>886</v>
      </c>
      <c r="T56" s="576" t="s">
        <v>35</v>
      </c>
      <c r="U56" s="575" t="s">
        <v>309</v>
      </c>
      <c r="V56" s="575" t="s">
        <v>74</v>
      </c>
      <c r="W56" s="578" t="s">
        <v>349</v>
      </c>
      <c r="X56" s="578"/>
    </row>
    <row r="57" spans="1:24" s="592" customFormat="1" ht="65.25" customHeight="1" x14ac:dyDescent="0.25">
      <c r="A57" s="664" t="s">
        <v>1661</v>
      </c>
      <c r="B57" s="649" t="s">
        <v>1551</v>
      </c>
      <c r="C57" s="664" t="s">
        <v>1806</v>
      </c>
      <c r="D57" s="664" t="s">
        <v>1678</v>
      </c>
      <c r="E57" s="664" t="s">
        <v>1676</v>
      </c>
      <c r="F57" s="664" t="s">
        <v>1676</v>
      </c>
      <c r="G57" s="664" t="s">
        <v>1676</v>
      </c>
      <c r="H57" s="664" t="s">
        <v>1676</v>
      </c>
      <c r="I57" s="664" t="s">
        <v>1676</v>
      </c>
      <c r="J57" s="689" t="s">
        <v>1676</v>
      </c>
      <c r="K57" s="664" t="s">
        <v>1676</v>
      </c>
      <c r="L57" s="689" t="s">
        <v>1678</v>
      </c>
      <c r="M57" s="649">
        <v>1</v>
      </c>
      <c r="N57" s="649" t="s">
        <v>1676</v>
      </c>
      <c r="O57" s="649" t="s">
        <v>1676</v>
      </c>
      <c r="P57" s="649" t="s">
        <v>1676</v>
      </c>
      <c r="Q57" s="649" t="s">
        <v>1731</v>
      </c>
      <c r="R57" s="676" t="s">
        <v>1730</v>
      </c>
      <c r="S57" s="577" t="s">
        <v>885</v>
      </c>
      <c r="T57" s="576" t="s">
        <v>209</v>
      </c>
      <c r="U57" s="575" t="s">
        <v>771</v>
      </c>
      <c r="V57" s="575" t="s">
        <v>74</v>
      </c>
      <c r="W57" s="578"/>
      <c r="X57" s="578"/>
    </row>
    <row r="58" spans="1:24" s="592" customFormat="1" ht="51" x14ac:dyDescent="0.25">
      <c r="A58" s="19" t="s">
        <v>21</v>
      </c>
      <c r="B58" s="19"/>
      <c r="C58" s="19" t="s">
        <v>1805</v>
      </c>
      <c r="D58" s="19" t="s">
        <v>1676</v>
      </c>
      <c r="E58" s="19" t="s">
        <v>1678</v>
      </c>
      <c r="F58" s="19" t="s">
        <v>1676</v>
      </c>
      <c r="G58" s="19" t="s">
        <v>1676</v>
      </c>
      <c r="H58" s="19" t="s">
        <v>1676</v>
      </c>
      <c r="I58" s="19" t="s">
        <v>1676</v>
      </c>
      <c r="J58" s="19" t="s">
        <v>1676</v>
      </c>
      <c r="K58" s="19" t="s">
        <v>1676</v>
      </c>
      <c r="L58" s="19" t="s">
        <v>1678</v>
      </c>
      <c r="M58" s="19">
        <v>1</v>
      </c>
      <c r="N58" s="19" t="s">
        <v>1676</v>
      </c>
      <c r="O58" s="19" t="s">
        <v>1676</v>
      </c>
      <c r="P58" s="19" t="s">
        <v>1676</v>
      </c>
      <c r="Q58" s="19"/>
      <c r="R58" s="37"/>
      <c r="S58" s="624" t="s">
        <v>887</v>
      </c>
      <c r="T58" s="576" t="s">
        <v>44</v>
      </c>
      <c r="U58" s="575" t="s">
        <v>1444</v>
      </c>
      <c r="V58" s="575" t="s">
        <v>74</v>
      </c>
      <c r="W58" s="578"/>
      <c r="X58" s="578"/>
    </row>
    <row r="59" spans="1:24" s="592" customFormat="1" ht="49.5" x14ac:dyDescent="0.25">
      <c r="A59" s="630" t="s">
        <v>461</v>
      </c>
      <c r="B59" s="640"/>
      <c r="C59" s="672" t="s">
        <v>1805</v>
      </c>
      <c r="D59" s="672" t="s">
        <v>1676</v>
      </c>
      <c r="E59" s="672" t="s">
        <v>1676</v>
      </c>
      <c r="F59" s="672" t="s">
        <v>1676</v>
      </c>
      <c r="G59" s="672" t="s">
        <v>1678</v>
      </c>
      <c r="H59" s="672" t="s">
        <v>1676</v>
      </c>
      <c r="I59" s="672" t="s">
        <v>1676</v>
      </c>
      <c r="J59" s="707" t="s">
        <v>1676</v>
      </c>
      <c r="K59" s="672" t="s">
        <v>1676</v>
      </c>
      <c r="L59" s="707" t="s">
        <v>1678</v>
      </c>
      <c r="M59" s="640">
        <v>1</v>
      </c>
      <c r="N59" s="640" t="s">
        <v>1676</v>
      </c>
      <c r="O59" s="640" t="s">
        <v>1676</v>
      </c>
      <c r="P59" s="640" t="s">
        <v>1676</v>
      </c>
      <c r="Q59" s="640" t="s">
        <v>1735</v>
      </c>
      <c r="R59" s="659" t="s">
        <v>1734</v>
      </c>
      <c r="S59" s="631" t="s">
        <v>888</v>
      </c>
      <c r="T59" s="576" t="s">
        <v>1813</v>
      </c>
      <c r="U59" s="575" t="s">
        <v>462</v>
      </c>
      <c r="V59" s="575" t="s">
        <v>74</v>
      </c>
      <c r="W59" s="578"/>
      <c r="X59" s="578"/>
    </row>
    <row r="60" spans="1:24" s="592" customFormat="1" ht="49.5" x14ac:dyDescent="0.25">
      <c r="A60" s="592" t="s">
        <v>23</v>
      </c>
      <c r="B60" s="641"/>
      <c r="C60" s="666" t="s">
        <v>1805</v>
      </c>
      <c r="D60" s="666" t="s">
        <v>1676</v>
      </c>
      <c r="E60" s="666" t="s">
        <v>1676</v>
      </c>
      <c r="F60" s="666" t="s">
        <v>1676</v>
      </c>
      <c r="G60" s="666" t="s">
        <v>1676</v>
      </c>
      <c r="H60" s="666" t="s">
        <v>1676</v>
      </c>
      <c r="I60" s="666" t="s">
        <v>1676</v>
      </c>
      <c r="J60" s="692" t="s">
        <v>1676</v>
      </c>
      <c r="K60" s="666" t="s">
        <v>1676</v>
      </c>
      <c r="L60" s="692" t="s">
        <v>1676</v>
      </c>
      <c r="M60" s="641">
        <v>1</v>
      </c>
      <c r="N60" s="641" t="s">
        <v>1676</v>
      </c>
      <c r="O60" s="641" t="s">
        <v>1676</v>
      </c>
      <c r="P60" s="641" t="s">
        <v>1676</v>
      </c>
      <c r="Q60" s="641" t="s">
        <v>1737</v>
      </c>
      <c r="R60" s="575" t="s">
        <v>1736</v>
      </c>
      <c r="S60" s="575" t="s">
        <v>221</v>
      </c>
      <c r="T60" s="576" t="s">
        <v>41</v>
      </c>
      <c r="U60" s="575" t="s">
        <v>220</v>
      </c>
      <c r="V60" s="575" t="s">
        <v>74</v>
      </c>
      <c r="W60" s="578"/>
      <c r="X60" s="578"/>
    </row>
    <row r="61" spans="1:24" s="592" customFormat="1" x14ac:dyDescent="0.25">
      <c r="A61" s="630" t="s">
        <v>597</v>
      </c>
      <c r="B61" s="640"/>
      <c r="C61" s="672" t="s">
        <v>1805</v>
      </c>
      <c r="D61" s="672" t="s">
        <v>1676</v>
      </c>
      <c r="E61" s="672" t="s">
        <v>1676</v>
      </c>
      <c r="F61" s="672" t="s">
        <v>1676</v>
      </c>
      <c r="G61" s="672" t="s">
        <v>1676</v>
      </c>
      <c r="H61" s="672" t="s">
        <v>1676</v>
      </c>
      <c r="I61" s="672" t="s">
        <v>1676</v>
      </c>
      <c r="J61" s="707" t="s">
        <v>1676</v>
      </c>
      <c r="K61" s="672" t="s">
        <v>1676</v>
      </c>
      <c r="L61" s="707" t="s">
        <v>1676</v>
      </c>
      <c r="M61" s="640">
        <v>1</v>
      </c>
      <c r="N61" s="640" t="s">
        <v>1676</v>
      </c>
      <c r="O61" s="640" t="s">
        <v>1676</v>
      </c>
      <c r="P61" s="640" t="s">
        <v>1676</v>
      </c>
      <c r="Q61" s="640" t="s">
        <v>1738</v>
      </c>
      <c r="R61" s="575" t="s">
        <v>1690</v>
      </c>
      <c r="S61" s="619" t="s">
        <v>710</v>
      </c>
      <c r="T61" s="68" t="s">
        <v>47</v>
      </c>
      <c r="U61" s="104" t="s">
        <v>598</v>
      </c>
      <c r="V61" s="575" t="s">
        <v>74</v>
      </c>
      <c r="W61" s="36"/>
      <c r="X61" s="578"/>
    </row>
    <row r="62" spans="1:24" s="592" customFormat="1" ht="51" x14ac:dyDescent="0.25">
      <c r="A62" s="632" t="s">
        <v>313</v>
      </c>
      <c r="B62" s="642"/>
      <c r="C62" s="673" t="s">
        <v>1807</v>
      </c>
      <c r="D62" s="673" t="s">
        <v>1678</v>
      </c>
      <c r="E62" s="673" t="s">
        <v>1676</v>
      </c>
      <c r="F62" s="673" t="s">
        <v>1676</v>
      </c>
      <c r="G62" s="673" t="s">
        <v>1676</v>
      </c>
      <c r="H62" s="673" t="s">
        <v>1676</v>
      </c>
      <c r="I62" s="673" t="s">
        <v>1676</v>
      </c>
      <c r="J62" s="708" t="s">
        <v>1676</v>
      </c>
      <c r="K62" s="673" t="s">
        <v>1676</v>
      </c>
      <c r="L62" s="708" t="s">
        <v>1676</v>
      </c>
      <c r="M62" s="642">
        <v>1</v>
      </c>
      <c r="N62" s="642" t="s">
        <v>1676</v>
      </c>
      <c r="O62" s="642" t="s">
        <v>1676</v>
      </c>
      <c r="P62" s="642" t="s">
        <v>1676</v>
      </c>
      <c r="Q62" s="642" t="s">
        <v>1702</v>
      </c>
      <c r="R62" s="575" t="s">
        <v>1739</v>
      </c>
      <c r="S62" s="27" t="s">
        <v>876</v>
      </c>
      <c r="T62" s="576" t="s">
        <v>48</v>
      </c>
      <c r="U62" s="575" t="s">
        <v>314</v>
      </c>
      <c r="V62" s="575" t="s">
        <v>74</v>
      </c>
      <c r="W62" s="578"/>
      <c r="X62" s="578"/>
    </row>
    <row r="63" spans="1:24" s="592" customFormat="1" ht="108" customHeight="1" x14ac:dyDescent="0.25">
      <c r="A63" s="591" t="s">
        <v>2</v>
      </c>
      <c r="B63" s="636"/>
      <c r="C63" s="665" t="s">
        <v>1806</v>
      </c>
      <c r="D63" s="665" t="s">
        <v>1678</v>
      </c>
      <c r="E63" s="665" t="s">
        <v>1676</v>
      </c>
      <c r="F63" s="665" t="s">
        <v>1676</v>
      </c>
      <c r="G63" s="665" t="s">
        <v>1676</v>
      </c>
      <c r="H63" s="665" t="s">
        <v>1676</v>
      </c>
      <c r="I63" s="665" t="s">
        <v>1678</v>
      </c>
      <c r="J63" s="691" t="s">
        <v>1678</v>
      </c>
      <c r="K63" s="665" t="s">
        <v>1676</v>
      </c>
      <c r="L63" s="691" t="s">
        <v>1676</v>
      </c>
      <c r="M63" s="636">
        <v>5</v>
      </c>
      <c r="N63" s="636" t="s">
        <v>1676</v>
      </c>
      <c r="O63" s="636" t="s">
        <v>1676</v>
      </c>
      <c r="P63" s="636" t="s">
        <v>1678</v>
      </c>
      <c r="Q63" s="636" t="s">
        <v>1741</v>
      </c>
      <c r="R63" s="573" t="s">
        <v>1740</v>
      </c>
      <c r="S63" s="580" t="s">
        <v>821</v>
      </c>
      <c r="T63" s="571" t="s">
        <v>35</v>
      </c>
      <c r="U63" s="567" t="s">
        <v>225</v>
      </c>
      <c r="V63" s="567" t="s">
        <v>74</v>
      </c>
      <c r="W63" s="573" t="s">
        <v>349</v>
      </c>
      <c r="X63" s="573"/>
    </row>
    <row r="64" spans="1:24" s="592" customFormat="1" x14ac:dyDescent="0.25">
      <c r="A64" s="592" t="s">
        <v>57</v>
      </c>
      <c r="B64" s="641"/>
      <c r="C64" s="666" t="s">
        <v>1806</v>
      </c>
      <c r="D64" s="666" t="s">
        <v>1676</v>
      </c>
      <c r="E64" s="666" t="s">
        <v>1676</v>
      </c>
      <c r="F64" s="666" t="s">
        <v>1676</v>
      </c>
      <c r="G64" s="666" t="s">
        <v>1676</v>
      </c>
      <c r="H64" s="666" t="s">
        <v>1676</v>
      </c>
      <c r="I64" s="666" t="s">
        <v>1676</v>
      </c>
      <c r="J64" s="692" t="s">
        <v>1676</v>
      </c>
      <c r="K64" s="666" t="s">
        <v>1676</v>
      </c>
      <c r="L64" s="692" t="s">
        <v>1676</v>
      </c>
      <c r="M64" s="641">
        <v>1</v>
      </c>
      <c r="N64" s="641" t="s">
        <v>1676</v>
      </c>
      <c r="O64" s="641" t="s">
        <v>1676</v>
      </c>
      <c r="P64" s="641" t="s">
        <v>1676</v>
      </c>
      <c r="Q64" s="641"/>
      <c r="R64" s="575"/>
      <c r="S64" s="575" t="s">
        <v>232</v>
      </c>
      <c r="T64" s="576" t="s">
        <v>58</v>
      </c>
      <c r="U64" s="575" t="s">
        <v>94</v>
      </c>
      <c r="V64" s="575" t="s">
        <v>74</v>
      </c>
      <c r="W64" s="575"/>
      <c r="X64" s="575"/>
    </row>
    <row r="65" spans="1:24" s="592" customFormat="1" x14ac:dyDescent="0.25">
      <c r="A65" s="592" t="s">
        <v>1576</v>
      </c>
      <c r="B65" s="641"/>
      <c r="C65" s="666" t="s">
        <v>1807</v>
      </c>
      <c r="D65" s="666" t="s">
        <v>1676</v>
      </c>
      <c r="E65" s="666" t="s">
        <v>1676</v>
      </c>
      <c r="F65" s="666" t="s">
        <v>1676</v>
      </c>
      <c r="G65" s="666" t="s">
        <v>1676</v>
      </c>
      <c r="H65" s="666" t="s">
        <v>1676</v>
      </c>
      <c r="I65" s="666" t="s">
        <v>1676</v>
      </c>
      <c r="J65" s="692" t="s">
        <v>1676</v>
      </c>
      <c r="K65" s="666" t="s">
        <v>1676</v>
      </c>
      <c r="L65" s="692" t="s">
        <v>1676</v>
      </c>
      <c r="M65" s="641">
        <v>1</v>
      </c>
      <c r="N65" s="641" t="s">
        <v>1676</v>
      </c>
      <c r="O65" s="641" t="s">
        <v>1676</v>
      </c>
      <c r="P65" s="641" t="s">
        <v>1676</v>
      </c>
      <c r="Q65" s="641" t="s">
        <v>1742</v>
      </c>
      <c r="R65" s="575" t="s">
        <v>62</v>
      </c>
      <c r="S65" s="575" t="s">
        <v>165</v>
      </c>
      <c r="T65" s="576" t="s">
        <v>46</v>
      </c>
      <c r="U65" s="575" t="s">
        <v>234</v>
      </c>
      <c r="V65" s="575" t="s">
        <v>74</v>
      </c>
      <c r="W65" s="578"/>
      <c r="X65" s="578"/>
    </row>
    <row r="66" spans="1:24" s="592" customFormat="1" ht="165" x14ac:dyDescent="0.25">
      <c r="A66" s="19" t="s">
        <v>1663</v>
      </c>
      <c r="B66" s="19" t="s">
        <v>1662</v>
      </c>
      <c r="C66" s="19" t="s">
        <v>1806</v>
      </c>
      <c r="D66" s="19" t="s">
        <v>1676</v>
      </c>
      <c r="E66" s="19" t="s">
        <v>1678</v>
      </c>
      <c r="F66" s="19" t="s">
        <v>1678</v>
      </c>
      <c r="G66" s="19" t="s">
        <v>1676</v>
      </c>
      <c r="H66" s="19" t="s">
        <v>1676</v>
      </c>
      <c r="I66" s="19" t="s">
        <v>1676</v>
      </c>
      <c r="J66" s="19" t="s">
        <v>1676</v>
      </c>
      <c r="K66" s="19" t="s">
        <v>1676</v>
      </c>
      <c r="L66" s="19" t="s">
        <v>1678</v>
      </c>
      <c r="M66" s="19">
        <v>5</v>
      </c>
      <c r="N66" s="19" t="s">
        <v>1678</v>
      </c>
      <c r="O66" s="19" t="s">
        <v>1676</v>
      </c>
      <c r="P66" s="19" t="s">
        <v>1676</v>
      </c>
      <c r="Q66" s="19" t="s">
        <v>1744</v>
      </c>
      <c r="R66" s="435" t="s">
        <v>1743</v>
      </c>
      <c r="S66" s="32" t="s">
        <v>1282</v>
      </c>
      <c r="T66" s="576" t="s">
        <v>36</v>
      </c>
      <c r="U66" s="575" t="s">
        <v>1278</v>
      </c>
      <c r="V66" s="575" t="s">
        <v>74</v>
      </c>
      <c r="W66" s="578"/>
      <c r="X66" s="578"/>
    </row>
    <row r="67" spans="1:24" s="592" customFormat="1" ht="51" x14ac:dyDescent="0.25">
      <c r="A67" s="587" t="s">
        <v>1664</v>
      </c>
      <c r="B67" s="649" t="s">
        <v>1502</v>
      </c>
      <c r="C67" s="664" t="s">
        <v>1806</v>
      </c>
      <c r="D67" s="664" t="s">
        <v>1678</v>
      </c>
      <c r="E67" s="664" t="s">
        <v>1676</v>
      </c>
      <c r="F67" s="664" t="s">
        <v>1676</v>
      </c>
      <c r="G67" s="664" t="s">
        <v>1676</v>
      </c>
      <c r="H67" s="664" t="s">
        <v>1676</v>
      </c>
      <c r="I67" s="664" t="s">
        <v>1676</v>
      </c>
      <c r="J67" s="689" t="s">
        <v>1678</v>
      </c>
      <c r="K67" s="664" t="s">
        <v>1676</v>
      </c>
      <c r="L67" s="689" t="s">
        <v>1678</v>
      </c>
      <c r="M67" s="649">
        <v>1</v>
      </c>
      <c r="N67" s="649" t="s">
        <v>1676</v>
      </c>
      <c r="O67" s="649" t="s">
        <v>1676</v>
      </c>
      <c r="P67" s="649" t="s">
        <v>1678</v>
      </c>
      <c r="Q67" s="649" t="s">
        <v>1746</v>
      </c>
      <c r="R67" s="637" t="s">
        <v>1745</v>
      </c>
      <c r="S67" s="577" t="s">
        <v>823</v>
      </c>
      <c r="T67" s="576" t="s">
        <v>423</v>
      </c>
      <c r="U67" s="575" t="s">
        <v>422</v>
      </c>
      <c r="V67" s="575" t="s">
        <v>74</v>
      </c>
      <c r="W67" s="578" t="s">
        <v>349</v>
      </c>
      <c r="X67" s="578"/>
    </row>
    <row r="68" spans="1:24" ht="48" customHeight="1" x14ac:dyDescent="0.25">
      <c r="A68" s="630" t="s">
        <v>1584</v>
      </c>
      <c r="B68" s="640"/>
      <c r="C68" s="672" t="s">
        <v>1807</v>
      </c>
      <c r="D68" s="672" t="s">
        <v>1676</v>
      </c>
      <c r="E68" s="672" t="s">
        <v>1676</v>
      </c>
      <c r="F68" s="672" t="s">
        <v>1676</v>
      </c>
      <c r="G68" s="672" t="s">
        <v>1678</v>
      </c>
      <c r="H68" s="672" t="s">
        <v>1676</v>
      </c>
      <c r="I68" s="672" t="s">
        <v>1676</v>
      </c>
      <c r="J68" s="707" t="s">
        <v>1676</v>
      </c>
      <c r="K68" s="672" t="s">
        <v>1676</v>
      </c>
      <c r="L68" s="707" t="s">
        <v>1676</v>
      </c>
      <c r="M68" s="640">
        <v>1</v>
      </c>
      <c r="N68" s="640" t="s">
        <v>1676</v>
      </c>
      <c r="O68" s="640" t="s">
        <v>1676</v>
      </c>
      <c r="P68" s="640" t="s">
        <v>1676</v>
      </c>
      <c r="Q68" s="640" t="s">
        <v>1748</v>
      </c>
      <c r="R68" s="575" t="s">
        <v>1747</v>
      </c>
      <c r="S68" s="631" t="s">
        <v>889</v>
      </c>
      <c r="T68" s="576" t="s">
        <v>40</v>
      </c>
      <c r="U68" s="575" t="s">
        <v>105</v>
      </c>
      <c r="V68" s="575" t="s">
        <v>74</v>
      </c>
      <c r="W68" s="578"/>
    </row>
    <row r="69" spans="1:24" s="592" customFormat="1" ht="63.75" x14ac:dyDescent="0.25">
      <c r="A69" s="587" t="s">
        <v>1665</v>
      </c>
      <c r="B69" s="649" t="s">
        <v>1492</v>
      </c>
      <c r="C69" s="664" t="s">
        <v>1806</v>
      </c>
      <c r="D69" s="664" t="s">
        <v>1678</v>
      </c>
      <c r="E69" s="664" t="s">
        <v>1676</v>
      </c>
      <c r="F69" s="664" t="s">
        <v>1676</v>
      </c>
      <c r="G69" s="664" t="s">
        <v>1676</v>
      </c>
      <c r="H69" s="664" t="s">
        <v>1676</v>
      </c>
      <c r="I69" s="664" t="s">
        <v>1676</v>
      </c>
      <c r="J69" s="689" t="s">
        <v>1678</v>
      </c>
      <c r="K69" s="664" t="s">
        <v>1676</v>
      </c>
      <c r="L69" s="689" t="s">
        <v>1678</v>
      </c>
      <c r="M69" s="649">
        <v>1</v>
      </c>
      <c r="N69" s="649" t="s">
        <v>1676</v>
      </c>
      <c r="O69" s="649" t="s">
        <v>1676</v>
      </c>
      <c r="P69" s="649" t="s">
        <v>1678</v>
      </c>
      <c r="Q69" s="649" t="s">
        <v>1749</v>
      </c>
      <c r="R69" s="637" t="s">
        <v>1745</v>
      </c>
      <c r="S69" s="577" t="s">
        <v>825</v>
      </c>
      <c r="T69" s="576" t="s">
        <v>86</v>
      </c>
      <c r="U69" s="575" t="s">
        <v>416</v>
      </c>
      <c r="V69" s="575" t="s">
        <v>404</v>
      </c>
      <c r="W69" s="578" t="s">
        <v>2029</v>
      </c>
      <c r="X69" s="578"/>
    </row>
    <row r="70" spans="1:24" s="592" customFormat="1" ht="38.25" x14ac:dyDescent="0.25">
      <c r="A70" s="19" t="s">
        <v>1574</v>
      </c>
      <c r="B70" s="19"/>
      <c r="C70" s="19" t="s">
        <v>1805</v>
      </c>
      <c r="D70" s="19" t="s">
        <v>1676</v>
      </c>
      <c r="E70" s="19" t="s">
        <v>1678</v>
      </c>
      <c r="F70" s="19" t="s">
        <v>1676</v>
      </c>
      <c r="G70" s="19" t="s">
        <v>1676</v>
      </c>
      <c r="H70" s="19" t="s">
        <v>1676</v>
      </c>
      <c r="I70" s="19" t="s">
        <v>1676</v>
      </c>
      <c r="J70" s="19" t="s">
        <v>1678</v>
      </c>
      <c r="K70" s="19" t="s">
        <v>1676</v>
      </c>
      <c r="L70" s="19" t="s">
        <v>1676</v>
      </c>
      <c r="M70" s="19">
        <v>1</v>
      </c>
      <c r="N70" s="19" t="s">
        <v>1676</v>
      </c>
      <c r="O70" s="19" t="s">
        <v>1676</v>
      </c>
      <c r="P70" s="19" t="s">
        <v>1678</v>
      </c>
      <c r="Q70" s="19" t="s">
        <v>1750</v>
      </c>
      <c r="R70" s="659" t="s">
        <v>1751</v>
      </c>
      <c r="S70" s="624" t="s">
        <v>1131</v>
      </c>
      <c r="T70" s="576" t="s">
        <v>54</v>
      </c>
      <c r="U70" s="575" t="s">
        <v>263</v>
      </c>
      <c r="V70" s="575" t="s">
        <v>74</v>
      </c>
      <c r="W70" s="578"/>
      <c r="X70" s="578"/>
    </row>
    <row r="71" spans="1:24" ht="33" x14ac:dyDescent="0.25">
      <c r="A71" s="592" t="s">
        <v>453</v>
      </c>
      <c r="C71" s="666" t="s">
        <v>1805</v>
      </c>
      <c r="D71" s="666" t="s">
        <v>1676</v>
      </c>
      <c r="E71" s="666" t="s">
        <v>1676</v>
      </c>
      <c r="F71" s="666" t="s">
        <v>1676</v>
      </c>
      <c r="G71" s="666" t="s">
        <v>1676</v>
      </c>
      <c r="H71" s="666" t="s">
        <v>1676</v>
      </c>
      <c r="I71" s="666" t="s">
        <v>1676</v>
      </c>
      <c r="J71" s="692" t="s">
        <v>1676</v>
      </c>
      <c r="K71" s="666" t="s">
        <v>1676</v>
      </c>
      <c r="L71" s="692" t="s">
        <v>1676</v>
      </c>
      <c r="M71" s="641">
        <v>1</v>
      </c>
      <c r="N71" s="641" t="s">
        <v>1676</v>
      </c>
      <c r="O71" s="641" t="s">
        <v>1676</v>
      </c>
      <c r="P71" s="641" t="s">
        <v>1676</v>
      </c>
      <c r="S71" s="575" t="s">
        <v>969</v>
      </c>
      <c r="T71" s="576" t="s">
        <v>46</v>
      </c>
      <c r="U71" s="575" t="s">
        <v>454</v>
      </c>
      <c r="V71" s="575" t="s">
        <v>74</v>
      </c>
    </row>
    <row r="72" spans="1:24" ht="22.5" customHeight="1" x14ac:dyDescent="0.25">
      <c r="A72" s="592" t="s">
        <v>1300</v>
      </c>
      <c r="C72" s="666" t="s">
        <v>1805</v>
      </c>
      <c r="D72" s="666" t="s">
        <v>1676</v>
      </c>
      <c r="E72" s="666" t="s">
        <v>1676</v>
      </c>
      <c r="F72" s="666" t="s">
        <v>1676</v>
      </c>
      <c r="G72" s="666" t="s">
        <v>1676</v>
      </c>
      <c r="H72" s="666" t="s">
        <v>1676</v>
      </c>
      <c r="I72" s="666" t="s">
        <v>1676</v>
      </c>
      <c r="J72" s="692" t="s">
        <v>1676</v>
      </c>
      <c r="K72" s="666" t="s">
        <v>1676</v>
      </c>
      <c r="L72" s="692" t="s">
        <v>1676</v>
      </c>
      <c r="M72" s="641">
        <v>1</v>
      </c>
      <c r="N72" s="641" t="s">
        <v>1676</v>
      </c>
      <c r="O72" s="641" t="s">
        <v>1676</v>
      </c>
      <c r="P72" s="641" t="s">
        <v>1676</v>
      </c>
      <c r="S72" s="575" t="s">
        <v>1301</v>
      </c>
      <c r="T72" s="576" t="s">
        <v>40</v>
      </c>
      <c r="U72" s="575" t="s">
        <v>454</v>
      </c>
      <c r="V72" s="575" t="s">
        <v>74</v>
      </c>
    </row>
    <row r="73" spans="1:24" ht="44.25" customHeight="1" x14ac:dyDescent="0.25">
      <c r="A73" s="592" t="s">
        <v>1616</v>
      </c>
      <c r="B73" s="641" t="s">
        <v>1666</v>
      </c>
      <c r="C73" s="666" t="s">
        <v>1805</v>
      </c>
      <c r="D73" s="666" t="s">
        <v>1676</v>
      </c>
      <c r="E73" s="666" t="s">
        <v>1676</v>
      </c>
      <c r="F73" s="666" t="s">
        <v>1676</v>
      </c>
      <c r="G73" s="666" t="s">
        <v>1676</v>
      </c>
      <c r="H73" s="666" t="s">
        <v>1676</v>
      </c>
      <c r="I73" s="666" t="s">
        <v>1676</v>
      </c>
      <c r="J73" s="692" t="s">
        <v>1676</v>
      </c>
      <c r="K73" s="666" t="s">
        <v>1676</v>
      </c>
      <c r="L73" s="692" t="s">
        <v>1676</v>
      </c>
      <c r="M73" s="641">
        <v>1</v>
      </c>
      <c r="N73" s="641" t="s">
        <v>1676</v>
      </c>
      <c r="O73" s="641" t="s">
        <v>1676</v>
      </c>
      <c r="P73" s="641" t="s">
        <v>1676</v>
      </c>
      <c r="Q73" s="641" t="s">
        <v>1703</v>
      </c>
      <c r="S73" s="575" t="s">
        <v>562</v>
      </c>
      <c r="T73" s="576" t="s">
        <v>54</v>
      </c>
      <c r="U73" s="575" t="s">
        <v>448</v>
      </c>
      <c r="V73" s="575" t="s">
        <v>404</v>
      </c>
    </row>
    <row r="74" spans="1:24" ht="85.5" customHeight="1" x14ac:dyDescent="0.25">
      <c r="A74" s="24" t="s">
        <v>1516</v>
      </c>
      <c r="B74" s="24"/>
      <c r="C74" s="24" t="s">
        <v>1805</v>
      </c>
      <c r="D74" s="24" t="s">
        <v>1676</v>
      </c>
      <c r="E74" s="24" t="s">
        <v>1676</v>
      </c>
      <c r="F74" s="24" t="s">
        <v>1678</v>
      </c>
      <c r="G74" s="24" t="s">
        <v>1676</v>
      </c>
      <c r="H74" s="24" t="s">
        <v>1676</v>
      </c>
      <c r="I74" s="24" t="s">
        <v>1676</v>
      </c>
      <c r="J74" s="24" t="s">
        <v>1676</v>
      </c>
      <c r="K74" s="24" t="s">
        <v>1676</v>
      </c>
      <c r="L74" s="24" t="s">
        <v>1678</v>
      </c>
      <c r="M74" s="24">
        <v>1</v>
      </c>
      <c r="N74" s="24" t="s">
        <v>1676</v>
      </c>
      <c r="O74" s="24" t="s">
        <v>1676</v>
      </c>
      <c r="P74" s="24" t="s">
        <v>1676</v>
      </c>
      <c r="Q74" s="24" t="s">
        <v>1752</v>
      </c>
      <c r="S74" s="9" t="s">
        <v>1262</v>
      </c>
      <c r="T74" s="576" t="s">
        <v>55</v>
      </c>
      <c r="U74" s="575" t="s">
        <v>1220</v>
      </c>
      <c r="V74" s="575" t="s">
        <v>327</v>
      </c>
    </row>
    <row r="75" spans="1:24" ht="29.25" customHeight="1" x14ac:dyDescent="0.25">
      <c r="A75" s="592" t="s">
        <v>26</v>
      </c>
      <c r="C75" s="666" t="s">
        <v>1805</v>
      </c>
      <c r="D75" s="666" t="s">
        <v>1676</v>
      </c>
      <c r="E75" s="666" t="s">
        <v>1676</v>
      </c>
      <c r="F75" s="666" t="s">
        <v>1676</v>
      </c>
      <c r="G75" s="666" t="s">
        <v>1676</v>
      </c>
      <c r="H75" s="666" t="s">
        <v>1676</v>
      </c>
      <c r="I75" s="666" t="s">
        <v>1676</v>
      </c>
      <c r="J75" s="692" t="s">
        <v>1676</v>
      </c>
      <c r="K75" s="666" t="s">
        <v>1676</v>
      </c>
      <c r="L75" s="692" t="s">
        <v>1676</v>
      </c>
      <c r="M75" s="641">
        <v>1</v>
      </c>
      <c r="N75" s="641" t="s">
        <v>1676</v>
      </c>
      <c r="O75" s="641" t="s">
        <v>1676</v>
      </c>
      <c r="P75" s="641" t="s">
        <v>1676</v>
      </c>
      <c r="Q75" s="641" t="s">
        <v>1700</v>
      </c>
      <c r="R75" s="575" t="s">
        <v>1697</v>
      </c>
      <c r="S75" s="575" t="s">
        <v>249</v>
      </c>
      <c r="T75" s="576" t="s">
        <v>47</v>
      </c>
      <c r="U75" s="675" t="s">
        <v>1445</v>
      </c>
      <c r="V75" s="575" t="s">
        <v>74</v>
      </c>
    </row>
    <row r="76" spans="1:24" ht="60" customHeight="1" x14ac:dyDescent="0.25">
      <c r="A76" s="592" t="s">
        <v>1570</v>
      </c>
      <c r="C76" s="666" t="s">
        <v>1805</v>
      </c>
      <c r="D76" s="666" t="s">
        <v>1676</v>
      </c>
      <c r="E76" s="666" t="s">
        <v>1676</v>
      </c>
      <c r="F76" s="666" t="s">
        <v>1676</v>
      </c>
      <c r="G76" s="666" t="s">
        <v>1676</v>
      </c>
      <c r="H76" s="666" t="s">
        <v>1676</v>
      </c>
      <c r="I76" s="666" t="s">
        <v>1676</v>
      </c>
      <c r="J76" s="692" t="s">
        <v>1678</v>
      </c>
      <c r="K76" s="666" t="s">
        <v>1676</v>
      </c>
      <c r="L76" s="692" t="s">
        <v>1676</v>
      </c>
      <c r="M76" s="641">
        <v>1</v>
      </c>
      <c r="N76" s="641" t="s">
        <v>1676</v>
      </c>
      <c r="O76" s="641" t="s">
        <v>1676</v>
      </c>
      <c r="P76" s="641" t="s">
        <v>1676</v>
      </c>
      <c r="Q76" s="641" t="s">
        <v>1754</v>
      </c>
      <c r="R76" s="575" t="s">
        <v>1753</v>
      </c>
      <c r="S76" s="575" t="s">
        <v>890</v>
      </c>
      <c r="T76" s="576" t="s">
        <v>54</v>
      </c>
      <c r="U76" s="575" t="s">
        <v>355</v>
      </c>
      <c r="V76" s="575" t="s">
        <v>74</v>
      </c>
    </row>
    <row r="77" spans="1:24" s="49" customFormat="1" ht="51" x14ac:dyDescent="0.25">
      <c r="A77" s="26" t="s">
        <v>4</v>
      </c>
      <c r="B77" s="26"/>
      <c r="C77" s="26" t="s">
        <v>1807</v>
      </c>
      <c r="D77" s="26" t="s">
        <v>1678</v>
      </c>
      <c r="E77" s="26" t="s">
        <v>1676</v>
      </c>
      <c r="F77" s="26" t="s">
        <v>1676</v>
      </c>
      <c r="G77" s="26" t="s">
        <v>1676</v>
      </c>
      <c r="H77" s="26" t="s">
        <v>1676</v>
      </c>
      <c r="I77" s="26" t="s">
        <v>1676</v>
      </c>
      <c r="J77" s="26" t="s">
        <v>1676</v>
      </c>
      <c r="K77" s="26" t="s">
        <v>1676</v>
      </c>
      <c r="L77" s="26" t="s">
        <v>1676</v>
      </c>
      <c r="M77" s="26">
        <v>1</v>
      </c>
      <c r="N77" s="26" t="s">
        <v>1676</v>
      </c>
      <c r="O77" s="26" t="s">
        <v>1676</v>
      </c>
      <c r="P77" s="26" t="s">
        <v>1676</v>
      </c>
      <c r="Q77" s="26" t="s">
        <v>1702</v>
      </c>
      <c r="R77" s="575" t="s">
        <v>1701</v>
      </c>
      <c r="S77" s="27" t="s">
        <v>876</v>
      </c>
      <c r="T77" s="576" t="s">
        <v>48</v>
      </c>
      <c r="U77" s="575" t="s">
        <v>250</v>
      </c>
      <c r="V77" s="575" t="s">
        <v>74</v>
      </c>
      <c r="W77" s="578"/>
      <c r="X77" s="575"/>
    </row>
    <row r="78" spans="1:24" ht="25.5" x14ac:dyDescent="0.25">
      <c r="A78" s="49" t="s">
        <v>127</v>
      </c>
      <c r="B78" s="49"/>
      <c r="C78" s="49" t="s">
        <v>1805</v>
      </c>
      <c r="D78" s="49" t="s">
        <v>1676</v>
      </c>
      <c r="E78" s="49" t="s">
        <v>1676</v>
      </c>
      <c r="F78" s="49" t="s">
        <v>1676</v>
      </c>
      <c r="G78" s="49" t="s">
        <v>1676</v>
      </c>
      <c r="H78" s="49" t="s">
        <v>1676</v>
      </c>
      <c r="I78" s="49" t="s">
        <v>1676</v>
      </c>
      <c r="J78" s="49" t="s">
        <v>1676</v>
      </c>
      <c r="K78" s="49" t="s">
        <v>1676</v>
      </c>
      <c r="L78" s="49" t="s">
        <v>1676</v>
      </c>
      <c r="M78" s="49">
        <v>1</v>
      </c>
      <c r="N78" s="49" t="s">
        <v>1676</v>
      </c>
      <c r="O78" s="49" t="s">
        <v>1676</v>
      </c>
      <c r="P78" s="49" t="s">
        <v>1676</v>
      </c>
      <c r="Q78" s="49" t="s">
        <v>1755</v>
      </c>
      <c r="R78" s="589" t="s">
        <v>1745</v>
      </c>
      <c r="S78" s="589" t="s">
        <v>892</v>
      </c>
      <c r="T78" s="67" t="s">
        <v>46</v>
      </c>
      <c r="U78" s="589" t="s">
        <v>128</v>
      </c>
      <c r="V78" s="589" t="s">
        <v>74</v>
      </c>
      <c r="W78" s="111"/>
      <c r="X78" s="111"/>
    </row>
    <row r="79" spans="1:24" s="128" customFormat="1" ht="78" customHeight="1" x14ac:dyDescent="0.25">
      <c r="A79" s="60" t="s">
        <v>1601</v>
      </c>
      <c r="B79" s="53" t="s">
        <v>1667</v>
      </c>
      <c r="C79" s="53" t="s">
        <v>1805</v>
      </c>
      <c r="D79" s="53" t="s">
        <v>1676</v>
      </c>
      <c r="E79" s="53" t="s">
        <v>1678</v>
      </c>
      <c r="F79" s="53" t="s">
        <v>1676</v>
      </c>
      <c r="G79" s="53" t="s">
        <v>1676</v>
      </c>
      <c r="H79" s="53" t="s">
        <v>1676</v>
      </c>
      <c r="I79" s="53" t="s">
        <v>1678</v>
      </c>
      <c r="J79" s="53" t="s">
        <v>1676</v>
      </c>
      <c r="K79" s="53" t="s">
        <v>1676</v>
      </c>
      <c r="L79" s="53" t="s">
        <v>1678</v>
      </c>
      <c r="M79" s="53">
        <v>1</v>
      </c>
      <c r="N79" s="53" t="s">
        <v>1676</v>
      </c>
      <c r="O79" s="53" t="s">
        <v>1676</v>
      </c>
      <c r="P79" s="53" t="s">
        <v>1676</v>
      </c>
      <c r="Q79" s="53" t="s">
        <v>1757</v>
      </c>
      <c r="R79" s="677" t="s">
        <v>1756</v>
      </c>
      <c r="S79" s="57" t="s">
        <v>828</v>
      </c>
      <c r="T79" s="112" t="s">
        <v>475</v>
      </c>
      <c r="U79" s="589" t="s">
        <v>473</v>
      </c>
      <c r="V79" s="589" t="s">
        <v>74</v>
      </c>
      <c r="W79" s="111"/>
      <c r="X79" s="111"/>
    </row>
    <row r="80" spans="1:24" s="590" customFormat="1" ht="27" customHeight="1" x14ac:dyDescent="0.25">
      <c r="A80" s="582" t="s">
        <v>1668</v>
      </c>
      <c r="B80" s="639"/>
      <c r="C80" s="663" t="s">
        <v>1806</v>
      </c>
      <c r="D80" s="663" t="s">
        <v>1676</v>
      </c>
      <c r="E80" s="663" t="s">
        <v>1676</v>
      </c>
      <c r="F80" s="663" t="s">
        <v>1676</v>
      </c>
      <c r="G80" s="663" t="s">
        <v>1676</v>
      </c>
      <c r="H80" s="663" t="s">
        <v>1676</v>
      </c>
      <c r="I80" s="663" t="s">
        <v>1676</v>
      </c>
      <c r="J80" s="686" t="s">
        <v>1676</v>
      </c>
      <c r="K80" s="663" t="s">
        <v>1676</v>
      </c>
      <c r="L80" s="686" t="s">
        <v>1676</v>
      </c>
      <c r="M80" s="639">
        <v>1</v>
      </c>
      <c r="N80" s="639" t="s">
        <v>1676</v>
      </c>
      <c r="O80" s="639" t="s">
        <v>1676</v>
      </c>
      <c r="P80" s="639" t="s">
        <v>1676</v>
      </c>
      <c r="Q80" s="639" t="s">
        <v>1700</v>
      </c>
      <c r="R80" s="567"/>
      <c r="S80" s="567" t="s">
        <v>256</v>
      </c>
      <c r="T80" s="571" t="s">
        <v>46</v>
      </c>
      <c r="U80" s="567" t="s">
        <v>255</v>
      </c>
      <c r="V80" s="567" t="s">
        <v>74</v>
      </c>
      <c r="W80" s="573"/>
      <c r="X80" s="573"/>
    </row>
    <row r="81" spans="1:24" s="592" customFormat="1" ht="33" x14ac:dyDescent="0.25">
      <c r="A81" s="592" t="s">
        <v>459</v>
      </c>
      <c r="B81" s="641"/>
      <c r="C81" s="666" t="s">
        <v>1805</v>
      </c>
      <c r="D81" s="666" t="s">
        <v>1676</v>
      </c>
      <c r="E81" s="666" t="s">
        <v>1676</v>
      </c>
      <c r="F81" s="666" t="s">
        <v>1676</v>
      </c>
      <c r="G81" s="666" t="s">
        <v>1676</v>
      </c>
      <c r="H81" s="666" t="s">
        <v>1676</v>
      </c>
      <c r="I81" s="666" t="s">
        <v>1676</v>
      </c>
      <c r="J81" s="692" t="s">
        <v>1676</v>
      </c>
      <c r="K81" s="666" t="s">
        <v>1676</v>
      </c>
      <c r="L81" s="692" t="s">
        <v>1676</v>
      </c>
      <c r="M81" s="641">
        <v>1</v>
      </c>
      <c r="N81" s="641" t="s">
        <v>1676</v>
      </c>
      <c r="O81" s="641" t="s">
        <v>1676</v>
      </c>
      <c r="P81" s="641" t="s">
        <v>1676</v>
      </c>
      <c r="Q81" s="641" t="s">
        <v>1758</v>
      </c>
      <c r="R81" s="575" t="s">
        <v>1690</v>
      </c>
      <c r="S81" s="58" t="s">
        <v>791</v>
      </c>
      <c r="T81" s="576" t="s">
        <v>38</v>
      </c>
      <c r="U81" s="575" t="s">
        <v>458</v>
      </c>
      <c r="V81" s="575" t="s">
        <v>74</v>
      </c>
      <c r="W81" s="578"/>
      <c r="X81" s="578"/>
    </row>
    <row r="82" spans="1:24" s="592" customFormat="1" ht="38.25" x14ac:dyDescent="0.25">
      <c r="A82" s="592" t="s">
        <v>49</v>
      </c>
      <c r="B82" s="641"/>
      <c r="C82" s="666" t="s">
        <v>1805</v>
      </c>
      <c r="D82" s="666" t="s">
        <v>1676</v>
      </c>
      <c r="E82" s="666" t="s">
        <v>1676</v>
      </c>
      <c r="F82" s="666" t="s">
        <v>1676</v>
      </c>
      <c r="G82" s="666" t="s">
        <v>1676</v>
      </c>
      <c r="H82" s="666" t="s">
        <v>1676</v>
      </c>
      <c r="I82" s="666" t="s">
        <v>1676</v>
      </c>
      <c r="J82" s="692" t="s">
        <v>1676</v>
      </c>
      <c r="K82" s="666" t="s">
        <v>1676</v>
      </c>
      <c r="L82" s="692" t="s">
        <v>1676</v>
      </c>
      <c r="M82" s="641">
        <v>1</v>
      </c>
      <c r="N82" s="641" t="s">
        <v>1676</v>
      </c>
      <c r="O82" s="641" t="s">
        <v>1676</v>
      </c>
      <c r="P82" s="641" t="s">
        <v>1676</v>
      </c>
      <c r="Q82" s="641" t="s">
        <v>1760</v>
      </c>
      <c r="R82" s="575" t="s">
        <v>1759</v>
      </c>
      <c r="S82" s="578" t="s">
        <v>829</v>
      </c>
      <c r="T82" s="576" t="s">
        <v>41</v>
      </c>
      <c r="U82" s="575" t="s">
        <v>118</v>
      </c>
      <c r="V82" s="575" t="s">
        <v>74</v>
      </c>
      <c r="W82" s="578"/>
      <c r="X82" s="578"/>
    </row>
    <row r="83" spans="1:24" s="592" customFormat="1" x14ac:dyDescent="0.25">
      <c r="A83" s="592" t="s">
        <v>22</v>
      </c>
      <c r="B83" s="641"/>
      <c r="C83" s="666" t="s">
        <v>1805</v>
      </c>
      <c r="D83" s="666" t="s">
        <v>1676</v>
      </c>
      <c r="E83" s="666" t="s">
        <v>1676</v>
      </c>
      <c r="F83" s="666" t="s">
        <v>1676</v>
      </c>
      <c r="G83" s="666" t="s">
        <v>1676</v>
      </c>
      <c r="H83" s="666" t="s">
        <v>1676</v>
      </c>
      <c r="I83" s="666" t="s">
        <v>1676</v>
      </c>
      <c r="J83" s="692" t="s">
        <v>1678</v>
      </c>
      <c r="K83" s="666" t="s">
        <v>1676</v>
      </c>
      <c r="L83" s="692" t="s">
        <v>1676</v>
      </c>
      <c r="M83" s="641">
        <v>1</v>
      </c>
      <c r="N83" s="641" t="s">
        <v>1676</v>
      </c>
      <c r="O83" s="641" t="s">
        <v>1676</v>
      </c>
      <c r="P83" s="641" t="s">
        <v>1676</v>
      </c>
      <c r="Q83" s="641" t="s">
        <v>1761</v>
      </c>
      <c r="R83" s="575" t="s">
        <v>1690</v>
      </c>
      <c r="S83" s="575" t="s">
        <v>723</v>
      </c>
      <c r="T83" s="576" t="s">
        <v>38</v>
      </c>
      <c r="U83" s="575" t="s">
        <v>257</v>
      </c>
      <c r="V83" s="575" t="s">
        <v>74</v>
      </c>
      <c r="W83" s="578"/>
      <c r="X83" s="578"/>
    </row>
    <row r="84" spans="1:24" s="592" customFormat="1" ht="69" customHeight="1" x14ac:dyDescent="0.25">
      <c r="A84" s="582" t="s">
        <v>25</v>
      </c>
      <c r="B84" s="639"/>
      <c r="C84" s="663" t="s">
        <v>1805</v>
      </c>
      <c r="D84" s="663" t="s">
        <v>1676</v>
      </c>
      <c r="E84" s="663" t="s">
        <v>1676</v>
      </c>
      <c r="F84" s="663" t="s">
        <v>1676</v>
      </c>
      <c r="G84" s="663" t="s">
        <v>1676</v>
      </c>
      <c r="H84" s="663" t="s">
        <v>1676</v>
      </c>
      <c r="I84" s="663" t="s">
        <v>1676</v>
      </c>
      <c r="J84" s="686" t="s">
        <v>1676</v>
      </c>
      <c r="K84" s="663" t="s">
        <v>1676</v>
      </c>
      <c r="L84" s="686" t="s">
        <v>1676</v>
      </c>
      <c r="M84" s="639">
        <v>1</v>
      </c>
      <c r="N84" s="639" t="s">
        <v>1676</v>
      </c>
      <c r="O84" s="639" t="s">
        <v>1676</v>
      </c>
      <c r="P84" s="639" t="s">
        <v>1676</v>
      </c>
      <c r="Q84" s="639" t="s">
        <v>1762</v>
      </c>
      <c r="R84" s="567" t="s">
        <v>1690</v>
      </c>
      <c r="S84" s="573" t="s">
        <v>830</v>
      </c>
      <c r="T84" s="571" t="s">
        <v>41</v>
      </c>
      <c r="U84" s="567" t="s">
        <v>272</v>
      </c>
      <c r="V84" s="567" t="s">
        <v>74</v>
      </c>
      <c r="W84" s="578"/>
      <c r="X84" s="578"/>
    </row>
    <row r="85" spans="1:24" s="592" customFormat="1" ht="49.5" customHeight="1" x14ac:dyDescent="0.25">
      <c r="A85" s="592" t="s">
        <v>27</v>
      </c>
      <c r="B85" s="641"/>
      <c r="C85" s="666" t="s">
        <v>1805</v>
      </c>
      <c r="D85" s="666" t="s">
        <v>1676</v>
      </c>
      <c r="E85" s="666" t="s">
        <v>1676</v>
      </c>
      <c r="F85" s="666" t="s">
        <v>1676</v>
      </c>
      <c r="G85" s="666" t="s">
        <v>1676</v>
      </c>
      <c r="H85" s="666" t="s">
        <v>1676</v>
      </c>
      <c r="I85" s="666" t="s">
        <v>1676</v>
      </c>
      <c r="J85" s="692" t="s">
        <v>1676</v>
      </c>
      <c r="K85" s="666" t="s">
        <v>1676</v>
      </c>
      <c r="L85" s="692" t="s">
        <v>1676</v>
      </c>
      <c r="M85" s="641">
        <v>1</v>
      </c>
      <c r="N85" s="641" t="s">
        <v>1676</v>
      </c>
      <c r="O85" s="641" t="s">
        <v>1676</v>
      </c>
      <c r="P85" s="641" t="s">
        <v>1676</v>
      </c>
      <c r="Q85" s="641" t="s">
        <v>1763</v>
      </c>
      <c r="R85" s="575" t="s">
        <v>1690</v>
      </c>
      <c r="S85" s="575" t="s">
        <v>274</v>
      </c>
      <c r="T85" s="576" t="s">
        <v>47</v>
      </c>
      <c r="U85" s="575" t="s">
        <v>273</v>
      </c>
      <c r="V85" s="575" t="s">
        <v>74</v>
      </c>
      <c r="W85" s="578"/>
      <c r="X85" s="578"/>
    </row>
    <row r="86" spans="1:24" s="592" customFormat="1" ht="93.75" customHeight="1" x14ac:dyDescent="0.25">
      <c r="A86" s="19" t="s">
        <v>481</v>
      </c>
      <c r="B86" s="19"/>
      <c r="C86" s="19" t="s">
        <v>1805</v>
      </c>
      <c r="D86" s="19" t="s">
        <v>1676</v>
      </c>
      <c r="E86" s="19" t="s">
        <v>1678</v>
      </c>
      <c r="F86" s="19" t="s">
        <v>1676</v>
      </c>
      <c r="G86" s="19" t="s">
        <v>1676</v>
      </c>
      <c r="H86" s="19" t="s">
        <v>1676</v>
      </c>
      <c r="I86" s="19" t="s">
        <v>1678</v>
      </c>
      <c r="J86" s="19" t="s">
        <v>1676</v>
      </c>
      <c r="K86" s="19" t="s">
        <v>1676</v>
      </c>
      <c r="L86" s="19" t="s">
        <v>1676</v>
      </c>
      <c r="M86" s="19">
        <v>1</v>
      </c>
      <c r="N86" s="19" t="s">
        <v>1676</v>
      </c>
      <c r="O86" s="19" t="s">
        <v>1676</v>
      </c>
      <c r="P86" s="19" t="s">
        <v>1676</v>
      </c>
      <c r="Q86" s="19" t="s">
        <v>1765</v>
      </c>
      <c r="R86" s="57" t="s">
        <v>1764</v>
      </c>
      <c r="S86" s="624" t="s">
        <v>894</v>
      </c>
      <c r="T86" s="576" t="s">
        <v>50</v>
      </c>
      <c r="U86" s="575" t="s">
        <v>275</v>
      </c>
      <c r="V86" s="575" t="s">
        <v>74</v>
      </c>
      <c r="W86" s="578"/>
      <c r="X86" s="578"/>
    </row>
    <row r="87" spans="1:24" s="592" customFormat="1" ht="25.5" x14ac:dyDescent="0.25">
      <c r="A87" s="19" t="s">
        <v>1669</v>
      </c>
      <c r="B87" s="19"/>
      <c r="C87" s="19" t="s">
        <v>1805</v>
      </c>
      <c r="D87" s="19" t="s">
        <v>1676</v>
      </c>
      <c r="E87" s="19" t="s">
        <v>1678</v>
      </c>
      <c r="F87" s="19" t="s">
        <v>1676</v>
      </c>
      <c r="G87" s="19" t="s">
        <v>1676</v>
      </c>
      <c r="H87" s="19" t="s">
        <v>1676</v>
      </c>
      <c r="I87" s="19" t="s">
        <v>1678</v>
      </c>
      <c r="J87" s="19" t="s">
        <v>1676</v>
      </c>
      <c r="K87" s="19" t="s">
        <v>1676</v>
      </c>
      <c r="L87" s="19" t="s">
        <v>1676</v>
      </c>
      <c r="M87" s="19">
        <v>1</v>
      </c>
      <c r="N87" s="19" t="s">
        <v>1676</v>
      </c>
      <c r="O87" s="19" t="s">
        <v>1676</v>
      </c>
      <c r="P87" s="19" t="s">
        <v>1676</v>
      </c>
      <c r="Q87" s="19"/>
      <c r="R87" s="37" t="s">
        <v>1155</v>
      </c>
      <c r="S87" s="37" t="s">
        <v>1157</v>
      </c>
      <c r="T87" s="576" t="s">
        <v>41</v>
      </c>
      <c r="U87" s="575" t="s">
        <v>1156</v>
      </c>
      <c r="V87" s="575" t="s">
        <v>74</v>
      </c>
      <c r="W87" s="578"/>
      <c r="X87" s="578"/>
    </row>
    <row r="88" spans="1:24" s="583" customFormat="1" ht="153" customHeight="1" x14ac:dyDescent="0.25">
      <c r="A88" s="621" t="s">
        <v>1670</v>
      </c>
      <c r="B88" s="643" t="s">
        <v>1581</v>
      </c>
      <c r="C88" s="670" t="s">
        <v>1805</v>
      </c>
      <c r="D88" s="670" t="s">
        <v>1678</v>
      </c>
      <c r="E88" s="670" t="s">
        <v>1678</v>
      </c>
      <c r="F88" s="670" t="s">
        <v>1676</v>
      </c>
      <c r="G88" s="670" t="s">
        <v>1676</v>
      </c>
      <c r="H88" s="670" t="s">
        <v>1676</v>
      </c>
      <c r="I88" s="670" t="s">
        <v>1676</v>
      </c>
      <c r="J88" s="699" t="s">
        <v>1676</v>
      </c>
      <c r="K88" s="670" t="s">
        <v>1676</v>
      </c>
      <c r="L88" s="699" t="s">
        <v>1678</v>
      </c>
      <c r="M88" s="643">
        <v>1</v>
      </c>
      <c r="N88" s="643" t="s">
        <v>1676</v>
      </c>
      <c r="O88" s="643" t="s">
        <v>1676</v>
      </c>
      <c r="P88" s="643" t="s">
        <v>1676</v>
      </c>
      <c r="Q88" s="643" t="s">
        <v>1767</v>
      </c>
      <c r="R88" s="37" t="s">
        <v>1766</v>
      </c>
      <c r="S88" s="625" t="s">
        <v>895</v>
      </c>
      <c r="T88" s="576" t="s">
        <v>52</v>
      </c>
      <c r="U88" s="575" t="s">
        <v>277</v>
      </c>
      <c r="V88" s="575" t="s">
        <v>74</v>
      </c>
      <c r="W88" s="578"/>
      <c r="X88" s="575"/>
    </row>
    <row r="89" spans="1:24" s="592" customFormat="1" ht="149.25" customHeight="1" x14ac:dyDescent="0.25">
      <c r="A89" s="59" t="s">
        <v>1526</v>
      </c>
      <c r="B89" s="59" t="s">
        <v>1671</v>
      </c>
      <c r="C89" s="59" t="s">
        <v>1805</v>
      </c>
      <c r="D89" s="59" t="s">
        <v>1676</v>
      </c>
      <c r="E89" s="59" t="s">
        <v>1678</v>
      </c>
      <c r="F89" s="59" t="s">
        <v>1678</v>
      </c>
      <c r="G89" s="59" t="s">
        <v>1676</v>
      </c>
      <c r="H89" s="59" t="s">
        <v>1676</v>
      </c>
      <c r="I89" s="59" t="s">
        <v>1678</v>
      </c>
      <c r="J89" s="59" t="s">
        <v>1676</v>
      </c>
      <c r="K89" s="59" t="s">
        <v>1676</v>
      </c>
      <c r="L89" s="59" t="s">
        <v>1678</v>
      </c>
      <c r="M89" s="59">
        <v>1</v>
      </c>
      <c r="N89" s="59" t="s">
        <v>1678</v>
      </c>
      <c r="O89" s="59" t="s">
        <v>1676</v>
      </c>
      <c r="P89" s="59" t="s">
        <v>1678</v>
      </c>
      <c r="Q89" s="59" t="s">
        <v>1769</v>
      </c>
      <c r="R89" s="116" t="s">
        <v>1768</v>
      </c>
      <c r="S89" s="116" t="s">
        <v>756</v>
      </c>
      <c r="T89" s="572" t="s">
        <v>747</v>
      </c>
      <c r="U89" s="568" t="s">
        <v>745</v>
      </c>
      <c r="V89" s="568" t="s">
        <v>74</v>
      </c>
      <c r="W89" s="574"/>
      <c r="X89" s="568"/>
    </row>
    <row r="90" spans="1:24" s="592" customFormat="1" ht="66" x14ac:dyDescent="0.25">
      <c r="A90" s="24" t="s">
        <v>1517</v>
      </c>
      <c r="B90" s="24"/>
      <c r="C90" s="24" t="s">
        <v>1805</v>
      </c>
      <c r="D90" s="24" t="s">
        <v>1676</v>
      </c>
      <c r="E90" s="24" t="s">
        <v>1676</v>
      </c>
      <c r="F90" s="24" t="s">
        <v>1678</v>
      </c>
      <c r="G90" s="24" t="s">
        <v>1676</v>
      </c>
      <c r="H90" s="24" t="s">
        <v>1676</v>
      </c>
      <c r="I90" s="24" t="s">
        <v>1676</v>
      </c>
      <c r="J90" s="24" t="s">
        <v>1676</v>
      </c>
      <c r="K90" s="24" t="s">
        <v>1676</v>
      </c>
      <c r="L90" s="24" t="s">
        <v>1676</v>
      </c>
      <c r="M90" s="24">
        <v>5</v>
      </c>
      <c r="N90" s="24" t="s">
        <v>1676</v>
      </c>
      <c r="O90" s="24" t="s">
        <v>1676</v>
      </c>
      <c r="P90" s="24" t="s">
        <v>1676</v>
      </c>
      <c r="Q90" s="24" t="s">
        <v>1771</v>
      </c>
      <c r="R90" s="578" t="s">
        <v>1770</v>
      </c>
      <c r="S90" s="9" t="s">
        <v>834</v>
      </c>
      <c r="T90" s="576" t="s">
        <v>53</v>
      </c>
      <c r="U90" s="37" t="s">
        <v>1231</v>
      </c>
      <c r="V90" s="575" t="s">
        <v>74</v>
      </c>
      <c r="W90" s="578"/>
      <c r="X90" s="578"/>
    </row>
    <row r="91" spans="1:24" s="592" customFormat="1" ht="33" x14ac:dyDescent="0.25">
      <c r="A91" s="592" t="s">
        <v>452</v>
      </c>
      <c r="B91" s="641"/>
      <c r="C91" s="666" t="s">
        <v>1805</v>
      </c>
      <c r="D91" s="666" t="s">
        <v>1676</v>
      </c>
      <c r="E91" s="666" t="s">
        <v>1676</v>
      </c>
      <c r="F91" s="666" t="s">
        <v>1676</v>
      </c>
      <c r="G91" s="666" t="s">
        <v>1676</v>
      </c>
      <c r="H91" s="666" t="s">
        <v>1676</v>
      </c>
      <c r="I91" s="666" t="s">
        <v>1676</v>
      </c>
      <c r="J91" s="692" t="s">
        <v>1676</v>
      </c>
      <c r="K91" s="666" t="s">
        <v>1676</v>
      </c>
      <c r="L91" s="692" t="s">
        <v>1676</v>
      </c>
      <c r="M91" s="641">
        <v>1</v>
      </c>
      <c r="N91" s="641" t="s">
        <v>1676</v>
      </c>
      <c r="O91" s="641" t="s">
        <v>1676</v>
      </c>
      <c r="P91" s="641" t="s">
        <v>1676</v>
      </c>
      <c r="Q91" s="641" t="s">
        <v>1703</v>
      </c>
      <c r="R91" s="575" t="s">
        <v>1772</v>
      </c>
      <c r="S91" s="575" t="s">
        <v>32</v>
      </c>
      <c r="T91" s="576" t="s">
        <v>40</v>
      </c>
      <c r="U91" s="675" t="s">
        <v>1476</v>
      </c>
      <c r="V91" s="575" t="s">
        <v>74</v>
      </c>
      <c r="W91" s="578"/>
      <c r="X91" s="578"/>
    </row>
    <row r="92" spans="1:24" s="592" customFormat="1" ht="33" x14ac:dyDescent="0.25">
      <c r="A92" s="592" t="s">
        <v>29</v>
      </c>
      <c r="B92" s="641"/>
      <c r="C92" s="666" t="s">
        <v>1805</v>
      </c>
      <c r="D92" s="666" t="s">
        <v>1676</v>
      </c>
      <c r="E92" s="666" t="s">
        <v>1676</v>
      </c>
      <c r="F92" s="666" t="s">
        <v>1676</v>
      </c>
      <c r="G92" s="666" t="s">
        <v>1676</v>
      </c>
      <c r="H92" s="666" t="s">
        <v>1676</v>
      </c>
      <c r="I92" s="666" t="s">
        <v>1676</v>
      </c>
      <c r="J92" s="692" t="s">
        <v>1678</v>
      </c>
      <c r="K92" s="666" t="s">
        <v>1676</v>
      </c>
      <c r="L92" s="692" t="s">
        <v>1678</v>
      </c>
      <c r="M92" s="641">
        <v>1</v>
      </c>
      <c r="N92" s="641" t="s">
        <v>1676</v>
      </c>
      <c r="O92" s="641" t="s">
        <v>1676</v>
      </c>
      <c r="P92" s="641" t="s">
        <v>1676</v>
      </c>
      <c r="Q92" s="641" t="s">
        <v>1765</v>
      </c>
      <c r="R92" s="575" t="s">
        <v>1773</v>
      </c>
      <c r="S92" s="575" t="s">
        <v>256</v>
      </c>
      <c r="T92" s="576" t="s">
        <v>46</v>
      </c>
      <c r="U92" s="575" t="s">
        <v>281</v>
      </c>
      <c r="V92" s="575" t="s">
        <v>74</v>
      </c>
      <c r="W92" s="578"/>
      <c r="X92" s="578"/>
    </row>
    <row r="93" spans="1:24" s="592" customFormat="1" ht="51" x14ac:dyDescent="0.25">
      <c r="A93" s="19" t="s">
        <v>1573</v>
      </c>
      <c r="B93" s="19"/>
      <c r="C93" s="19" t="s">
        <v>1805</v>
      </c>
      <c r="D93" s="19" t="s">
        <v>1676</v>
      </c>
      <c r="E93" s="19" t="s">
        <v>1678</v>
      </c>
      <c r="F93" s="19" t="s">
        <v>1678</v>
      </c>
      <c r="G93" s="19" t="s">
        <v>1676</v>
      </c>
      <c r="H93" s="19" t="s">
        <v>1676</v>
      </c>
      <c r="I93" s="19" t="s">
        <v>1676</v>
      </c>
      <c r="J93" s="19" t="s">
        <v>1676</v>
      </c>
      <c r="K93" s="19" t="s">
        <v>1676</v>
      </c>
      <c r="L93" s="19" t="s">
        <v>1678</v>
      </c>
      <c r="M93" s="19">
        <v>1</v>
      </c>
      <c r="N93" s="19" t="s">
        <v>1676</v>
      </c>
      <c r="O93" s="19" t="s">
        <v>1676</v>
      </c>
      <c r="P93" s="19" t="s">
        <v>1676</v>
      </c>
      <c r="Q93" s="19" t="s">
        <v>1775</v>
      </c>
      <c r="R93" s="9" t="s">
        <v>1774</v>
      </c>
      <c r="S93" s="624" t="s">
        <v>836</v>
      </c>
      <c r="T93" s="576" t="s">
        <v>41</v>
      </c>
      <c r="U93" s="575" t="s">
        <v>570</v>
      </c>
      <c r="V93" s="575" t="s">
        <v>74</v>
      </c>
      <c r="W93" s="578"/>
      <c r="X93" s="578"/>
    </row>
    <row r="94" spans="1:24" s="592" customFormat="1" ht="33" x14ac:dyDescent="0.25">
      <c r="A94" s="592" t="s">
        <v>24</v>
      </c>
      <c r="B94" s="641"/>
      <c r="C94" s="666" t="s">
        <v>1805</v>
      </c>
      <c r="D94" s="666" t="s">
        <v>1676</v>
      </c>
      <c r="E94" s="666" t="s">
        <v>1676</v>
      </c>
      <c r="F94" s="666" t="s">
        <v>1676</v>
      </c>
      <c r="G94" s="666" t="s">
        <v>1676</v>
      </c>
      <c r="H94" s="666" t="s">
        <v>1676</v>
      </c>
      <c r="I94" s="666" t="s">
        <v>1676</v>
      </c>
      <c r="J94" s="692" t="s">
        <v>1676</v>
      </c>
      <c r="K94" s="666" t="s">
        <v>1676</v>
      </c>
      <c r="L94" s="692" t="s">
        <v>1676</v>
      </c>
      <c r="M94" s="641">
        <v>1</v>
      </c>
      <c r="N94" s="641" t="s">
        <v>1676</v>
      </c>
      <c r="O94" s="641" t="s">
        <v>1676</v>
      </c>
      <c r="P94" s="641" t="s">
        <v>1676</v>
      </c>
      <c r="Q94" s="641" t="s">
        <v>1776</v>
      </c>
      <c r="R94" s="575" t="s">
        <v>1764</v>
      </c>
      <c r="S94" s="575" t="s">
        <v>256</v>
      </c>
      <c r="T94" s="576" t="s">
        <v>54</v>
      </c>
      <c r="U94" s="575" t="s">
        <v>282</v>
      </c>
      <c r="V94" s="575" t="s">
        <v>74</v>
      </c>
      <c r="W94" s="578"/>
      <c r="X94" s="578"/>
    </row>
    <row r="95" spans="1:24" s="592" customFormat="1" ht="66" customHeight="1" x14ac:dyDescent="0.25">
      <c r="A95" s="19" t="s">
        <v>1672</v>
      </c>
      <c r="B95" s="19"/>
      <c r="C95" s="19" t="s">
        <v>1805</v>
      </c>
      <c r="D95" s="19" t="s">
        <v>1676</v>
      </c>
      <c r="E95" s="19" t="s">
        <v>1678</v>
      </c>
      <c r="F95" s="19" t="s">
        <v>1676</v>
      </c>
      <c r="G95" s="19" t="s">
        <v>1676</v>
      </c>
      <c r="H95" s="19" t="s">
        <v>1676</v>
      </c>
      <c r="I95" s="19" t="s">
        <v>1676</v>
      </c>
      <c r="J95" s="19" t="s">
        <v>1676</v>
      </c>
      <c r="K95" s="19" t="s">
        <v>1676</v>
      </c>
      <c r="L95" s="19" t="s">
        <v>1676</v>
      </c>
      <c r="M95" s="19">
        <v>1</v>
      </c>
      <c r="N95" s="19" t="s">
        <v>1676</v>
      </c>
      <c r="O95" s="19" t="s">
        <v>1676</v>
      </c>
      <c r="P95" s="19" t="s">
        <v>1676</v>
      </c>
      <c r="Q95" s="19" t="s">
        <v>1778</v>
      </c>
      <c r="R95" s="575" t="s">
        <v>1777</v>
      </c>
      <c r="S95" s="60" t="s">
        <v>897</v>
      </c>
      <c r="T95" s="576" t="s">
        <v>47</v>
      </c>
      <c r="U95" s="575" t="s">
        <v>441</v>
      </c>
      <c r="V95" s="575" t="s">
        <v>404</v>
      </c>
      <c r="W95" s="578"/>
      <c r="X95" s="578"/>
    </row>
    <row r="96" spans="1:24" s="592" customFormat="1" ht="33" x14ac:dyDescent="0.25">
      <c r="A96" s="162" t="s">
        <v>934</v>
      </c>
      <c r="B96" s="162"/>
      <c r="C96" s="162" t="s">
        <v>1805</v>
      </c>
      <c r="D96" s="162" t="s">
        <v>1676</v>
      </c>
      <c r="E96" s="162" t="s">
        <v>1676</v>
      </c>
      <c r="F96" s="162" t="s">
        <v>1676</v>
      </c>
      <c r="G96" s="162" t="s">
        <v>1676</v>
      </c>
      <c r="H96" s="162" t="s">
        <v>1676</v>
      </c>
      <c r="I96" s="162" t="s">
        <v>1676</v>
      </c>
      <c r="J96" s="162" t="s">
        <v>1676</v>
      </c>
      <c r="K96" s="162" t="s">
        <v>1676</v>
      </c>
      <c r="L96" s="162" t="s">
        <v>1676</v>
      </c>
      <c r="M96" s="162">
        <v>1</v>
      </c>
      <c r="N96" s="162" t="s">
        <v>1676</v>
      </c>
      <c r="O96" s="162" t="s">
        <v>1676</v>
      </c>
      <c r="P96" s="162" t="s">
        <v>1676</v>
      </c>
      <c r="Q96" s="162"/>
      <c r="R96" s="575" t="s">
        <v>933</v>
      </c>
      <c r="S96" s="168" t="s">
        <v>1112</v>
      </c>
      <c r="T96" s="576" t="s">
        <v>54</v>
      </c>
      <c r="U96" s="575" t="s">
        <v>936</v>
      </c>
      <c r="V96" s="579" t="s">
        <v>74</v>
      </c>
      <c r="W96" s="578"/>
      <c r="X96" s="578"/>
    </row>
    <row r="97" spans="1:24" s="592" customFormat="1" ht="38.25" x14ac:dyDescent="0.25">
      <c r="A97" s="19" t="s">
        <v>1540</v>
      </c>
      <c r="B97" s="19"/>
      <c r="C97" s="19" t="s">
        <v>1805</v>
      </c>
      <c r="D97" s="19" t="s">
        <v>1676</v>
      </c>
      <c r="E97" s="19" t="s">
        <v>1678</v>
      </c>
      <c r="F97" s="19" t="s">
        <v>1678</v>
      </c>
      <c r="G97" s="19" t="s">
        <v>1676</v>
      </c>
      <c r="H97" s="19" t="s">
        <v>1676</v>
      </c>
      <c r="I97" s="19" t="s">
        <v>1676</v>
      </c>
      <c r="J97" s="19" t="s">
        <v>1676</v>
      </c>
      <c r="K97" s="19" t="s">
        <v>1676</v>
      </c>
      <c r="L97" s="19" t="s">
        <v>1678</v>
      </c>
      <c r="M97" s="19">
        <v>1</v>
      </c>
      <c r="N97" s="19" t="s">
        <v>1676</v>
      </c>
      <c r="O97" s="19" t="s">
        <v>1676</v>
      </c>
      <c r="P97" s="19" t="s">
        <v>1676</v>
      </c>
      <c r="Q97" s="19" t="s">
        <v>1776</v>
      </c>
      <c r="R97" s="575" t="s">
        <v>1764</v>
      </c>
      <c r="S97" s="57" t="s">
        <v>898</v>
      </c>
      <c r="T97" s="576" t="s">
        <v>44</v>
      </c>
      <c r="U97" s="575" t="s">
        <v>429</v>
      </c>
      <c r="V97" s="575" t="s">
        <v>74</v>
      </c>
      <c r="W97" s="578"/>
      <c r="X97" s="578"/>
    </row>
    <row r="98" spans="1:24" s="592" customFormat="1" ht="33" x14ac:dyDescent="0.25">
      <c r="A98" s="592" t="s">
        <v>326</v>
      </c>
      <c r="B98" s="641"/>
      <c r="C98" s="666" t="s">
        <v>1805</v>
      </c>
      <c r="D98" s="666" t="s">
        <v>1676</v>
      </c>
      <c r="E98" s="666" t="s">
        <v>1676</v>
      </c>
      <c r="F98" s="666" t="s">
        <v>1676</v>
      </c>
      <c r="G98" s="666" t="s">
        <v>1676</v>
      </c>
      <c r="H98" s="666" t="s">
        <v>1676</v>
      </c>
      <c r="I98" s="666" t="s">
        <v>1676</v>
      </c>
      <c r="J98" s="692" t="s">
        <v>1676</v>
      </c>
      <c r="K98" s="666" t="s">
        <v>1676</v>
      </c>
      <c r="L98" s="692" t="s">
        <v>1676</v>
      </c>
      <c r="M98" s="641">
        <v>1</v>
      </c>
      <c r="N98" s="641" t="s">
        <v>1676</v>
      </c>
      <c r="O98" s="641" t="s">
        <v>1676</v>
      </c>
      <c r="P98" s="641" t="s">
        <v>1676</v>
      </c>
      <c r="Q98" s="641" t="s">
        <v>1779</v>
      </c>
      <c r="R98" s="575" t="s">
        <v>1764</v>
      </c>
      <c r="S98" s="575" t="s">
        <v>329</v>
      </c>
      <c r="T98" s="576" t="s">
        <v>41</v>
      </c>
      <c r="U98" s="575" t="s">
        <v>328</v>
      </c>
      <c r="V98" s="575" t="s">
        <v>327</v>
      </c>
      <c r="W98" s="578"/>
      <c r="X98" s="578"/>
    </row>
    <row r="99" spans="1:24" s="692" customFormat="1" x14ac:dyDescent="0.25">
      <c r="A99" s="692" t="s">
        <v>1821</v>
      </c>
      <c r="C99" s="692" t="s">
        <v>1805</v>
      </c>
      <c r="D99" s="692" t="s">
        <v>1676</v>
      </c>
      <c r="E99" s="692" t="s">
        <v>1676</v>
      </c>
      <c r="F99" s="692" t="s">
        <v>1678</v>
      </c>
      <c r="G99" s="692" t="s">
        <v>1676</v>
      </c>
      <c r="H99" s="692" t="s">
        <v>1676</v>
      </c>
      <c r="I99" s="692" t="s">
        <v>1676</v>
      </c>
      <c r="J99" s="692" t="s">
        <v>1676</v>
      </c>
      <c r="K99" s="692" t="s">
        <v>1676</v>
      </c>
      <c r="L99" s="692" t="s">
        <v>1678</v>
      </c>
      <c r="M99" s="692">
        <v>1</v>
      </c>
      <c r="N99" s="692" t="s">
        <v>1676</v>
      </c>
      <c r="O99" s="692" t="s">
        <v>1676</v>
      </c>
      <c r="P99" s="692" t="s">
        <v>1676</v>
      </c>
      <c r="Q99" s="692" t="s">
        <v>1781</v>
      </c>
      <c r="R99" s="681" t="s">
        <v>1780</v>
      </c>
      <c r="S99" s="681" t="s">
        <v>284</v>
      </c>
      <c r="T99" s="682" t="s">
        <v>54</v>
      </c>
      <c r="U99" s="681" t="s">
        <v>1822</v>
      </c>
      <c r="V99" s="681" t="s">
        <v>74</v>
      </c>
      <c r="W99" s="684"/>
      <c r="X99" s="684"/>
    </row>
    <row r="100" spans="1:24" s="592" customFormat="1" ht="33" x14ac:dyDescent="0.25">
      <c r="A100" s="592" t="s">
        <v>1339</v>
      </c>
      <c r="B100" s="641"/>
      <c r="C100" s="666" t="s">
        <v>1805</v>
      </c>
      <c r="D100" s="666" t="s">
        <v>1676</v>
      </c>
      <c r="E100" s="666" t="s">
        <v>1676</v>
      </c>
      <c r="F100" s="666" t="s">
        <v>1678</v>
      </c>
      <c r="G100" s="666" t="s">
        <v>1676</v>
      </c>
      <c r="H100" s="666" t="s">
        <v>1676</v>
      </c>
      <c r="I100" s="666" t="s">
        <v>1676</v>
      </c>
      <c r="J100" s="692" t="s">
        <v>1676</v>
      </c>
      <c r="K100" s="666" t="s">
        <v>1676</v>
      </c>
      <c r="L100" s="692" t="s">
        <v>1678</v>
      </c>
      <c r="M100" s="641">
        <v>1</v>
      </c>
      <c r="N100" s="641" t="s">
        <v>1676</v>
      </c>
      <c r="O100" s="641" t="s">
        <v>1676</v>
      </c>
      <c r="P100" s="641" t="s">
        <v>1676</v>
      </c>
      <c r="Q100" s="641" t="s">
        <v>1781</v>
      </c>
      <c r="R100" s="575" t="s">
        <v>1780</v>
      </c>
      <c r="S100" s="575" t="s">
        <v>284</v>
      </c>
      <c r="T100" s="576" t="s">
        <v>54</v>
      </c>
      <c r="U100" s="575" t="s">
        <v>283</v>
      </c>
      <c r="V100" s="575" t="s">
        <v>74</v>
      </c>
      <c r="W100" s="578"/>
      <c r="X100" s="578"/>
    </row>
    <row r="101" spans="1:24" s="592" customFormat="1" ht="109.5" customHeight="1" x14ac:dyDescent="0.25">
      <c r="A101" s="24" t="s">
        <v>19</v>
      </c>
      <c r="B101" s="24"/>
      <c r="C101" s="24" t="s">
        <v>1806</v>
      </c>
      <c r="D101" s="24" t="s">
        <v>1676</v>
      </c>
      <c r="E101" s="24" t="s">
        <v>1676</v>
      </c>
      <c r="F101" s="24" t="s">
        <v>1678</v>
      </c>
      <c r="G101" s="24" t="s">
        <v>1676</v>
      </c>
      <c r="H101" s="24" t="s">
        <v>1676</v>
      </c>
      <c r="I101" s="24" t="s">
        <v>1676</v>
      </c>
      <c r="J101" s="24" t="s">
        <v>1676</v>
      </c>
      <c r="K101" s="24" t="s">
        <v>1676</v>
      </c>
      <c r="L101" s="24" t="s">
        <v>1676</v>
      </c>
      <c r="M101" s="24">
        <v>1</v>
      </c>
      <c r="N101" s="24" t="s">
        <v>1676</v>
      </c>
      <c r="O101" s="24" t="s">
        <v>1676</v>
      </c>
      <c r="P101" s="24" t="s">
        <v>1676</v>
      </c>
      <c r="Q101" s="24" t="s">
        <v>1783</v>
      </c>
      <c r="R101" s="637" t="s">
        <v>1782</v>
      </c>
      <c r="S101" s="9" t="s">
        <v>839</v>
      </c>
      <c r="T101" s="167" t="s">
        <v>41</v>
      </c>
      <c r="U101" s="575" t="s">
        <v>285</v>
      </c>
      <c r="V101" s="575" t="s">
        <v>74</v>
      </c>
      <c r="W101" s="578"/>
      <c r="X101" s="578"/>
    </row>
    <row r="102" spans="1:24" s="592" customFormat="1" ht="54.75" customHeight="1" x14ac:dyDescent="0.25">
      <c r="A102" s="24" t="s">
        <v>455</v>
      </c>
      <c r="B102" s="24"/>
      <c r="C102" s="24" t="s">
        <v>1806</v>
      </c>
      <c r="D102" s="24" t="s">
        <v>1676</v>
      </c>
      <c r="E102" s="24" t="s">
        <v>1676</v>
      </c>
      <c r="F102" s="24" t="s">
        <v>1678</v>
      </c>
      <c r="G102" s="24" t="s">
        <v>1676</v>
      </c>
      <c r="H102" s="24" t="s">
        <v>1676</v>
      </c>
      <c r="I102" s="24" t="s">
        <v>1676</v>
      </c>
      <c r="J102" s="24" t="s">
        <v>1676</v>
      </c>
      <c r="K102" s="24" t="s">
        <v>1676</v>
      </c>
      <c r="L102" s="24" t="s">
        <v>1676</v>
      </c>
      <c r="M102" s="24">
        <v>1</v>
      </c>
      <c r="N102" s="24" t="s">
        <v>1678</v>
      </c>
      <c r="O102" s="24" t="s">
        <v>1676</v>
      </c>
      <c r="P102" s="24" t="s">
        <v>1676</v>
      </c>
      <c r="Q102" s="24" t="s">
        <v>1785</v>
      </c>
      <c r="R102" s="575" t="s">
        <v>1784</v>
      </c>
      <c r="S102" s="9" t="s">
        <v>732</v>
      </c>
      <c r="T102" s="167" t="s">
        <v>380</v>
      </c>
      <c r="U102" s="575" t="s">
        <v>456</v>
      </c>
      <c r="V102" s="575" t="s">
        <v>74</v>
      </c>
      <c r="W102" s="578"/>
      <c r="X102" s="578"/>
    </row>
    <row r="103" spans="1:24" s="592" customFormat="1" ht="99" x14ac:dyDescent="0.25">
      <c r="A103" s="587" t="s">
        <v>205</v>
      </c>
      <c r="B103" s="649"/>
      <c r="C103" s="664" t="s">
        <v>1806</v>
      </c>
      <c r="D103" s="664" t="s">
        <v>1678</v>
      </c>
      <c r="E103" s="664" t="s">
        <v>1676</v>
      </c>
      <c r="F103" s="664" t="s">
        <v>1676</v>
      </c>
      <c r="G103" s="664" t="s">
        <v>1676</v>
      </c>
      <c r="H103" s="664" t="s">
        <v>1676</v>
      </c>
      <c r="I103" s="664" t="s">
        <v>1676</v>
      </c>
      <c r="J103" s="689" t="s">
        <v>1676</v>
      </c>
      <c r="K103" s="664" t="s">
        <v>1676</v>
      </c>
      <c r="L103" s="689" t="s">
        <v>1678</v>
      </c>
      <c r="M103" s="649">
        <v>1</v>
      </c>
      <c r="N103" s="649" t="s">
        <v>1676</v>
      </c>
      <c r="O103" s="649" t="s">
        <v>1676</v>
      </c>
      <c r="P103" s="649" t="s">
        <v>1676</v>
      </c>
      <c r="Q103" s="649" t="s">
        <v>1786</v>
      </c>
      <c r="R103" s="637" t="s">
        <v>1715</v>
      </c>
      <c r="S103" s="577" t="s">
        <v>843</v>
      </c>
      <c r="T103" s="576" t="s">
        <v>35</v>
      </c>
      <c r="U103" s="575" t="s">
        <v>206</v>
      </c>
      <c r="V103" s="575" t="s">
        <v>74</v>
      </c>
      <c r="W103" s="662" t="s">
        <v>349</v>
      </c>
      <c r="X103" s="578"/>
    </row>
    <row r="104" spans="1:24" s="592" customFormat="1" ht="51" x14ac:dyDescent="0.25">
      <c r="A104" s="19" t="s">
        <v>1673</v>
      </c>
      <c r="B104" s="19"/>
      <c r="C104" s="19" t="s">
        <v>1805</v>
      </c>
      <c r="D104" s="19" t="s">
        <v>1676</v>
      </c>
      <c r="E104" s="19" t="s">
        <v>1678</v>
      </c>
      <c r="F104" s="19" t="s">
        <v>1678</v>
      </c>
      <c r="G104" s="19" t="s">
        <v>1676</v>
      </c>
      <c r="H104" s="19" t="s">
        <v>1676</v>
      </c>
      <c r="I104" s="19" t="s">
        <v>1678</v>
      </c>
      <c r="J104" s="19" t="s">
        <v>1678</v>
      </c>
      <c r="K104" s="19" t="s">
        <v>1676</v>
      </c>
      <c r="L104" s="19" t="s">
        <v>1676</v>
      </c>
      <c r="M104" s="19">
        <v>1</v>
      </c>
      <c r="N104" s="19" t="s">
        <v>1678</v>
      </c>
      <c r="O104" s="19" t="s">
        <v>1678</v>
      </c>
      <c r="P104" s="19" t="s">
        <v>1676</v>
      </c>
      <c r="Q104" s="19" t="s">
        <v>1787</v>
      </c>
      <c r="R104" s="9"/>
      <c r="S104" s="624" t="s">
        <v>844</v>
      </c>
      <c r="T104" s="576" t="s">
        <v>380</v>
      </c>
      <c r="U104" s="575" t="s">
        <v>544</v>
      </c>
      <c r="V104" s="575" t="s">
        <v>74</v>
      </c>
      <c r="W104" s="36"/>
      <c r="X104" s="578"/>
    </row>
    <row r="105" spans="1:24" s="592" customFormat="1" ht="38.25" x14ac:dyDescent="0.25">
      <c r="A105" s="19" t="s">
        <v>1588</v>
      </c>
      <c r="B105" s="19"/>
      <c r="C105" s="19" t="s">
        <v>1805</v>
      </c>
      <c r="D105" s="19" t="s">
        <v>1678</v>
      </c>
      <c r="E105" s="19" t="s">
        <v>1678</v>
      </c>
      <c r="F105" s="19" t="s">
        <v>1676</v>
      </c>
      <c r="G105" s="19" t="s">
        <v>1676</v>
      </c>
      <c r="H105" s="19" t="s">
        <v>1676</v>
      </c>
      <c r="I105" s="19" t="s">
        <v>1676</v>
      </c>
      <c r="J105" s="19" t="s">
        <v>1676</v>
      </c>
      <c r="K105" s="19" t="s">
        <v>1676</v>
      </c>
      <c r="L105" s="19" t="s">
        <v>1678</v>
      </c>
      <c r="M105" s="19">
        <v>1</v>
      </c>
      <c r="N105" s="19" t="s">
        <v>1678</v>
      </c>
      <c r="O105" s="19" t="s">
        <v>1678</v>
      </c>
      <c r="P105" s="19" t="s">
        <v>1676</v>
      </c>
      <c r="Q105" s="19" t="s">
        <v>1789</v>
      </c>
      <c r="R105" s="577" t="s">
        <v>1788</v>
      </c>
      <c r="S105" s="624" t="s">
        <v>736</v>
      </c>
      <c r="T105" s="576" t="s">
        <v>130</v>
      </c>
      <c r="U105" s="575" t="s">
        <v>545</v>
      </c>
      <c r="V105" s="575" t="s">
        <v>74</v>
      </c>
      <c r="W105" s="36"/>
      <c r="X105" s="578"/>
    </row>
    <row r="106" spans="1:24" s="592" customFormat="1" ht="38.25" x14ac:dyDescent="0.25">
      <c r="A106" s="587" t="s">
        <v>14</v>
      </c>
      <c r="B106" s="649"/>
      <c r="C106" s="664" t="s">
        <v>1806</v>
      </c>
      <c r="D106" s="664" t="s">
        <v>1678</v>
      </c>
      <c r="E106" s="664" t="s">
        <v>1676</v>
      </c>
      <c r="F106" s="664" t="s">
        <v>1676</v>
      </c>
      <c r="G106" s="664" t="s">
        <v>1676</v>
      </c>
      <c r="H106" s="664" t="s">
        <v>1676</v>
      </c>
      <c r="I106" s="664" t="s">
        <v>1676</v>
      </c>
      <c r="J106" s="689" t="s">
        <v>1676</v>
      </c>
      <c r="K106" s="664" t="s">
        <v>1676</v>
      </c>
      <c r="L106" s="689" t="s">
        <v>1678</v>
      </c>
      <c r="M106" s="649">
        <v>2</v>
      </c>
      <c r="N106" s="649" t="s">
        <v>1676</v>
      </c>
      <c r="O106" s="649" t="s">
        <v>1676</v>
      </c>
      <c r="P106" s="649" t="s">
        <v>1676</v>
      </c>
      <c r="Q106" s="649" t="s">
        <v>1791</v>
      </c>
      <c r="R106" s="575" t="s">
        <v>1790</v>
      </c>
      <c r="S106" s="32" t="s">
        <v>739</v>
      </c>
      <c r="T106" s="576" t="s">
        <v>35</v>
      </c>
      <c r="U106" s="575" t="s">
        <v>288</v>
      </c>
      <c r="V106" s="575" t="s">
        <v>74</v>
      </c>
      <c r="W106" s="578" t="s">
        <v>349</v>
      </c>
      <c r="X106" s="578"/>
    </row>
    <row r="107" spans="1:24" s="592" customFormat="1" ht="63.75" customHeight="1" x14ac:dyDescent="0.25">
      <c r="A107" s="19" t="s">
        <v>1545</v>
      </c>
      <c r="B107" s="19"/>
      <c r="C107" s="19" t="s">
        <v>1805</v>
      </c>
      <c r="D107" s="19" t="s">
        <v>1676</v>
      </c>
      <c r="E107" s="19" t="s">
        <v>1678</v>
      </c>
      <c r="F107" s="19" t="s">
        <v>1676</v>
      </c>
      <c r="G107" s="19" t="s">
        <v>1676</v>
      </c>
      <c r="H107" s="19" t="s">
        <v>1676</v>
      </c>
      <c r="I107" s="19" t="s">
        <v>1676</v>
      </c>
      <c r="J107" s="19" t="s">
        <v>1678</v>
      </c>
      <c r="K107" s="19" t="s">
        <v>1676</v>
      </c>
      <c r="L107" s="19" t="s">
        <v>1678</v>
      </c>
      <c r="M107" s="19">
        <v>1</v>
      </c>
      <c r="N107" s="19" t="s">
        <v>1676</v>
      </c>
      <c r="O107" s="19" t="s">
        <v>1676</v>
      </c>
      <c r="P107" s="19" t="s">
        <v>1676</v>
      </c>
      <c r="Q107" s="19" t="s">
        <v>1683</v>
      </c>
      <c r="R107" s="37"/>
      <c r="S107" s="624" t="s">
        <v>742</v>
      </c>
      <c r="T107" s="576" t="s">
        <v>44</v>
      </c>
      <c r="U107" s="575" t="s">
        <v>444</v>
      </c>
      <c r="V107" s="575" t="s">
        <v>74</v>
      </c>
      <c r="W107" s="578"/>
      <c r="X107" s="578"/>
    </row>
    <row r="108" spans="1:24" s="592" customFormat="1" ht="85.5" customHeight="1" x14ac:dyDescent="0.25">
      <c r="A108" s="622" t="s">
        <v>561</v>
      </c>
      <c r="B108" s="644"/>
      <c r="C108" s="671" t="s">
        <v>1806</v>
      </c>
      <c r="D108" s="671" t="s">
        <v>1678</v>
      </c>
      <c r="E108" s="671" t="s">
        <v>1676</v>
      </c>
      <c r="F108" s="671" t="s">
        <v>1676</v>
      </c>
      <c r="G108" s="671" t="s">
        <v>1676</v>
      </c>
      <c r="H108" s="671" t="s">
        <v>1676</v>
      </c>
      <c r="I108" s="671" t="s">
        <v>1676</v>
      </c>
      <c r="J108" s="700" t="s">
        <v>1678</v>
      </c>
      <c r="K108" s="671" t="s">
        <v>1676</v>
      </c>
      <c r="L108" s="700" t="s">
        <v>1678</v>
      </c>
      <c r="M108" s="644">
        <v>6</v>
      </c>
      <c r="N108" s="644" t="s">
        <v>1676</v>
      </c>
      <c r="O108" s="644" t="s">
        <v>1676</v>
      </c>
      <c r="P108" s="644" t="s">
        <v>1678</v>
      </c>
      <c r="Q108" s="644" t="s">
        <v>1793</v>
      </c>
      <c r="R108" s="577" t="s">
        <v>1792</v>
      </c>
      <c r="S108" s="624" t="s">
        <v>845</v>
      </c>
      <c r="T108" s="576" t="s">
        <v>34</v>
      </c>
      <c r="U108" s="575" t="s">
        <v>289</v>
      </c>
      <c r="V108" s="575" t="s">
        <v>74</v>
      </c>
      <c r="W108" s="575" t="s">
        <v>349</v>
      </c>
      <c r="X108" s="578"/>
    </row>
    <row r="109" spans="1:24" ht="77.25" customHeight="1" x14ac:dyDescent="0.25">
      <c r="A109" s="592" t="s">
        <v>356</v>
      </c>
      <c r="C109" s="666" t="s">
        <v>1805</v>
      </c>
      <c r="D109" s="666" t="s">
        <v>1676</v>
      </c>
      <c r="E109" s="666" t="s">
        <v>1676</v>
      </c>
      <c r="F109" s="666" t="s">
        <v>1676</v>
      </c>
      <c r="G109" s="666" t="s">
        <v>1676</v>
      </c>
      <c r="H109" s="666" t="s">
        <v>1676</v>
      </c>
      <c r="I109" s="666" t="s">
        <v>1676</v>
      </c>
      <c r="J109" s="692" t="s">
        <v>1676</v>
      </c>
      <c r="K109" s="666" t="s">
        <v>1676</v>
      </c>
      <c r="L109" s="692" t="s">
        <v>1676</v>
      </c>
      <c r="M109" s="641">
        <v>1</v>
      </c>
      <c r="N109" s="641" t="s">
        <v>1676</v>
      </c>
      <c r="O109" s="641" t="s">
        <v>1676</v>
      </c>
      <c r="P109" s="641" t="s">
        <v>1676</v>
      </c>
      <c r="Q109" s="641" t="s">
        <v>1794</v>
      </c>
      <c r="R109" s="637" t="s">
        <v>1745</v>
      </c>
      <c r="S109" s="575" t="s">
        <v>902</v>
      </c>
      <c r="T109" s="576" t="s">
        <v>46</v>
      </c>
      <c r="U109" s="575" t="s">
        <v>295</v>
      </c>
      <c r="V109" s="575" t="s">
        <v>74</v>
      </c>
      <c r="W109" s="578"/>
      <c r="X109" s="578"/>
    </row>
    <row r="114" spans="1:24" x14ac:dyDescent="0.25">
      <c r="T114" s="124"/>
    </row>
    <row r="115" spans="1:24" x14ac:dyDescent="0.25">
      <c r="T115" s="575"/>
    </row>
    <row r="116" spans="1:24" x14ac:dyDescent="0.25">
      <c r="T116" s="575"/>
    </row>
    <row r="117" spans="1:24" x14ac:dyDescent="0.25">
      <c r="T117" s="575"/>
    </row>
    <row r="118" spans="1:24" s="576" customFormat="1" x14ac:dyDescent="0.25">
      <c r="A118" s="592"/>
      <c r="B118" s="641"/>
      <c r="C118" s="666"/>
      <c r="D118" s="666"/>
      <c r="E118" s="666"/>
      <c r="F118" s="666"/>
      <c r="G118" s="666"/>
      <c r="H118" s="666"/>
      <c r="I118" s="666"/>
      <c r="J118" s="692"/>
      <c r="K118" s="666"/>
      <c r="L118" s="692"/>
      <c r="M118" s="641"/>
      <c r="N118" s="641"/>
      <c r="O118" s="641"/>
      <c r="P118" s="641"/>
      <c r="Q118" s="641"/>
      <c r="R118" s="575"/>
      <c r="S118" s="575"/>
      <c r="T118" s="575"/>
      <c r="U118" s="575"/>
      <c r="V118" s="575"/>
      <c r="W118" s="575"/>
      <c r="X118" s="575"/>
    </row>
    <row r="119" spans="1:24" s="576" customFormat="1" x14ac:dyDescent="0.25">
      <c r="A119" s="592"/>
      <c r="B119" s="641"/>
      <c r="C119" s="666"/>
      <c r="D119" s="666"/>
      <c r="E119" s="666"/>
      <c r="F119" s="666"/>
      <c r="G119" s="666"/>
      <c r="H119" s="666"/>
      <c r="I119" s="666"/>
      <c r="J119" s="692"/>
      <c r="K119" s="666"/>
      <c r="L119" s="692"/>
      <c r="M119" s="641"/>
      <c r="N119" s="641"/>
      <c r="O119" s="641"/>
      <c r="P119" s="641"/>
      <c r="Q119" s="641"/>
      <c r="R119" s="575"/>
      <c r="S119" s="575"/>
      <c r="T119" s="575"/>
      <c r="U119" s="575"/>
      <c r="V119" s="575"/>
      <c r="W119" s="575"/>
      <c r="X119" s="575"/>
    </row>
  </sheetData>
  <printOptions headings="1"/>
  <pageMargins left="0.7" right="0.7" top="0.75" bottom="0.75" header="0.3" footer="0.3"/>
  <pageSetup scale="66" pageOrder="overThenDown"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8676-E324-4D22-949C-B54E4C6634BB}">
  <dimension ref="A1:X75"/>
  <sheetViews>
    <sheetView tabSelected="1" zoomScale="85" zoomScaleNormal="85" zoomScaleSheetLayoutView="90" workbookViewId="0">
      <pane xSplit="1" ySplit="1" topLeftCell="L62" activePane="bottomRight" state="frozenSplit"/>
      <selection pane="topRight" activeCell="AG1" sqref="AG1:AL1"/>
      <selection pane="bottomLeft" activeCell="A66" sqref="A66"/>
      <selection pane="bottomRight" activeCell="V53" sqref="V53"/>
    </sheetView>
  </sheetViews>
  <sheetFormatPr defaultColWidth="9.140625" defaultRowHeight="16.5" x14ac:dyDescent="0.25"/>
  <cols>
    <col min="1" max="16" width="19.28515625" style="692" customWidth="1"/>
    <col min="17" max="17" width="32" style="692" customWidth="1"/>
    <col min="18" max="18" width="32" style="681" customWidth="1"/>
    <col min="19" max="19" width="45.85546875" style="681" customWidth="1"/>
    <col min="20" max="20" width="8.28515625" style="682" customWidth="1"/>
    <col min="21" max="21" width="28.85546875" style="681" customWidth="1"/>
    <col min="22" max="22" width="24.7109375" style="682" customWidth="1"/>
    <col min="23" max="24" width="9.140625" style="681"/>
    <col min="25" max="16384" width="9.140625" style="688"/>
  </cols>
  <sheetData>
    <row r="1" spans="1:24" ht="50.1" customHeight="1" x14ac:dyDescent="0.25">
      <c r="A1" s="2" t="s">
        <v>701</v>
      </c>
      <c r="B1" s="2" t="s">
        <v>1629</v>
      </c>
      <c r="C1" s="2" t="s">
        <v>1798</v>
      </c>
      <c r="D1" s="2" t="s">
        <v>1797</v>
      </c>
      <c r="E1" s="2" t="s">
        <v>1799</v>
      </c>
      <c r="F1" s="2" t="s">
        <v>1802</v>
      </c>
      <c r="G1" s="2" t="s">
        <v>1800</v>
      </c>
      <c r="H1" s="2" t="s">
        <v>1801</v>
      </c>
      <c r="I1" s="2" t="s">
        <v>1804</v>
      </c>
      <c r="J1" s="2" t="s">
        <v>1823</v>
      </c>
      <c r="K1" s="2" t="s">
        <v>1803</v>
      </c>
      <c r="L1" s="2" t="s">
        <v>1819</v>
      </c>
      <c r="M1" s="2" t="s">
        <v>1674</v>
      </c>
      <c r="N1" s="2" t="s">
        <v>1675</v>
      </c>
      <c r="O1" s="2" t="s">
        <v>1679</v>
      </c>
      <c r="P1" s="2" t="s">
        <v>1677</v>
      </c>
      <c r="Q1" s="2" t="s">
        <v>1682</v>
      </c>
      <c r="R1" s="15" t="s">
        <v>13</v>
      </c>
      <c r="S1" s="15" t="s">
        <v>136</v>
      </c>
      <c r="T1" s="86" t="s">
        <v>593</v>
      </c>
      <c r="U1" s="16" t="s">
        <v>82</v>
      </c>
      <c r="V1" s="735" t="s">
        <v>609</v>
      </c>
      <c r="W1" s="696" t="s">
        <v>367</v>
      </c>
    </row>
    <row r="2" spans="1:24" ht="67.5" customHeight="1" x14ac:dyDescent="0.25">
      <c r="A2" s="693" t="s">
        <v>1320</v>
      </c>
      <c r="B2" s="693"/>
      <c r="C2" s="693" t="s">
        <v>1806</v>
      </c>
      <c r="D2" s="693" t="s">
        <v>1676</v>
      </c>
      <c r="E2" s="693" t="s">
        <v>1676</v>
      </c>
      <c r="F2" s="693" t="s">
        <v>1676</v>
      </c>
      <c r="G2" s="693" t="s">
        <v>1676</v>
      </c>
      <c r="H2" s="693" t="s">
        <v>1676</v>
      </c>
      <c r="I2" s="693" t="s">
        <v>1676</v>
      </c>
      <c r="J2" s="693" t="s">
        <v>1678</v>
      </c>
      <c r="K2" s="693" t="s">
        <v>1676</v>
      </c>
      <c r="L2" s="693" t="s">
        <v>1676</v>
      </c>
      <c r="M2" s="693">
        <v>1</v>
      </c>
      <c r="N2" s="693" t="s">
        <v>1676</v>
      </c>
      <c r="O2" s="693" t="s">
        <v>1676</v>
      </c>
      <c r="P2" s="693" t="s">
        <v>1676</v>
      </c>
      <c r="Q2" s="693"/>
      <c r="R2" s="684"/>
      <c r="S2" s="683"/>
      <c r="T2" s="703"/>
      <c r="U2" s="681" t="s">
        <v>1969</v>
      </c>
      <c r="V2" s="682" t="s">
        <v>1999</v>
      </c>
    </row>
    <row r="3" spans="1:24" s="337" customFormat="1" ht="72.75" customHeight="1" x14ac:dyDescent="0.25">
      <c r="A3" s="691" t="s">
        <v>1825</v>
      </c>
      <c r="B3" s="689" t="s">
        <v>1638</v>
      </c>
      <c r="C3" s="689" t="s">
        <v>1806</v>
      </c>
      <c r="D3" s="689" t="s">
        <v>1678</v>
      </c>
      <c r="E3" s="689" t="s">
        <v>1676</v>
      </c>
      <c r="F3" s="689" t="s">
        <v>1676</v>
      </c>
      <c r="G3" s="689" t="s">
        <v>1676</v>
      </c>
      <c r="H3" s="689" t="s">
        <v>1676</v>
      </c>
      <c r="I3" s="689" t="s">
        <v>1676</v>
      </c>
      <c r="J3" s="689" t="s">
        <v>1676</v>
      </c>
      <c r="K3" s="689" t="s">
        <v>1676</v>
      </c>
      <c r="L3" s="689" t="s">
        <v>1678</v>
      </c>
      <c r="M3" s="689">
        <v>2</v>
      </c>
      <c r="N3" s="689" t="s">
        <v>1676</v>
      </c>
      <c r="O3" s="689" t="s">
        <v>1676</v>
      </c>
      <c r="P3" s="689" t="s">
        <v>1676</v>
      </c>
      <c r="Q3" s="689" t="s">
        <v>1691</v>
      </c>
      <c r="R3" s="694" t="s">
        <v>1690</v>
      </c>
      <c r="S3" s="685" t="s">
        <v>801</v>
      </c>
      <c r="T3" s="709" t="s">
        <v>35</v>
      </c>
      <c r="U3" s="694" t="s">
        <v>1916</v>
      </c>
      <c r="V3" s="709" t="s">
        <v>1917</v>
      </c>
      <c r="W3" s="694" t="s">
        <v>349</v>
      </c>
      <c r="X3" s="32"/>
    </row>
    <row r="4" spans="1:24" s="689" customFormat="1" ht="82.5" customHeight="1" x14ac:dyDescent="0.25">
      <c r="A4" s="689" t="s">
        <v>1826</v>
      </c>
      <c r="B4" s="689" t="s">
        <v>1638</v>
      </c>
      <c r="C4" s="689" t="s">
        <v>1806</v>
      </c>
      <c r="D4" s="689" t="s">
        <v>1678</v>
      </c>
      <c r="E4" s="689" t="s">
        <v>1676</v>
      </c>
      <c r="F4" s="689" t="s">
        <v>1676</v>
      </c>
      <c r="G4" s="689" t="s">
        <v>1676</v>
      </c>
      <c r="H4" s="689" t="s">
        <v>1676</v>
      </c>
      <c r="I4" s="689" t="s">
        <v>1676</v>
      </c>
      <c r="J4" s="689" t="s">
        <v>1676</v>
      </c>
      <c r="K4" s="689" t="s">
        <v>1676</v>
      </c>
      <c r="L4" s="689" t="s">
        <v>1678</v>
      </c>
      <c r="M4" s="689">
        <v>1</v>
      </c>
      <c r="N4" s="689" t="s">
        <v>1676</v>
      </c>
      <c r="O4" s="689" t="s">
        <v>1676</v>
      </c>
      <c r="P4" s="689" t="s">
        <v>1676</v>
      </c>
      <c r="Q4" s="689" t="s">
        <v>1855</v>
      </c>
      <c r="R4" s="32"/>
      <c r="S4" s="683" t="s">
        <v>1038</v>
      </c>
      <c r="T4" s="710" t="s">
        <v>35</v>
      </c>
      <c r="U4" s="694" t="s">
        <v>1916</v>
      </c>
      <c r="V4" s="710" t="s">
        <v>1918</v>
      </c>
      <c r="W4" s="32" t="s">
        <v>349</v>
      </c>
      <c r="X4" s="683"/>
    </row>
    <row r="5" spans="1:24" s="692" customFormat="1" ht="38.25" x14ac:dyDescent="0.25">
      <c r="A5" s="692" t="s">
        <v>87</v>
      </c>
      <c r="C5" s="692" t="s">
        <v>1806</v>
      </c>
      <c r="D5" s="692" t="s">
        <v>1676</v>
      </c>
      <c r="E5" s="692" t="s">
        <v>1676</v>
      </c>
      <c r="F5" s="692" t="s">
        <v>1676</v>
      </c>
      <c r="G5" s="692" t="s">
        <v>1676</v>
      </c>
      <c r="H5" s="692" t="s">
        <v>1676</v>
      </c>
      <c r="I5" s="692" t="s">
        <v>1676</v>
      </c>
      <c r="J5" s="692" t="s">
        <v>1676</v>
      </c>
      <c r="K5" s="692" t="s">
        <v>1676</v>
      </c>
      <c r="L5" s="692" t="s">
        <v>1676</v>
      </c>
      <c r="M5" s="692">
        <v>1</v>
      </c>
      <c r="N5" s="692" t="s">
        <v>1676</v>
      </c>
      <c r="O5" s="692" t="s">
        <v>1676</v>
      </c>
      <c r="P5" s="692" t="s">
        <v>1676</v>
      </c>
      <c r="R5" s="681"/>
      <c r="S5" s="681" t="s">
        <v>670</v>
      </c>
      <c r="T5" s="682" t="s">
        <v>40</v>
      </c>
      <c r="U5" s="681" t="s">
        <v>2026</v>
      </c>
      <c r="V5" s="682" t="s">
        <v>2003</v>
      </c>
      <c r="W5" s="681"/>
      <c r="X5" s="684"/>
    </row>
    <row r="6" spans="1:24" s="692" customFormat="1" x14ac:dyDescent="0.25">
      <c r="A6" s="692" t="s">
        <v>129</v>
      </c>
      <c r="C6" s="692" t="s">
        <v>1806</v>
      </c>
      <c r="D6" s="692" t="s">
        <v>1676</v>
      </c>
      <c r="E6" s="692" t="s">
        <v>1676</v>
      </c>
      <c r="F6" s="692" t="s">
        <v>1676</v>
      </c>
      <c r="G6" s="692" t="s">
        <v>1676</v>
      </c>
      <c r="H6" s="692" t="s">
        <v>1676</v>
      </c>
      <c r="I6" s="692" t="s">
        <v>1676</v>
      </c>
      <c r="J6" s="692" t="s">
        <v>1676</v>
      </c>
      <c r="K6" s="692" t="s">
        <v>1676</v>
      </c>
      <c r="L6" s="692" t="s">
        <v>1678</v>
      </c>
      <c r="M6" s="692">
        <v>1</v>
      </c>
      <c r="N6" s="692" t="s">
        <v>1676</v>
      </c>
      <c r="O6" s="692" t="s">
        <v>1676</v>
      </c>
      <c r="P6" s="692" t="s">
        <v>1676</v>
      </c>
      <c r="R6" s="681"/>
      <c r="S6" s="681" t="s">
        <v>37</v>
      </c>
      <c r="T6" s="682" t="s">
        <v>46</v>
      </c>
      <c r="U6" s="681" t="s">
        <v>1921</v>
      </c>
      <c r="V6" s="682" t="s">
        <v>1919</v>
      </c>
      <c r="W6" s="684"/>
      <c r="X6" s="684"/>
    </row>
    <row r="7" spans="1:24" s="165" customFormat="1" x14ac:dyDescent="0.25">
      <c r="A7" s="162" t="s">
        <v>1146</v>
      </c>
      <c r="B7" s="162"/>
      <c r="C7" s="162" t="s">
        <v>1806</v>
      </c>
      <c r="D7" s="162" t="s">
        <v>1676</v>
      </c>
      <c r="E7" s="162" t="s">
        <v>1676</v>
      </c>
      <c r="F7" s="162" t="s">
        <v>1678</v>
      </c>
      <c r="G7" s="162" t="s">
        <v>1676</v>
      </c>
      <c r="H7" s="162" t="s">
        <v>1676</v>
      </c>
      <c r="I7" s="162" t="s">
        <v>1676</v>
      </c>
      <c r="J7" s="162" t="s">
        <v>1676</v>
      </c>
      <c r="K7" s="162" t="s">
        <v>1676</v>
      </c>
      <c r="L7" s="162" t="s">
        <v>1676</v>
      </c>
      <c r="M7" s="162">
        <v>1</v>
      </c>
      <c r="N7" s="162" t="s">
        <v>1676</v>
      </c>
      <c r="O7" s="162" t="s">
        <v>1676</v>
      </c>
      <c r="P7" s="162" t="s">
        <v>1676</v>
      </c>
      <c r="Q7" s="162"/>
      <c r="S7" s="165" t="s">
        <v>37</v>
      </c>
      <c r="T7" s="167" t="s">
        <v>380</v>
      </c>
      <c r="U7" s="165" t="s">
        <v>1921</v>
      </c>
      <c r="V7" s="167" t="s">
        <v>1920</v>
      </c>
      <c r="W7" s="163"/>
    </row>
    <row r="8" spans="1:24" s="35" customFormat="1" ht="51" x14ac:dyDescent="0.25">
      <c r="A8" s="24" t="s">
        <v>1424</v>
      </c>
      <c r="B8" s="24"/>
      <c r="C8" s="24" t="s">
        <v>1805</v>
      </c>
      <c r="D8" s="24" t="s">
        <v>1676</v>
      </c>
      <c r="E8" s="24" t="s">
        <v>1676</v>
      </c>
      <c r="F8" s="24" t="s">
        <v>1678</v>
      </c>
      <c r="G8" s="24" t="s">
        <v>1676</v>
      </c>
      <c r="H8" s="24" t="s">
        <v>1676</v>
      </c>
      <c r="I8" s="24" t="s">
        <v>1676</v>
      </c>
      <c r="J8" s="24" t="s">
        <v>1678</v>
      </c>
      <c r="K8" s="24" t="s">
        <v>1676</v>
      </c>
      <c r="L8" s="24" t="s">
        <v>1678</v>
      </c>
      <c r="M8" s="24">
        <v>1</v>
      </c>
      <c r="N8" s="24" t="s">
        <v>1676</v>
      </c>
      <c r="O8" s="24" t="s">
        <v>1676</v>
      </c>
      <c r="P8" s="24" t="s">
        <v>1676</v>
      </c>
      <c r="Q8" s="24" t="s">
        <v>1857</v>
      </c>
      <c r="R8" s="35" t="s">
        <v>1856</v>
      </c>
      <c r="S8" s="9" t="s">
        <v>958</v>
      </c>
      <c r="T8" s="713" t="s">
        <v>44</v>
      </c>
      <c r="U8" s="35" t="s">
        <v>570</v>
      </c>
      <c r="V8" s="713" t="s">
        <v>2000</v>
      </c>
      <c r="W8" s="9"/>
    </row>
    <row r="9" spans="1:24" s="35" customFormat="1" ht="49.5" x14ac:dyDescent="0.25">
      <c r="A9" s="25" t="s">
        <v>1827</v>
      </c>
      <c r="B9" s="24"/>
      <c r="C9" s="24" t="s">
        <v>1806</v>
      </c>
      <c r="D9" s="24" t="s">
        <v>1676</v>
      </c>
      <c r="E9" s="24" t="s">
        <v>1676</v>
      </c>
      <c r="F9" s="24" t="s">
        <v>1678</v>
      </c>
      <c r="G9" s="24" t="s">
        <v>1676</v>
      </c>
      <c r="H9" s="24" t="s">
        <v>1676</v>
      </c>
      <c r="I9" s="24" t="s">
        <v>1676</v>
      </c>
      <c r="J9" s="24" t="s">
        <v>1676</v>
      </c>
      <c r="K9" s="24" t="s">
        <v>1676</v>
      </c>
      <c r="L9" s="24" t="s">
        <v>1678</v>
      </c>
      <c r="M9" s="24">
        <v>2</v>
      </c>
      <c r="N9" s="24" t="s">
        <v>1678</v>
      </c>
      <c r="O9" s="24" t="s">
        <v>1676</v>
      </c>
      <c r="P9" s="24" t="s">
        <v>1678</v>
      </c>
      <c r="Q9" s="24" t="s">
        <v>1859</v>
      </c>
      <c r="R9" s="35" t="s">
        <v>1858</v>
      </c>
      <c r="S9" s="35" t="s">
        <v>674</v>
      </c>
      <c r="T9" s="713" t="s">
        <v>39</v>
      </c>
      <c r="U9" s="35" t="s">
        <v>2005</v>
      </c>
      <c r="V9" s="713" t="s">
        <v>2006</v>
      </c>
      <c r="W9" s="9"/>
    </row>
    <row r="10" spans="1:24" s="9" customFormat="1" ht="49.5" x14ac:dyDescent="0.25">
      <c r="A10" s="25" t="s">
        <v>1828</v>
      </c>
      <c r="B10" s="25"/>
      <c r="C10" s="25" t="s">
        <v>1806</v>
      </c>
      <c r="D10" s="24" t="s">
        <v>1676</v>
      </c>
      <c r="E10" s="24" t="s">
        <v>1676</v>
      </c>
      <c r="F10" s="24" t="s">
        <v>1678</v>
      </c>
      <c r="G10" s="24" t="s">
        <v>1676</v>
      </c>
      <c r="H10" s="24" t="s">
        <v>1676</v>
      </c>
      <c r="I10" s="24" t="s">
        <v>1676</v>
      </c>
      <c r="J10" s="24" t="s">
        <v>1676</v>
      </c>
      <c r="K10" s="24" t="s">
        <v>1676</v>
      </c>
      <c r="L10" s="24" t="s">
        <v>1678</v>
      </c>
      <c r="M10" s="25">
        <v>2</v>
      </c>
      <c r="N10" s="25" t="s">
        <v>1678</v>
      </c>
      <c r="O10" s="25" t="s">
        <v>1676</v>
      </c>
      <c r="P10" s="25" t="s">
        <v>1678</v>
      </c>
      <c r="Q10" s="25" t="s">
        <v>1860</v>
      </c>
      <c r="R10" s="35" t="s">
        <v>1858</v>
      </c>
      <c r="S10" s="35" t="s">
        <v>674</v>
      </c>
      <c r="T10" s="713" t="s">
        <v>39</v>
      </c>
      <c r="U10" s="35" t="s">
        <v>2005</v>
      </c>
      <c r="V10" s="713" t="s">
        <v>1920</v>
      </c>
    </row>
    <row r="11" spans="1:24" s="19" customFormat="1" ht="76.5" x14ac:dyDescent="0.25">
      <c r="A11" s="19" t="s">
        <v>1353</v>
      </c>
      <c r="C11" s="19" t="s">
        <v>1806</v>
      </c>
      <c r="D11" s="19" t="s">
        <v>1678</v>
      </c>
      <c r="E11" s="19" t="s">
        <v>1678</v>
      </c>
      <c r="F11" s="19" t="s">
        <v>1676</v>
      </c>
      <c r="G11" s="19" t="s">
        <v>1676</v>
      </c>
      <c r="H11" s="19" t="s">
        <v>1676</v>
      </c>
      <c r="I11" s="19" t="s">
        <v>1678</v>
      </c>
      <c r="J11" s="19" t="s">
        <v>1678</v>
      </c>
      <c r="K11" s="19" t="s">
        <v>1676</v>
      </c>
      <c r="L11" s="19" t="s">
        <v>1678</v>
      </c>
      <c r="M11" s="19">
        <v>1</v>
      </c>
      <c r="N11" s="19" t="s">
        <v>1676</v>
      </c>
      <c r="O11" s="19" t="s">
        <v>1676</v>
      </c>
      <c r="P11" s="19" t="s">
        <v>1676</v>
      </c>
      <c r="Q11" s="19" t="s">
        <v>1997</v>
      </c>
      <c r="R11" s="37"/>
      <c r="S11" s="37" t="s">
        <v>1998</v>
      </c>
      <c r="T11" s="703" t="s">
        <v>1027</v>
      </c>
      <c r="U11" s="37" t="s">
        <v>2007</v>
      </c>
      <c r="V11" s="703" t="s">
        <v>2008</v>
      </c>
      <c r="W11" s="701"/>
      <c r="X11" s="701"/>
    </row>
    <row r="12" spans="1:24" s="165" customFormat="1" ht="33" x14ac:dyDescent="0.25">
      <c r="A12" s="162" t="s">
        <v>296</v>
      </c>
      <c r="B12" s="162"/>
      <c r="C12" s="162" t="s">
        <v>1806</v>
      </c>
      <c r="D12" s="162" t="s">
        <v>1676</v>
      </c>
      <c r="E12" s="162" t="s">
        <v>1676</v>
      </c>
      <c r="F12" s="162" t="s">
        <v>1676</v>
      </c>
      <c r="G12" s="162" t="s">
        <v>1676</v>
      </c>
      <c r="H12" s="162" t="s">
        <v>1676</v>
      </c>
      <c r="I12" s="162" t="s">
        <v>1676</v>
      </c>
      <c r="J12" s="162" t="s">
        <v>1676</v>
      </c>
      <c r="K12" s="162" t="s">
        <v>1676</v>
      </c>
      <c r="L12" s="162" t="s">
        <v>1678</v>
      </c>
      <c r="M12" s="162">
        <v>1</v>
      </c>
      <c r="N12" s="162" t="s">
        <v>1676</v>
      </c>
      <c r="O12" s="162" t="s">
        <v>1676</v>
      </c>
      <c r="P12" s="162" t="s">
        <v>1676</v>
      </c>
      <c r="Q12" s="162"/>
      <c r="S12" s="165" t="s">
        <v>37</v>
      </c>
      <c r="T12" s="167" t="s">
        <v>46</v>
      </c>
      <c r="U12" s="165" t="s">
        <v>1922</v>
      </c>
      <c r="V12" s="167" t="s">
        <v>2027</v>
      </c>
    </row>
    <row r="13" spans="1:24" s="163" customFormat="1" ht="72.75" customHeight="1" x14ac:dyDescent="0.25">
      <c r="A13" s="715" t="s">
        <v>1039</v>
      </c>
      <c r="B13" s="165"/>
      <c r="C13" s="165" t="s">
        <v>1806</v>
      </c>
      <c r="D13" s="165" t="s">
        <v>1676</v>
      </c>
      <c r="E13" s="165" t="s">
        <v>1676</v>
      </c>
      <c r="F13" s="165" t="s">
        <v>1678</v>
      </c>
      <c r="G13" s="165" t="s">
        <v>1676</v>
      </c>
      <c r="H13" s="165" t="s">
        <v>1676</v>
      </c>
      <c r="I13" s="165" t="s">
        <v>1678</v>
      </c>
      <c r="J13" s="165" t="s">
        <v>1678</v>
      </c>
      <c r="K13" s="165" t="s">
        <v>1676</v>
      </c>
      <c r="L13" s="165" t="s">
        <v>1676</v>
      </c>
      <c r="M13" s="165">
        <v>1</v>
      </c>
      <c r="N13" s="165" t="s">
        <v>1676</v>
      </c>
      <c r="O13" s="165" t="s">
        <v>1676</v>
      </c>
      <c r="P13" s="165" t="s">
        <v>1676</v>
      </c>
      <c r="Q13" s="165"/>
      <c r="R13" s="716" t="s">
        <v>1040</v>
      </c>
      <c r="S13" s="716" t="s">
        <v>987</v>
      </c>
      <c r="T13" s="717" t="s">
        <v>44</v>
      </c>
      <c r="U13" s="716" t="s">
        <v>1923</v>
      </c>
      <c r="V13" s="717" t="s">
        <v>1924</v>
      </c>
      <c r="W13" s="716"/>
    </row>
    <row r="14" spans="1:24" s="298" customFormat="1" ht="38.25" x14ac:dyDescent="0.25">
      <c r="A14" s="162" t="s">
        <v>993</v>
      </c>
      <c r="B14" s="327"/>
      <c r="C14" s="327" t="s">
        <v>1806</v>
      </c>
      <c r="D14" s="327" t="s">
        <v>1676</v>
      </c>
      <c r="E14" s="327" t="s">
        <v>1676</v>
      </c>
      <c r="F14" s="327" t="s">
        <v>1676</v>
      </c>
      <c r="G14" s="327" t="s">
        <v>1676</v>
      </c>
      <c r="H14" s="327" t="s">
        <v>1676</v>
      </c>
      <c r="I14" s="327" t="s">
        <v>1676</v>
      </c>
      <c r="J14" s="327" t="s">
        <v>1676</v>
      </c>
      <c r="K14" s="327" t="s">
        <v>1676</v>
      </c>
      <c r="L14" s="327" t="s">
        <v>1676</v>
      </c>
      <c r="M14" s="327">
        <v>1</v>
      </c>
      <c r="N14" s="327" t="s">
        <v>1676</v>
      </c>
      <c r="O14" s="327" t="s">
        <v>1676</v>
      </c>
      <c r="P14" s="327" t="s">
        <v>1676</v>
      </c>
      <c r="Q14" s="327"/>
      <c r="R14" s="165"/>
      <c r="S14" s="165" t="s">
        <v>998</v>
      </c>
      <c r="T14" s="167" t="s">
        <v>74</v>
      </c>
      <c r="U14" s="165" t="s">
        <v>1925</v>
      </c>
      <c r="V14" s="167" t="s">
        <v>1926</v>
      </c>
      <c r="W14" s="163"/>
    </row>
    <row r="15" spans="1:24" s="162" customFormat="1" ht="97.5" customHeight="1" x14ac:dyDescent="0.25">
      <c r="A15" s="162" t="s">
        <v>1316</v>
      </c>
      <c r="C15" s="162" t="s">
        <v>1806</v>
      </c>
      <c r="D15" s="162" t="s">
        <v>1676</v>
      </c>
      <c r="E15" s="162" t="s">
        <v>1676</v>
      </c>
      <c r="F15" s="162" t="s">
        <v>1678</v>
      </c>
      <c r="G15" s="162" t="s">
        <v>1676</v>
      </c>
      <c r="H15" s="162" t="s">
        <v>1676</v>
      </c>
      <c r="I15" s="162" t="s">
        <v>1676</v>
      </c>
      <c r="J15" s="162" t="s">
        <v>1676</v>
      </c>
      <c r="K15" s="162" t="s">
        <v>1676</v>
      </c>
      <c r="L15" s="162" t="s">
        <v>1678</v>
      </c>
      <c r="M15" s="162">
        <v>1</v>
      </c>
      <c r="N15" s="162" t="s">
        <v>1676</v>
      </c>
      <c r="O15" s="162" t="s">
        <v>1676</v>
      </c>
      <c r="P15" s="162" t="s">
        <v>1676</v>
      </c>
      <c r="R15" s="165" t="s">
        <v>1861</v>
      </c>
      <c r="S15" s="165" t="s">
        <v>1002</v>
      </c>
      <c r="T15" s="167" t="s">
        <v>74</v>
      </c>
      <c r="U15" s="165" t="s">
        <v>1927</v>
      </c>
      <c r="V15" s="167" t="s">
        <v>1928</v>
      </c>
      <c r="W15" s="163"/>
      <c r="X15" s="163"/>
    </row>
    <row r="16" spans="1:24" s="162" customFormat="1" ht="45" customHeight="1" x14ac:dyDescent="0.25">
      <c r="A16" s="162" t="s">
        <v>994</v>
      </c>
      <c r="C16" s="162" t="s">
        <v>1806</v>
      </c>
      <c r="D16" s="162" t="s">
        <v>1676</v>
      </c>
      <c r="E16" s="162" t="s">
        <v>1676</v>
      </c>
      <c r="F16" s="162" t="s">
        <v>1678</v>
      </c>
      <c r="G16" s="162" t="s">
        <v>1676</v>
      </c>
      <c r="H16" s="162" t="s">
        <v>1676</v>
      </c>
      <c r="I16" s="162" t="s">
        <v>1676</v>
      </c>
      <c r="J16" s="162" t="s">
        <v>1676</v>
      </c>
      <c r="K16" s="162" t="s">
        <v>1676</v>
      </c>
      <c r="L16" s="162" t="s">
        <v>1678</v>
      </c>
      <c r="M16" s="162">
        <v>1</v>
      </c>
      <c r="N16" s="162" t="s">
        <v>1676</v>
      </c>
      <c r="O16" s="162" t="s">
        <v>1676</v>
      </c>
      <c r="P16" s="162" t="s">
        <v>1676</v>
      </c>
      <c r="R16" s="165" t="s">
        <v>1861</v>
      </c>
      <c r="S16" s="165" t="s">
        <v>996</v>
      </c>
      <c r="T16" s="167" t="s">
        <v>74</v>
      </c>
      <c r="U16" s="165" t="s">
        <v>1929</v>
      </c>
      <c r="V16" s="167" t="s">
        <v>1930</v>
      </c>
      <c r="W16" s="163"/>
      <c r="X16" s="163"/>
    </row>
    <row r="17" spans="1:24" s="162" customFormat="1" x14ac:dyDescent="0.25">
      <c r="A17" s="162" t="s">
        <v>551</v>
      </c>
      <c r="C17" s="162" t="s">
        <v>1806</v>
      </c>
      <c r="D17" s="162" t="s">
        <v>1676</v>
      </c>
      <c r="E17" s="162" t="s">
        <v>1676</v>
      </c>
      <c r="F17" s="162" t="s">
        <v>1676</v>
      </c>
      <c r="G17" s="162" t="s">
        <v>1676</v>
      </c>
      <c r="H17" s="162" t="s">
        <v>1676</v>
      </c>
      <c r="I17" s="162" t="s">
        <v>1676</v>
      </c>
      <c r="J17" s="162" t="s">
        <v>1676</v>
      </c>
      <c r="K17" s="162" t="s">
        <v>1676</v>
      </c>
      <c r="L17" s="162" t="s">
        <v>1676</v>
      </c>
      <c r="M17" s="162">
        <v>1</v>
      </c>
      <c r="N17" s="162" t="s">
        <v>1676</v>
      </c>
      <c r="O17" s="162" t="s">
        <v>1676</v>
      </c>
      <c r="P17" s="162" t="s">
        <v>1676</v>
      </c>
      <c r="Q17" s="162" t="s">
        <v>1862</v>
      </c>
      <c r="R17" s="165"/>
      <c r="S17" s="165" t="s">
        <v>1057</v>
      </c>
      <c r="T17" s="167" t="s">
        <v>46</v>
      </c>
      <c r="U17" s="165" t="s">
        <v>2009</v>
      </c>
      <c r="V17" s="167" t="s">
        <v>2010</v>
      </c>
      <c r="W17" s="163"/>
      <c r="X17" s="163"/>
    </row>
    <row r="18" spans="1:24" s="162" customFormat="1" ht="33" x14ac:dyDescent="0.25">
      <c r="A18" s="162" t="s">
        <v>1006</v>
      </c>
      <c r="C18" s="162" t="s">
        <v>1806</v>
      </c>
      <c r="D18" s="162" t="s">
        <v>1676</v>
      </c>
      <c r="E18" s="162" t="s">
        <v>1676</v>
      </c>
      <c r="F18" s="162" t="s">
        <v>1678</v>
      </c>
      <c r="G18" s="162" t="s">
        <v>1676</v>
      </c>
      <c r="H18" s="162" t="s">
        <v>1676</v>
      </c>
      <c r="I18" s="162" t="s">
        <v>1676</v>
      </c>
      <c r="J18" s="162" t="s">
        <v>1676</v>
      </c>
      <c r="K18" s="162" t="s">
        <v>1676</v>
      </c>
      <c r="L18" s="162" t="s">
        <v>1678</v>
      </c>
      <c r="M18" s="162">
        <v>1</v>
      </c>
      <c r="N18" s="162" t="s">
        <v>1676</v>
      </c>
      <c r="O18" s="162" t="s">
        <v>1676</v>
      </c>
      <c r="P18" s="162" t="s">
        <v>1676</v>
      </c>
      <c r="Q18" s="162" t="s">
        <v>1862</v>
      </c>
      <c r="R18" s="165"/>
      <c r="S18" s="165" t="s">
        <v>1161</v>
      </c>
      <c r="T18" s="167" t="s">
        <v>74</v>
      </c>
      <c r="U18" s="165" t="s">
        <v>1932</v>
      </c>
      <c r="V18" s="167" t="s">
        <v>1931</v>
      </c>
      <c r="W18" s="163"/>
      <c r="X18" s="163"/>
    </row>
    <row r="19" spans="1:24" s="162" customFormat="1" x14ac:dyDescent="0.25">
      <c r="A19" s="162" t="s">
        <v>1831</v>
      </c>
      <c r="B19" s="162" t="s">
        <v>1829</v>
      </c>
      <c r="C19" s="162" t="s">
        <v>1806</v>
      </c>
      <c r="D19" s="162" t="s">
        <v>1676</v>
      </c>
      <c r="E19" s="162" t="s">
        <v>1676</v>
      </c>
      <c r="F19" s="162" t="s">
        <v>1676</v>
      </c>
      <c r="G19" s="162" t="s">
        <v>1676</v>
      </c>
      <c r="H19" s="162" t="s">
        <v>1676</v>
      </c>
      <c r="I19" s="162" t="s">
        <v>1676</v>
      </c>
      <c r="J19" s="162" t="s">
        <v>1676</v>
      </c>
      <c r="K19" s="162" t="s">
        <v>1676</v>
      </c>
      <c r="L19" s="162" t="s">
        <v>1678</v>
      </c>
      <c r="M19" s="162">
        <v>1</v>
      </c>
      <c r="N19" s="162" t="s">
        <v>1676</v>
      </c>
      <c r="O19" s="162" t="s">
        <v>1676</v>
      </c>
      <c r="P19" s="162" t="s">
        <v>1676</v>
      </c>
      <c r="Q19" s="165" t="s">
        <v>1863</v>
      </c>
      <c r="R19" s="165"/>
      <c r="S19" s="165" t="s">
        <v>188</v>
      </c>
      <c r="T19" s="167" t="s">
        <v>56</v>
      </c>
      <c r="U19" s="165" t="s">
        <v>1933</v>
      </c>
      <c r="V19" s="167" t="s">
        <v>1918</v>
      </c>
      <c r="W19" s="163"/>
      <c r="X19" s="163"/>
    </row>
    <row r="20" spans="1:24" s="689" customFormat="1" ht="108" customHeight="1" x14ac:dyDescent="0.25">
      <c r="A20" s="690" t="s">
        <v>1853</v>
      </c>
      <c r="B20" s="691" t="s">
        <v>1830</v>
      </c>
      <c r="C20" s="691" t="s">
        <v>1806</v>
      </c>
      <c r="D20" s="691" t="s">
        <v>1678</v>
      </c>
      <c r="E20" s="691" t="s">
        <v>1676</v>
      </c>
      <c r="F20" s="691" t="s">
        <v>1676</v>
      </c>
      <c r="G20" s="691" t="s">
        <v>1676</v>
      </c>
      <c r="H20" s="691" t="s">
        <v>1676</v>
      </c>
      <c r="I20" s="691" t="s">
        <v>1676</v>
      </c>
      <c r="J20" s="691" t="s">
        <v>1678</v>
      </c>
      <c r="K20" s="691" t="s">
        <v>1676</v>
      </c>
      <c r="L20" s="691" t="s">
        <v>1678</v>
      </c>
      <c r="M20" s="691">
        <v>1</v>
      </c>
      <c r="N20" s="691" t="s">
        <v>1676</v>
      </c>
      <c r="O20" s="691" t="s">
        <v>1676</v>
      </c>
      <c r="P20" s="691" t="s">
        <v>1676</v>
      </c>
      <c r="Q20" s="705" t="s">
        <v>1864</v>
      </c>
      <c r="R20" s="705"/>
      <c r="S20" s="705" t="s">
        <v>1239</v>
      </c>
      <c r="T20" s="711" t="s">
        <v>1027</v>
      </c>
      <c r="U20" s="705" t="s">
        <v>1934</v>
      </c>
      <c r="V20" s="711" t="s">
        <v>1935</v>
      </c>
      <c r="W20" s="712"/>
      <c r="X20" s="685"/>
    </row>
    <row r="21" spans="1:24" s="689" customFormat="1" ht="51" x14ac:dyDescent="0.25">
      <c r="A21" s="691" t="s">
        <v>1832</v>
      </c>
      <c r="C21" s="689" t="s">
        <v>1806</v>
      </c>
      <c r="D21" s="689" t="s">
        <v>1678</v>
      </c>
      <c r="E21" s="689" t="s">
        <v>1676</v>
      </c>
      <c r="F21" s="689" t="s">
        <v>1676</v>
      </c>
      <c r="G21" s="689" t="s">
        <v>1676</v>
      </c>
      <c r="H21" s="689" t="s">
        <v>1676</v>
      </c>
      <c r="I21" s="689" t="s">
        <v>1676</v>
      </c>
      <c r="J21" s="689" t="s">
        <v>1678</v>
      </c>
      <c r="K21" s="689" t="s">
        <v>1676</v>
      </c>
      <c r="L21" s="689" t="s">
        <v>1678</v>
      </c>
      <c r="M21" s="689">
        <v>2</v>
      </c>
      <c r="N21" s="689" t="s">
        <v>1676</v>
      </c>
      <c r="O21" s="689" t="s">
        <v>1676</v>
      </c>
      <c r="P21" s="689" t="s">
        <v>1676</v>
      </c>
      <c r="Q21" s="689" t="s">
        <v>1862</v>
      </c>
      <c r="R21" s="694"/>
      <c r="S21" s="694" t="s">
        <v>920</v>
      </c>
      <c r="T21" s="709" t="s">
        <v>1027</v>
      </c>
      <c r="U21" s="694" t="s">
        <v>1936</v>
      </c>
      <c r="V21" s="709" t="s">
        <v>1937</v>
      </c>
      <c r="W21" s="694" t="s">
        <v>349</v>
      </c>
      <c r="X21" s="32"/>
    </row>
    <row r="22" spans="1:24" s="689" customFormat="1" ht="51" x14ac:dyDescent="0.25">
      <c r="A22" s="691" t="s">
        <v>1854</v>
      </c>
      <c r="C22" s="689" t="s">
        <v>1806</v>
      </c>
      <c r="D22" s="689" t="s">
        <v>1678</v>
      </c>
      <c r="E22" s="689" t="s">
        <v>1676</v>
      </c>
      <c r="F22" s="689" t="s">
        <v>1676</v>
      </c>
      <c r="G22" s="689" t="s">
        <v>1676</v>
      </c>
      <c r="H22" s="689" t="s">
        <v>1676</v>
      </c>
      <c r="I22" s="689" t="s">
        <v>1676</v>
      </c>
      <c r="J22" s="689" t="s">
        <v>1678</v>
      </c>
      <c r="K22" s="689" t="s">
        <v>1676</v>
      </c>
      <c r="L22" s="689" t="s">
        <v>1678</v>
      </c>
      <c r="M22" s="689">
        <v>2</v>
      </c>
      <c r="N22" s="689" t="s">
        <v>1676</v>
      </c>
      <c r="O22" s="689" t="s">
        <v>1676</v>
      </c>
      <c r="P22" s="689" t="s">
        <v>1676</v>
      </c>
      <c r="Q22" s="689" t="s">
        <v>1862</v>
      </c>
      <c r="R22" s="694"/>
      <c r="S22" s="694" t="s">
        <v>920</v>
      </c>
      <c r="T22" s="709" t="s">
        <v>34</v>
      </c>
      <c r="U22" s="694" t="s">
        <v>1938</v>
      </c>
      <c r="V22" s="709" t="s">
        <v>1939</v>
      </c>
      <c r="W22" s="694" t="s">
        <v>349</v>
      </c>
      <c r="X22" s="683"/>
    </row>
    <row r="23" spans="1:24" s="19" customFormat="1" ht="33" x14ac:dyDescent="0.25">
      <c r="A23" s="19" t="s">
        <v>1833</v>
      </c>
      <c r="C23" s="19" t="s">
        <v>1806</v>
      </c>
      <c r="D23" s="19" t="s">
        <v>1676</v>
      </c>
      <c r="E23" s="19" t="s">
        <v>1678</v>
      </c>
      <c r="F23" s="19" t="s">
        <v>1678</v>
      </c>
      <c r="G23" s="19" t="s">
        <v>1676</v>
      </c>
      <c r="H23" s="19" t="s">
        <v>1676</v>
      </c>
      <c r="I23" s="19" t="s">
        <v>1676</v>
      </c>
      <c r="J23" s="19" t="s">
        <v>1678</v>
      </c>
      <c r="K23" s="19" t="s">
        <v>1676</v>
      </c>
      <c r="L23" s="19" t="s">
        <v>1678</v>
      </c>
      <c r="M23" s="19">
        <v>1</v>
      </c>
      <c r="N23" s="19" t="s">
        <v>1676</v>
      </c>
      <c r="O23" s="19" t="s">
        <v>1676</v>
      </c>
      <c r="P23" s="19" t="s">
        <v>1676</v>
      </c>
      <c r="Q23" s="19" t="s">
        <v>1940</v>
      </c>
      <c r="R23" s="37" t="s">
        <v>1865</v>
      </c>
      <c r="S23" s="37" t="s">
        <v>1059</v>
      </c>
      <c r="T23" s="703" t="s">
        <v>380</v>
      </c>
      <c r="U23" s="721" t="s">
        <v>1941</v>
      </c>
      <c r="V23" s="703" t="s">
        <v>1942</v>
      </c>
      <c r="W23" s="701"/>
      <c r="X23" s="701"/>
    </row>
    <row r="24" spans="1:24" ht="60" customHeight="1" x14ac:dyDescent="0.25">
      <c r="A24" s="692" t="s">
        <v>317</v>
      </c>
      <c r="C24" s="692" t="s">
        <v>1806</v>
      </c>
      <c r="D24" s="692" t="s">
        <v>1676</v>
      </c>
      <c r="E24" s="692" t="s">
        <v>1676</v>
      </c>
      <c r="F24" s="692" t="s">
        <v>1676</v>
      </c>
      <c r="G24" s="692" t="s">
        <v>1676</v>
      </c>
      <c r="H24" s="692" t="s">
        <v>1676</v>
      </c>
      <c r="I24" s="692" t="s">
        <v>1676</v>
      </c>
      <c r="J24" s="692" t="s">
        <v>1676</v>
      </c>
      <c r="K24" s="692" t="s">
        <v>1676</v>
      </c>
      <c r="L24" s="692" t="s">
        <v>1676</v>
      </c>
      <c r="M24" s="692">
        <v>1</v>
      </c>
      <c r="N24" s="692" t="s">
        <v>1676</v>
      </c>
      <c r="O24" s="692" t="s">
        <v>1676</v>
      </c>
      <c r="P24" s="692" t="s">
        <v>1676</v>
      </c>
      <c r="S24" s="681" t="s">
        <v>340</v>
      </c>
      <c r="T24" s="682" t="s">
        <v>46</v>
      </c>
      <c r="U24" s="681" t="s">
        <v>1943</v>
      </c>
      <c r="V24" s="682" t="s">
        <v>2001</v>
      </c>
      <c r="W24" s="684"/>
    </row>
    <row r="25" spans="1:24" s="30" customFormat="1" ht="82.5" x14ac:dyDescent="0.25">
      <c r="A25" s="19" t="s">
        <v>1834</v>
      </c>
      <c r="B25" s="19" t="s">
        <v>1842</v>
      </c>
      <c r="C25" s="19" t="s">
        <v>1806</v>
      </c>
      <c r="D25" s="19" t="s">
        <v>1678</v>
      </c>
      <c r="E25" s="19" t="s">
        <v>1678</v>
      </c>
      <c r="F25" s="19" t="s">
        <v>1678</v>
      </c>
      <c r="G25" s="19" t="s">
        <v>1676</v>
      </c>
      <c r="H25" s="19" t="s">
        <v>1676</v>
      </c>
      <c r="I25" s="19" t="s">
        <v>1676</v>
      </c>
      <c r="J25" s="19" t="s">
        <v>1678</v>
      </c>
      <c r="K25" s="19" t="s">
        <v>1676</v>
      </c>
      <c r="L25" s="19" t="s">
        <v>1678</v>
      </c>
      <c r="M25" s="19">
        <v>5</v>
      </c>
      <c r="N25" s="19" t="s">
        <v>1676</v>
      </c>
      <c r="O25" s="19" t="s">
        <v>1676</v>
      </c>
      <c r="P25" s="19" t="s">
        <v>1678</v>
      </c>
      <c r="Q25" s="19" t="s">
        <v>1866</v>
      </c>
      <c r="R25" s="37" t="s">
        <v>439</v>
      </c>
      <c r="S25" s="37" t="s">
        <v>1138</v>
      </c>
      <c r="T25" s="338" t="s">
        <v>34</v>
      </c>
      <c r="U25" s="37" t="s">
        <v>1944</v>
      </c>
      <c r="V25" s="703" t="s">
        <v>1946</v>
      </c>
      <c r="W25" s="701" t="s">
        <v>349</v>
      </c>
      <c r="X25" s="37"/>
    </row>
    <row r="26" spans="1:24" s="128" customFormat="1" ht="78" customHeight="1" x14ac:dyDescent="0.25">
      <c r="A26" s="302" t="s">
        <v>1846</v>
      </c>
      <c r="B26" s="53"/>
      <c r="C26" s="53" t="s">
        <v>1806</v>
      </c>
      <c r="D26" s="53" t="s">
        <v>1678</v>
      </c>
      <c r="E26" s="53" t="s">
        <v>1678</v>
      </c>
      <c r="F26" s="53" t="s">
        <v>1678</v>
      </c>
      <c r="G26" s="53" t="s">
        <v>1676</v>
      </c>
      <c r="H26" s="53" t="s">
        <v>1676</v>
      </c>
      <c r="I26" s="53" t="s">
        <v>1676</v>
      </c>
      <c r="J26" s="53" t="s">
        <v>1678</v>
      </c>
      <c r="K26" s="53" t="s">
        <v>1676</v>
      </c>
      <c r="L26" s="53" t="s">
        <v>1678</v>
      </c>
      <c r="M26" s="53">
        <v>5</v>
      </c>
      <c r="N26" s="53" t="s">
        <v>1676</v>
      </c>
      <c r="O26" s="53" t="s">
        <v>1676</v>
      </c>
      <c r="P26" s="53" t="s">
        <v>1678</v>
      </c>
      <c r="Q26" s="53" t="s">
        <v>1867</v>
      </c>
      <c r="R26" s="37" t="s">
        <v>439</v>
      </c>
      <c r="S26" s="37" t="s">
        <v>1138</v>
      </c>
      <c r="T26" s="300" t="s">
        <v>1027</v>
      </c>
      <c r="U26" s="681" t="s">
        <v>1944</v>
      </c>
      <c r="V26" s="682" t="s">
        <v>1945</v>
      </c>
      <c r="W26" s="684" t="s">
        <v>349</v>
      </c>
      <c r="X26" s="111"/>
    </row>
    <row r="27" spans="1:24" s="724" customFormat="1" ht="82.5" x14ac:dyDescent="0.25">
      <c r="A27" s="302" t="s">
        <v>1835</v>
      </c>
      <c r="B27" s="38"/>
      <c r="C27" s="38" t="s">
        <v>1806</v>
      </c>
      <c r="D27" s="38" t="s">
        <v>1678</v>
      </c>
      <c r="E27" s="38" t="s">
        <v>1678</v>
      </c>
      <c r="F27" s="38" t="s">
        <v>1676</v>
      </c>
      <c r="G27" s="38" t="s">
        <v>1676</v>
      </c>
      <c r="H27" s="38" t="s">
        <v>1676</v>
      </c>
      <c r="I27" s="38" t="s">
        <v>1676</v>
      </c>
      <c r="J27" s="38" t="s">
        <v>1678</v>
      </c>
      <c r="K27" s="38" t="s">
        <v>1676</v>
      </c>
      <c r="L27" s="38" t="s">
        <v>1678</v>
      </c>
      <c r="M27" s="38">
        <v>4</v>
      </c>
      <c r="N27" s="38" t="s">
        <v>1676</v>
      </c>
      <c r="O27" s="38" t="s">
        <v>1676</v>
      </c>
      <c r="P27" s="38" t="s">
        <v>1678</v>
      </c>
      <c r="Q27" s="38" t="s">
        <v>1869</v>
      </c>
      <c r="R27" s="37" t="s">
        <v>1868</v>
      </c>
      <c r="S27" s="701" t="s">
        <v>1087</v>
      </c>
      <c r="T27" s="338" t="s">
        <v>34</v>
      </c>
      <c r="U27" s="722" t="s">
        <v>1947</v>
      </c>
      <c r="V27" s="338" t="s">
        <v>1948</v>
      </c>
      <c r="W27" s="701" t="s">
        <v>350</v>
      </c>
      <c r="X27" s="723"/>
    </row>
    <row r="28" spans="1:24" s="24" customFormat="1" ht="51" x14ac:dyDescent="0.25">
      <c r="A28" s="698" t="s">
        <v>84</v>
      </c>
      <c r="C28" s="24" t="s">
        <v>1806</v>
      </c>
      <c r="D28" s="24" t="s">
        <v>1676</v>
      </c>
      <c r="E28" s="24" t="s">
        <v>1676</v>
      </c>
      <c r="F28" s="24" t="s">
        <v>1678</v>
      </c>
      <c r="G28" s="24" t="s">
        <v>1676</v>
      </c>
      <c r="H28" s="24" t="s">
        <v>1676</v>
      </c>
      <c r="I28" s="24" t="s">
        <v>1676</v>
      </c>
      <c r="J28" s="24" t="s">
        <v>1676</v>
      </c>
      <c r="K28" s="24" t="s">
        <v>1676</v>
      </c>
      <c r="L28" s="24" t="s">
        <v>1676</v>
      </c>
      <c r="M28" s="24">
        <v>1</v>
      </c>
      <c r="N28" s="24" t="s">
        <v>1676</v>
      </c>
      <c r="O28" s="24" t="s">
        <v>1676</v>
      </c>
      <c r="P28" s="24" t="s">
        <v>1676</v>
      </c>
      <c r="Q28" s="24" t="s">
        <v>1872</v>
      </c>
      <c r="R28" s="706" t="s">
        <v>1745</v>
      </c>
      <c r="S28" s="706" t="s">
        <v>863</v>
      </c>
      <c r="T28" s="714" t="s">
        <v>47</v>
      </c>
      <c r="U28" s="706" t="s">
        <v>2011</v>
      </c>
      <c r="V28" s="714" t="s">
        <v>2012</v>
      </c>
      <c r="W28" s="9"/>
      <c r="X28" s="9"/>
    </row>
    <row r="29" spans="1:24" s="24" customFormat="1" ht="69" customHeight="1" x14ac:dyDescent="0.25">
      <c r="A29" s="24" t="s">
        <v>85</v>
      </c>
      <c r="B29" s="698"/>
      <c r="C29" s="698" t="s">
        <v>1806</v>
      </c>
      <c r="D29" s="698" t="s">
        <v>1676</v>
      </c>
      <c r="E29" s="698" t="s">
        <v>1676</v>
      </c>
      <c r="F29" s="698" t="s">
        <v>1678</v>
      </c>
      <c r="G29" s="698" t="s">
        <v>1676</v>
      </c>
      <c r="H29" s="698" t="s">
        <v>1676</v>
      </c>
      <c r="I29" s="698" t="s">
        <v>1678</v>
      </c>
      <c r="J29" s="698" t="s">
        <v>1676</v>
      </c>
      <c r="K29" s="698" t="s">
        <v>1676</v>
      </c>
      <c r="L29" s="698" t="s">
        <v>1678</v>
      </c>
      <c r="M29" s="698">
        <v>1</v>
      </c>
      <c r="N29" s="698" t="s">
        <v>1676</v>
      </c>
      <c r="O29" s="698" t="s">
        <v>1676</v>
      </c>
      <c r="P29" s="698" t="s">
        <v>1676</v>
      </c>
      <c r="Q29" s="698" t="s">
        <v>1873</v>
      </c>
      <c r="R29" s="35" t="s">
        <v>1745</v>
      </c>
      <c r="S29" s="35" t="s">
        <v>1068</v>
      </c>
      <c r="T29" s="713" t="s">
        <v>47</v>
      </c>
      <c r="U29" s="706" t="s">
        <v>2011</v>
      </c>
      <c r="V29" s="713" t="s">
        <v>2013</v>
      </c>
      <c r="W29" s="9"/>
      <c r="X29" s="9"/>
    </row>
    <row r="30" spans="1:24" s="24" customFormat="1" ht="49.5" customHeight="1" x14ac:dyDescent="0.25">
      <c r="A30" s="24" t="s">
        <v>1838</v>
      </c>
      <c r="B30" s="24" t="s">
        <v>1837</v>
      </c>
      <c r="C30" s="24" t="s">
        <v>1806</v>
      </c>
      <c r="D30" s="24" t="s">
        <v>1676</v>
      </c>
      <c r="E30" s="24" t="s">
        <v>1676</v>
      </c>
      <c r="F30" s="24" t="s">
        <v>1678</v>
      </c>
      <c r="G30" s="24" t="s">
        <v>1676</v>
      </c>
      <c r="H30" s="24" t="s">
        <v>1676</v>
      </c>
      <c r="I30" s="24" t="s">
        <v>1676</v>
      </c>
      <c r="J30" s="24" t="s">
        <v>1676</v>
      </c>
      <c r="K30" s="24" t="s">
        <v>1676</v>
      </c>
      <c r="L30" s="24" t="s">
        <v>1678</v>
      </c>
      <c r="M30" s="24">
        <v>1</v>
      </c>
      <c r="N30" s="24" t="s">
        <v>1678</v>
      </c>
      <c r="O30" s="24" t="s">
        <v>1676</v>
      </c>
      <c r="P30" s="24" t="s">
        <v>1678</v>
      </c>
      <c r="Q30" s="24" t="s">
        <v>1874</v>
      </c>
      <c r="R30" s="9"/>
      <c r="S30" s="35" t="s">
        <v>864</v>
      </c>
      <c r="T30" s="713" t="s">
        <v>55</v>
      </c>
      <c r="U30" s="706" t="s">
        <v>2011</v>
      </c>
      <c r="V30" s="713" t="s">
        <v>2014</v>
      </c>
      <c r="W30" s="9"/>
      <c r="X30" s="9"/>
    </row>
    <row r="31" spans="1:24" s="692" customFormat="1" ht="93.75" customHeight="1" x14ac:dyDescent="0.25">
      <c r="A31" s="19" t="s">
        <v>1839</v>
      </c>
      <c r="B31" s="19"/>
      <c r="C31" s="19" t="s">
        <v>1806</v>
      </c>
      <c r="D31" s="19" t="s">
        <v>1676</v>
      </c>
      <c r="E31" s="19" t="s">
        <v>1678</v>
      </c>
      <c r="F31" s="19" t="s">
        <v>1678</v>
      </c>
      <c r="G31" s="19" t="s">
        <v>1678</v>
      </c>
      <c r="H31" s="19" t="s">
        <v>1676</v>
      </c>
      <c r="I31" s="19" t="s">
        <v>1676</v>
      </c>
      <c r="J31" s="19" t="s">
        <v>1676</v>
      </c>
      <c r="K31" s="19" t="s">
        <v>1676</v>
      </c>
      <c r="L31" s="19" t="s">
        <v>1678</v>
      </c>
      <c r="M31" s="19">
        <v>1</v>
      </c>
      <c r="N31" s="19" t="s">
        <v>1676</v>
      </c>
      <c r="O31" s="19" t="s">
        <v>1676</v>
      </c>
      <c r="P31" s="19" t="s">
        <v>1676</v>
      </c>
      <c r="Q31" s="19" t="s">
        <v>1875</v>
      </c>
      <c r="R31" s="37" t="s">
        <v>1876</v>
      </c>
      <c r="S31" s="697" t="s">
        <v>813</v>
      </c>
      <c r="T31" s="682" t="s">
        <v>53</v>
      </c>
      <c r="U31" s="681" t="s">
        <v>1949</v>
      </c>
      <c r="V31" s="682" t="s">
        <v>1950</v>
      </c>
      <c r="W31" s="684"/>
      <c r="X31" s="684"/>
    </row>
    <row r="32" spans="1:24" s="692" customFormat="1" ht="66" x14ac:dyDescent="0.25">
      <c r="A32" s="19" t="s">
        <v>1840</v>
      </c>
      <c r="B32" s="19"/>
      <c r="C32" s="19" t="s">
        <v>1806</v>
      </c>
      <c r="D32" s="19" t="s">
        <v>1676</v>
      </c>
      <c r="E32" s="19" t="s">
        <v>1678</v>
      </c>
      <c r="F32" s="19" t="s">
        <v>1678</v>
      </c>
      <c r="G32" s="19" t="s">
        <v>1678</v>
      </c>
      <c r="H32" s="19" t="s">
        <v>1676</v>
      </c>
      <c r="I32" s="19" t="s">
        <v>1676</v>
      </c>
      <c r="J32" s="19" t="s">
        <v>1676</v>
      </c>
      <c r="K32" s="19" t="s">
        <v>1676</v>
      </c>
      <c r="L32" s="19" t="s">
        <v>1678</v>
      </c>
      <c r="M32" s="19">
        <v>1</v>
      </c>
      <c r="N32" s="19" t="s">
        <v>1676</v>
      </c>
      <c r="O32" s="19" t="s">
        <v>1676</v>
      </c>
      <c r="P32" s="19" t="s">
        <v>1676</v>
      </c>
      <c r="Q32" s="19" t="s">
        <v>1875</v>
      </c>
      <c r="R32" s="37" t="s">
        <v>1876</v>
      </c>
      <c r="S32" s="697" t="s">
        <v>813</v>
      </c>
      <c r="T32" s="682" t="s">
        <v>53</v>
      </c>
      <c r="U32" s="681" t="s">
        <v>1949</v>
      </c>
      <c r="V32" s="682" t="s">
        <v>1920</v>
      </c>
      <c r="W32" s="684"/>
      <c r="X32" s="684"/>
    </row>
    <row r="33" spans="1:24" s="59" customFormat="1" ht="153" customHeight="1" x14ac:dyDescent="0.25">
      <c r="A33" s="19" t="s">
        <v>1841</v>
      </c>
      <c r="B33" s="19"/>
      <c r="C33" s="19" t="s">
        <v>1806</v>
      </c>
      <c r="D33" s="19" t="s">
        <v>1676</v>
      </c>
      <c r="E33" s="19" t="s">
        <v>1678</v>
      </c>
      <c r="F33" s="19" t="s">
        <v>1678</v>
      </c>
      <c r="G33" s="19" t="s">
        <v>1678</v>
      </c>
      <c r="H33" s="19" t="s">
        <v>1676</v>
      </c>
      <c r="I33" s="19" t="s">
        <v>1676</v>
      </c>
      <c r="J33" s="19" t="s">
        <v>1676</v>
      </c>
      <c r="K33" s="19" t="s">
        <v>1676</v>
      </c>
      <c r="L33" s="19" t="s">
        <v>1678</v>
      </c>
      <c r="M33" s="19">
        <v>1</v>
      </c>
      <c r="N33" s="19" t="s">
        <v>1676</v>
      </c>
      <c r="O33" s="19" t="s">
        <v>1676</v>
      </c>
      <c r="P33" s="19" t="s">
        <v>1676</v>
      </c>
      <c r="Q33" s="19" t="s">
        <v>1878</v>
      </c>
      <c r="R33" s="37" t="s">
        <v>1877</v>
      </c>
      <c r="S33" s="701" t="s">
        <v>815</v>
      </c>
      <c r="T33" s="703" t="s">
        <v>53</v>
      </c>
      <c r="U33" s="681" t="s">
        <v>1949</v>
      </c>
      <c r="V33" s="682" t="s">
        <v>1918</v>
      </c>
      <c r="W33" s="701"/>
      <c r="X33" s="37"/>
    </row>
    <row r="34" spans="1:24" s="692" customFormat="1" ht="149.25" customHeight="1" x14ac:dyDescent="0.25">
      <c r="A34" s="19" t="s">
        <v>1844</v>
      </c>
      <c r="B34" s="59" t="s">
        <v>1842</v>
      </c>
      <c r="C34" s="59" t="s">
        <v>1806</v>
      </c>
      <c r="D34" s="59" t="s">
        <v>1678</v>
      </c>
      <c r="E34" s="59" t="s">
        <v>1678</v>
      </c>
      <c r="F34" s="59" t="s">
        <v>1678</v>
      </c>
      <c r="G34" s="59" t="s">
        <v>1676</v>
      </c>
      <c r="H34" s="59" t="s">
        <v>1676</v>
      </c>
      <c r="I34" s="59" t="s">
        <v>1678</v>
      </c>
      <c r="J34" s="59" t="s">
        <v>1678</v>
      </c>
      <c r="K34" s="59" t="s">
        <v>1676</v>
      </c>
      <c r="L34" s="59" t="s">
        <v>1676</v>
      </c>
      <c r="M34" s="59">
        <v>5</v>
      </c>
      <c r="N34" s="59" t="s">
        <v>1676</v>
      </c>
      <c r="O34" s="59" t="s">
        <v>1676</v>
      </c>
      <c r="P34" s="59" t="s">
        <v>1678</v>
      </c>
      <c r="Q34" s="59" t="s">
        <v>1879</v>
      </c>
      <c r="R34" s="32" t="s">
        <v>1880</v>
      </c>
      <c r="S34" s="701" t="s">
        <v>1076</v>
      </c>
      <c r="T34" s="682" t="s">
        <v>1027</v>
      </c>
      <c r="U34" s="681" t="s">
        <v>1951</v>
      </c>
      <c r="V34" s="682" t="s">
        <v>1952</v>
      </c>
      <c r="W34" s="684" t="s">
        <v>347</v>
      </c>
      <c r="X34" s="678"/>
    </row>
    <row r="35" spans="1:24" s="24" customFormat="1" ht="115.5" x14ac:dyDescent="0.25">
      <c r="A35" s="24" t="s">
        <v>1845</v>
      </c>
      <c r="C35" s="24" t="s">
        <v>1806</v>
      </c>
      <c r="D35" s="24" t="s">
        <v>1678</v>
      </c>
      <c r="E35" s="24" t="s">
        <v>1676</v>
      </c>
      <c r="F35" s="24" t="s">
        <v>1678</v>
      </c>
      <c r="G35" s="24" t="s">
        <v>1676</v>
      </c>
      <c r="H35" s="24" t="s">
        <v>1676</v>
      </c>
      <c r="I35" s="24" t="s">
        <v>1678</v>
      </c>
      <c r="J35" s="24" t="s">
        <v>1678</v>
      </c>
      <c r="K35" s="24" t="s">
        <v>1676</v>
      </c>
      <c r="L35" s="24" t="s">
        <v>1676</v>
      </c>
      <c r="M35" s="24">
        <v>4</v>
      </c>
      <c r="N35" s="24" t="s">
        <v>1676</v>
      </c>
      <c r="O35" s="24" t="s">
        <v>1676</v>
      </c>
      <c r="P35" s="24" t="s">
        <v>1676</v>
      </c>
      <c r="Q35" s="24" t="s">
        <v>1882</v>
      </c>
      <c r="R35" s="9" t="s">
        <v>1881</v>
      </c>
      <c r="S35" s="9" t="s">
        <v>1117</v>
      </c>
      <c r="T35" s="713" t="s">
        <v>1027</v>
      </c>
      <c r="U35" s="35" t="s">
        <v>1953</v>
      </c>
      <c r="V35" s="713" t="s">
        <v>1931</v>
      </c>
      <c r="W35" s="9" t="s">
        <v>349</v>
      </c>
      <c r="X35" s="9"/>
    </row>
    <row r="36" spans="1:24" s="19" customFormat="1" ht="66" customHeight="1" x14ac:dyDescent="0.25">
      <c r="A36" s="19" t="s">
        <v>1847</v>
      </c>
      <c r="B36" s="19" t="s">
        <v>1843</v>
      </c>
      <c r="C36" s="19" t="s">
        <v>1805</v>
      </c>
      <c r="D36" s="19" t="s">
        <v>1676</v>
      </c>
      <c r="E36" s="19" t="s">
        <v>1678</v>
      </c>
      <c r="F36" s="19" t="s">
        <v>1676</v>
      </c>
      <c r="G36" s="19" t="s">
        <v>1676</v>
      </c>
      <c r="H36" s="19" t="s">
        <v>1676</v>
      </c>
      <c r="I36" s="19" t="s">
        <v>1676</v>
      </c>
      <c r="J36" s="19" t="s">
        <v>1678</v>
      </c>
      <c r="K36" s="19" t="s">
        <v>1676</v>
      </c>
      <c r="L36" s="19" t="s">
        <v>1678</v>
      </c>
      <c r="M36" s="19">
        <v>1</v>
      </c>
      <c r="N36" s="19" t="s">
        <v>1676</v>
      </c>
      <c r="O36" s="19" t="s">
        <v>1676</v>
      </c>
      <c r="P36" s="19" t="s">
        <v>1676</v>
      </c>
      <c r="Q36" s="19" t="s">
        <v>1884</v>
      </c>
      <c r="R36" s="37" t="s">
        <v>1883</v>
      </c>
      <c r="S36" s="701" t="s">
        <v>882</v>
      </c>
      <c r="T36" s="703" t="s">
        <v>56</v>
      </c>
      <c r="U36" s="37" t="s">
        <v>1954</v>
      </c>
      <c r="V36" s="703" t="s">
        <v>1931</v>
      </c>
      <c r="W36" s="701"/>
      <c r="X36" s="701"/>
    </row>
    <row r="37" spans="1:24" s="19" customFormat="1" ht="82.5" x14ac:dyDescent="0.25">
      <c r="A37" s="19" t="s">
        <v>1848</v>
      </c>
      <c r="C37" s="19" t="s">
        <v>1806</v>
      </c>
      <c r="D37" s="19" t="s">
        <v>1678</v>
      </c>
      <c r="E37" s="19" t="s">
        <v>1678</v>
      </c>
      <c r="F37" s="19" t="s">
        <v>1676</v>
      </c>
      <c r="G37" s="19" t="s">
        <v>1676</v>
      </c>
      <c r="H37" s="19" t="s">
        <v>1676</v>
      </c>
      <c r="I37" s="19" t="s">
        <v>1678</v>
      </c>
      <c r="J37" s="19" t="s">
        <v>1678</v>
      </c>
      <c r="K37" s="19" t="s">
        <v>1676</v>
      </c>
      <c r="L37" s="19" t="s">
        <v>1678</v>
      </c>
      <c r="M37" s="19">
        <v>4</v>
      </c>
      <c r="N37" s="19" t="s">
        <v>1676</v>
      </c>
      <c r="O37" s="19" t="s">
        <v>1676</v>
      </c>
      <c r="P37" s="19" t="s">
        <v>1678</v>
      </c>
      <c r="Q37" s="19" t="s">
        <v>1886</v>
      </c>
      <c r="R37" s="701" t="s">
        <v>1885</v>
      </c>
      <c r="S37" s="701" t="s">
        <v>1102</v>
      </c>
      <c r="T37" s="703" t="s">
        <v>1027</v>
      </c>
      <c r="U37" s="37" t="s">
        <v>1955</v>
      </c>
      <c r="V37" s="703" t="s">
        <v>1956</v>
      </c>
      <c r="W37" s="701" t="s">
        <v>350</v>
      </c>
      <c r="X37" s="701"/>
    </row>
    <row r="38" spans="1:24" s="692" customFormat="1" ht="33" x14ac:dyDescent="0.25">
      <c r="A38" s="162" t="s">
        <v>937</v>
      </c>
      <c r="C38" s="692" t="s">
        <v>1806</v>
      </c>
      <c r="D38" s="692" t="s">
        <v>1676</v>
      </c>
      <c r="E38" s="692" t="s">
        <v>1676</v>
      </c>
      <c r="F38" s="692" t="s">
        <v>1676</v>
      </c>
      <c r="G38" s="692" t="s">
        <v>1676</v>
      </c>
      <c r="H38" s="692" t="s">
        <v>1676</v>
      </c>
      <c r="I38" s="692" t="s">
        <v>1676</v>
      </c>
      <c r="J38" s="692" t="s">
        <v>1676</v>
      </c>
      <c r="K38" s="692" t="s">
        <v>1676</v>
      </c>
      <c r="L38" s="692" t="s">
        <v>1676</v>
      </c>
      <c r="M38" s="692">
        <v>1</v>
      </c>
      <c r="N38" s="692" t="s">
        <v>1676</v>
      </c>
      <c r="O38" s="692" t="s">
        <v>1676</v>
      </c>
      <c r="P38" s="692" t="s">
        <v>1676</v>
      </c>
      <c r="Q38" s="692" t="s">
        <v>1887</v>
      </c>
      <c r="R38" s="684" t="s">
        <v>1195</v>
      </c>
      <c r="S38" s="163" t="s">
        <v>938</v>
      </c>
      <c r="T38" s="682" t="s">
        <v>74</v>
      </c>
      <c r="U38" s="681" t="s">
        <v>2015</v>
      </c>
      <c r="V38" s="682" t="s">
        <v>2016</v>
      </c>
      <c r="W38" s="684"/>
      <c r="X38" s="684"/>
    </row>
    <row r="39" spans="1:24" s="689" customFormat="1" ht="33" x14ac:dyDescent="0.25">
      <c r="A39" s="689" t="s">
        <v>15</v>
      </c>
      <c r="C39" s="689" t="s">
        <v>1807</v>
      </c>
      <c r="D39" s="689" t="s">
        <v>1678</v>
      </c>
      <c r="E39" s="689" t="s">
        <v>1676</v>
      </c>
      <c r="F39" s="689" t="s">
        <v>1676</v>
      </c>
      <c r="G39" s="689" t="s">
        <v>1676</v>
      </c>
      <c r="H39" s="689" t="s">
        <v>1676</v>
      </c>
      <c r="I39" s="689" t="s">
        <v>1676</v>
      </c>
      <c r="J39" s="689" t="s">
        <v>1676</v>
      </c>
      <c r="K39" s="689" t="s">
        <v>1676</v>
      </c>
      <c r="L39" s="689" t="s">
        <v>1676</v>
      </c>
      <c r="M39" s="689">
        <v>1</v>
      </c>
      <c r="N39" s="689" t="s">
        <v>1676</v>
      </c>
      <c r="O39" s="689" t="s">
        <v>1676</v>
      </c>
      <c r="P39" s="689" t="s">
        <v>1676</v>
      </c>
      <c r="Q39" s="32" t="s">
        <v>1897</v>
      </c>
      <c r="R39" s="32"/>
      <c r="S39" s="683" t="s">
        <v>224</v>
      </c>
      <c r="T39" s="710" t="s">
        <v>1915</v>
      </c>
      <c r="U39" s="32" t="s">
        <v>1957</v>
      </c>
      <c r="V39" s="710" t="s">
        <v>1958</v>
      </c>
      <c r="W39" s="683"/>
      <c r="X39" s="683"/>
    </row>
    <row r="40" spans="1:24" s="162" customFormat="1" ht="85.5" customHeight="1" x14ac:dyDescent="0.25">
      <c r="A40" s="715" t="s">
        <v>625</v>
      </c>
      <c r="B40" s="718"/>
      <c r="C40" s="718" t="s">
        <v>1806</v>
      </c>
      <c r="D40" s="718" t="s">
        <v>1676</v>
      </c>
      <c r="E40" s="718" t="s">
        <v>1676</v>
      </c>
      <c r="F40" s="718" t="s">
        <v>1676</v>
      </c>
      <c r="G40" s="718" t="s">
        <v>1676</v>
      </c>
      <c r="H40" s="718" t="s">
        <v>1676</v>
      </c>
      <c r="I40" s="718" t="s">
        <v>1676</v>
      </c>
      <c r="J40" s="718" t="s">
        <v>1676</v>
      </c>
      <c r="K40" s="718" t="s">
        <v>1676</v>
      </c>
      <c r="L40" s="718" t="s">
        <v>1676</v>
      </c>
      <c r="M40" s="718">
        <v>1</v>
      </c>
      <c r="N40" s="718" t="s">
        <v>1676</v>
      </c>
      <c r="O40" s="718" t="s">
        <v>1676</v>
      </c>
      <c r="P40" s="718" t="s">
        <v>1676</v>
      </c>
      <c r="Q40" s="718"/>
      <c r="R40" s="719" t="s">
        <v>1198</v>
      </c>
      <c r="S40" s="719" t="s">
        <v>600</v>
      </c>
      <c r="T40" s="717" t="s">
        <v>40</v>
      </c>
      <c r="U40" s="720" t="s">
        <v>2017</v>
      </c>
      <c r="V40" s="717" t="s">
        <v>2018</v>
      </c>
      <c r="W40" s="719"/>
      <c r="X40" s="163"/>
    </row>
    <row r="41" spans="1:24" ht="33" x14ac:dyDescent="0.25">
      <c r="A41" s="692" t="s">
        <v>961</v>
      </c>
      <c r="C41" s="692" t="s">
        <v>1806</v>
      </c>
      <c r="D41" s="692" t="s">
        <v>1676</v>
      </c>
      <c r="E41" s="692" t="s">
        <v>1676</v>
      </c>
      <c r="F41" s="692" t="s">
        <v>1678</v>
      </c>
      <c r="G41" s="692" t="s">
        <v>1676</v>
      </c>
      <c r="H41" s="692" t="s">
        <v>1676</v>
      </c>
      <c r="I41" s="692" t="s">
        <v>1676</v>
      </c>
      <c r="J41" s="692" t="s">
        <v>1678</v>
      </c>
      <c r="K41" s="692" t="s">
        <v>1676</v>
      </c>
      <c r="L41" s="692" t="s">
        <v>1676</v>
      </c>
      <c r="M41" s="692">
        <v>1</v>
      </c>
      <c r="N41" s="692" t="s">
        <v>1676</v>
      </c>
      <c r="O41" s="692" t="s">
        <v>1676</v>
      </c>
      <c r="P41" s="692" t="s">
        <v>1676</v>
      </c>
      <c r="Q41" s="681" t="s">
        <v>1896</v>
      </c>
      <c r="S41" s="681" t="s">
        <v>941</v>
      </c>
      <c r="T41" s="682" t="s">
        <v>39</v>
      </c>
      <c r="U41" s="681" t="s">
        <v>2004</v>
      </c>
      <c r="V41" s="682" t="s">
        <v>1959</v>
      </c>
    </row>
    <row r="42" spans="1:24" s="344" customFormat="1" ht="115.5" x14ac:dyDescent="0.25">
      <c r="A42" s="24" t="s">
        <v>1852</v>
      </c>
      <c r="B42" s="24" t="s">
        <v>1851</v>
      </c>
      <c r="C42" s="24" t="s">
        <v>1806</v>
      </c>
      <c r="D42" s="24" t="s">
        <v>1676</v>
      </c>
      <c r="E42" s="24" t="s">
        <v>1676</v>
      </c>
      <c r="F42" s="24" t="s">
        <v>1678</v>
      </c>
      <c r="G42" s="24" t="s">
        <v>1676</v>
      </c>
      <c r="H42" s="24" t="s">
        <v>1676</v>
      </c>
      <c r="I42" s="24" t="s">
        <v>1676</v>
      </c>
      <c r="J42" s="24" t="s">
        <v>1676</v>
      </c>
      <c r="K42" s="24" t="s">
        <v>1676</v>
      </c>
      <c r="L42" s="24" t="s">
        <v>1678</v>
      </c>
      <c r="M42" s="24">
        <v>5</v>
      </c>
      <c r="N42" s="24" t="s">
        <v>1678</v>
      </c>
      <c r="O42" s="24" t="s">
        <v>1676</v>
      </c>
      <c r="P42" s="24" t="s">
        <v>1676</v>
      </c>
      <c r="Q42" s="24" t="s">
        <v>1888</v>
      </c>
      <c r="R42" s="35" t="s">
        <v>1889</v>
      </c>
      <c r="S42" s="35" t="s">
        <v>1295</v>
      </c>
      <c r="T42" s="713" t="s">
        <v>36</v>
      </c>
      <c r="U42" s="35" t="s">
        <v>1960</v>
      </c>
      <c r="V42" s="713" t="s">
        <v>1961</v>
      </c>
      <c r="W42" s="35"/>
      <c r="X42" s="35"/>
    </row>
    <row r="43" spans="1:24" ht="67.5" customHeight="1" x14ac:dyDescent="0.25">
      <c r="A43" s="692" t="s">
        <v>1849</v>
      </c>
      <c r="C43" s="692" t="s">
        <v>1806</v>
      </c>
      <c r="D43" s="692" t="s">
        <v>1676</v>
      </c>
      <c r="E43" s="692" t="s">
        <v>1676</v>
      </c>
      <c r="F43" s="692" t="s">
        <v>1678</v>
      </c>
      <c r="G43" s="692" t="s">
        <v>1676</v>
      </c>
      <c r="H43" s="692" t="s">
        <v>1676</v>
      </c>
      <c r="I43" s="692" t="s">
        <v>1676</v>
      </c>
      <c r="J43" s="692" t="s">
        <v>1678</v>
      </c>
      <c r="K43" s="692" t="s">
        <v>1676</v>
      </c>
      <c r="L43" s="692" t="s">
        <v>1678</v>
      </c>
      <c r="M43" s="692">
        <v>1</v>
      </c>
      <c r="N43" s="692" t="s">
        <v>1676</v>
      </c>
      <c r="O43" s="692" t="s">
        <v>1676</v>
      </c>
      <c r="P43" s="692" t="s">
        <v>1676</v>
      </c>
      <c r="Q43" s="692" t="s">
        <v>1891</v>
      </c>
      <c r="R43" s="681" t="s">
        <v>1890</v>
      </c>
      <c r="S43" s="681" t="s">
        <v>117</v>
      </c>
      <c r="T43" s="682" t="s">
        <v>56</v>
      </c>
      <c r="U43" s="681" t="s">
        <v>2019</v>
      </c>
      <c r="V43" s="682" t="s">
        <v>2028</v>
      </c>
      <c r="W43" s="684"/>
    </row>
    <row r="44" spans="1:24" ht="51" x14ac:dyDescent="0.25">
      <c r="A44" s="692" t="s">
        <v>982</v>
      </c>
      <c r="C44" s="692" t="s">
        <v>1806</v>
      </c>
      <c r="D44" s="692" t="s">
        <v>1676</v>
      </c>
      <c r="E44" s="692" t="s">
        <v>1676</v>
      </c>
      <c r="F44" s="692" t="s">
        <v>1678</v>
      </c>
      <c r="G44" s="692" t="s">
        <v>1678</v>
      </c>
      <c r="H44" s="692" t="s">
        <v>1676</v>
      </c>
      <c r="I44" s="692" t="s">
        <v>1678</v>
      </c>
      <c r="J44" s="692" t="s">
        <v>1676</v>
      </c>
      <c r="K44" s="692" t="s">
        <v>1676</v>
      </c>
      <c r="L44" s="692" t="s">
        <v>1676</v>
      </c>
      <c r="M44" s="692">
        <v>4</v>
      </c>
      <c r="N44" s="692" t="s">
        <v>1676</v>
      </c>
      <c r="O44" s="692" t="s">
        <v>1676</v>
      </c>
      <c r="P44" s="692" t="s">
        <v>1678</v>
      </c>
      <c r="S44" s="681" t="s">
        <v>991</v>
      </c>
      <c r="T44" s="682" t="s">
        <v>578</v>
      </c>
      <c r="U44" s="681" t="s">
        <v>1962</v>
      </c>
      <c r="V44" s="682" t="s">
        <v>1963</v>
      </c>
      <c r="W44" s="684"/>
    </row>
    <row r="45" spans="1:24" s="730" customFormat="1" ht="49.5" x14ac:dyDescent="0.25">
      <c r="A45" s="62" t="s">
        <v>499</v>
      </c>
      <c r="B45" s="62"/>
      <c r="C45" s="62" t="s">
        <v>1807</v>
      </c>
      <c r="D45" s="62"/>
      <c r="E45" s="62" t="s">
        <v>1676</v>
      </c>
      <c r="F45" s="62"/>
      <c r="G45" s="62"/>
      <c r="H45" s="62"/>
      <c r="I45" s="62"/>
      <c r="J45" s="62"/>
      <c r="K45" s="62"/>
      <c r="L45" s="62"/>
      <c r="M45" s="62">
        <v>1</v>
      </c>
      <c r="N45" s="62" t="s">
        <v>1676</v>
      </c>
      <c r="O45" s="62" t="s">
        <v>1676</v>
      </c>
      <c r="P45" s="62" t="s">
        <v>1676</v>
      </c>
      <c r="Q45" s="62"/>
      <c r="R45" s="120" t="s">
        <v>489</v>
      </c>
      <c r="S45" s="120" t="s">
        <v>490</v>
      </c>
      <c r="T45" s="729" t="s">
        <v>46</v>
      </c>
      <c r="U45" s="120" t="s">
        <v>1964</v>
      </c>
      <c r="V45" s="729" t="s">
        <v>1931</v>
      </c>
      <c r="W45" s="731"/>
      <c r="X45" s="120"/>
    </row>
    <row r="46" spans="1:24" ht="56.25" customHeight="1" x14ac:dyDescent="0.25">
      <c r="A46" s="692" t="s">
        <v>90</v>
      </c>
      <c r="C46" s="692" t="s">
        <v>1806</v>
      </c>
      <c r="D46" s="692" t="s">
        <v>1676</v>
      </c>
      <c r="E46" s="692" t="s">
        <v>1676</v>
      </c>
      <c r="F46" s="692" t="s">
        <v>1678</v>
      </c>
      <c r="G46" s="692" t="s">
        <v>1676</v>
      </c>
      <c r="H46" s="692" t="s">
        <v>1676</v>
      </c>
      <c r="I46" s="692" t="s">
        <v>1676</v>
      </c>
      <c r="J46" s="692" t="s">
        <v>1676</v>
      </c>
      <c r="K46" s="692" t="s">
        <v>1676</v>
      </c>
      <c r="L46" s="692" t="s">
        <v>1676</v>
      </c>
      <c r="M46" s="692">
        <v>1</v>
      </c>
      <c r="N46" s="692" t="s">
        <v>1676</v>
      </c>
      <c r="O46" s="692" t="s">
        <v>1676</v>
      </c>
      <c r="P46" s="692" t="s">
        <v>1676</v>
      </c>
      <c r="Q46" s="692" t="s">
        <v>1892</v>
      </c>
      <c r="R46" s="681" t="s">
        <v>1745</v>
      </c>
      <c r="S46" s="681" t="s">
        <v>304</v>
      </c>
      <c r="T46" s="682" t="s">
        <v>44</v>
      </c>
      <c r="U46" s="681" t="s">
        <v>1965</v>
      </c>
      <c r="V46" s="682" t="s">
        <v>1966</v>
      </c>
      <c r="W46" s="684"/>
    </row>
    <row r="47" spans="1:24" ht="25.5" x14ac:dyDescent="0.25">
      <c r="A47" s="692" t="s">
        <v>963</v>
      </c>
      <c r="C47" s="692" t="s">
        <v>1806</v>
      </c>
      <c r="D47" s="692" t="s">
        <v>1676</v>
      </c>
      <c r="E47" s="692" t="s">
        <v>1676</v>
      </c>
      <c r="F47" s="692" t="s">
        <v>1676</v>
      </c>
      <c r="G47" s="692" t="s">
        <v>1676</v>
      </c>
      <c r="H47" s="692" t="s">
        <v>1676</v>
      </c>
      <c r="I47" s="692" t="s">
        <v>1676</v>
      </c>
      <c r="J47" s="692" t="s">
        <v>1676</v>
      </c>
      <c r="K47" s="692" t="s">
        <v>1676</v>
      </c>
      <c r="L47" s="692" t="s">
        <v>1676</v>
      </c>
      <c r="M47" s="692">
        <v>1</v>
      </c>
      <c r="N47" s="692" t="s">
        <v>1676</v>
      </c>
      <c r="O47" s="692" t="s">
        <v>1676</v>
      </c>
      <c r="P47" s="692" t="s">
        <v>1676</v>
      </c>
      <c r="Q47" s="692" t="s">
        <v>1894</v>
      </c>
      <c r="R47" s="681" t="s">
        <v>1893</v>
      </c>
      <c r="S47" s="681" t="s">
        <v>1211</v>
      </c>
      <c r="T47" s="682" t="s">
        <v>46</v>
      </c>
      <c r="U47" s="681" t="s">
        <v>1967</v>
      </c>
      <c r="V47" s="682" t="s">
        <v>1968</v>
      </c>
      <c r="W47" s="684"/>
    </row>
    <row r="48" spans="1:24" ht="25.5" x14ac:dyDescent="0.25">
      <c r="A48" s="692" t="s">
        <v>239</v>
      </c>
      <c r="C48" s="692" t="s">
        <v>1806</v>
      </c>
      <c r="D48" s="692" t="s">
        <v>1676</v>
      </c>
      <c r="E48" s="692" t="s">
        <v>1676</v>
      </c>
      <c r="F48" s="692" t="s">
        <v>1676</v>
      </c>
      <c r="G48" s="692" t="s">
        <v>1676</v>
      </c>
      <c r="H48" s="692" t="s">
        <v>1676</v>
      </c>
      <c r="I48" s="692" t="s">
        <v>1676</v>
      </c>
      <c r="J48" s="692" t="s">
        <v>1676</v>
      </c>
      <c r="K48" s="692" t="s">
        <v>1676</v>
      </c>
      <c r="L48" s="692" t="s">
        <v>1676</v>
      </c>
      <c r="M48" s="692">
        <v>1</v>
      </c>
      <c r="N48" s="692" t="s">
        <v>1676</v>
      </c>
      <c r="O48" s="692" t="s">
        <v>1676</v>
      </c>
      <c r="P48" s="692" t="s">
        <v>1676</v>
      </c>
      <c r="Q48" s="692" t="s">
        <v>1895</v>
      </c>
      <c r="S48" s="681" t="s">
        <v>37</v>
      </c>
      <c r="T48" s="682" t="s">
        <v>46</v>
      </c>
      <c r="U48" s="681" t="s">
        <v>1973</v>
      </c>
      <c r="V48" s="682" t="s">
        <v>1974</v>
      </c>
      <c r="W48" s="684"/>
    </row>
    <row r="49" spans="1:24" ht="25.5" x14ac:dyDescent="0.25">
      <c r="A49" s="692" t="s">
        <v>242</v>
      </c>
      <c r="C49" s="692" t="s">
        <v>1806</v>
      </c>
      <c r="D49" s="692" t="s">
        <v>1676</v>
      </c>
      <c r="E49" s="692" t="s">
        <v>1676</v>
      </c>
      <c r="F49" s="692" t="s">
        <v>1676</v>
      </c>
      <c r="G49" s="692" t="s">
        <v>1676</v>
      </c>
      <c r="H49" s="692" t="s">
        <v>1676</v>
      </c>
      <c r="I49" s="692" t="s">
        <v>1676</v>
      </c>
      <c r="J49" s="692" t="s">
        <v>1676</v>
      </c>
      <c r="K49" s="692" t="s">
        <v>1676</v>
      </c>
      <c r="L49" s="692" t="s">
        <v>1676</v>
      </c>
      <c r="M49" s="692">
        <v>1</v>
      </c>
      <c r="N49" s="692" t="s">
        <v>1676</v>
      </c>
      <c r="O49" s="692" t="s">
        <v>1676</v>
      </c>
      <c r="P49" s="692" t="s">
        <v>1676</v>
      </c>
      <c r="Q49" s="681" t="s">
        <v>1898</v>
      </c>
      <c r="S49" s="681" t="s">
        <v>37</v>
      </c>
      <c r="T49" s="682" t="s">
        <v>46</v>
      </c>
      <c r="U49" s="681" t="s">
        <v>1975</v>
      </c>
      <c r="V49" s="682" t="s">
        <v>1976</v>
      </c>
      <c r="W49" s="684"/>
    </row>
    <row r="50" spans="1:24" ht="25.5" x14ac:dyDescent="0.25">
      <c r="A50" s="692" t="s">
        <v>244</v>
      </c>
      <c r="C50" s="692" t="s">
        <v>1806</v>
      </c>
      <c r="D50" s="692" t="s">
        <v>1676</v>
      </c>
      <c r="E50" s="692" t="s">
        <v>1676</v>
      </c>
      <c r="F50" s="692" t="s">
        <v>1676</v>
      </c>
      <c r="G50" s="692" t="s">
        <v>1676</v>
      </c>
      <c r="H50" s="692" t="s">
        <v>1676</v>
      </c>
      <c r="I50" s="692" t="s">
        <v>1676</v>
      </c>
      <c r="J50" s="692" t="s">
        <v>1676</v>
      </c>
      <c r="K50" s="692" t="s">
        <v>1676</v>
      </c>
      <c r="L50" s="692" t="s">
        <v>1676</v>
      </c>
      <c r="M50" s="692">
        <v>1</v>
      </c>
      <c r="N50" s="692" t="s">
        <v>1676</v>
      </c>
      <c r="O50" s="692" t="s">
        <v>1676</v>
      </c>
      <c r="P50" s="692" t="s">
        <v>1676</v>
      </c>
      <c r="Q50" s="704" t="s">
        <v>1899</v>
      </c>
      <c r="R50" s="704"/>
      <c r="S50" s="681" t="s">
        <v>37</v>
      </c>
      <c r="T50" s="682" t="s">
        <v>46</v>
      </c>
      <c r="U50" s="681" t="s">
        <v>1970</v>
      </c>
      <c r="V50" s="682" t="s">
        <v>1971</v>
      </c>
      <c r="W50" s="684"/>
    </row>
    <row r="51" spans="1:24" x14ac:dyDescent="0.25">
      <c r="A51" s="692" t="s">
        <v>247</v>
      </c>
      <c r="C51" s="692" t="s">
        <v>1806</v>
      </c>
      <c r="D51" s="692" t="s">
        <v>1676</v>
      </c>
      <c r="E51" s="692" t="s">
        <v>1676</v>
      </c>
      <c r="F51" s="692" t="s">
        <v>1676</v>
      </c>
      <c r="G51" s="692" t="s">
        <v>1676</v>
      </c>
      <c r="H51" s="692" t="s">
        <v>1676</v>
      </c>
      <c r="I51" s="692" t="s">
        <v>1676</v>
      </c>
      <c r="J51" s="692" t="s">
        <v>1676</v>
      </c>
      <c r="K51" s="692" t="s">
        <v>1676</v>
      </c>
      <c r="L51" s="692" t="s">
        <v>1676</v>
      </c>
      <c r="M51" s="692">
        <v>1</v>
      </c>
      <c r="N51" s="692" t="s">
        <v>1676</v>
      </c>
      <c r="O51" s="692" t="s">
        <v>1676</v>
      </c>
      <c r="P51" s="692" t="s">
        <v>1676</v>
      </c>
      <c r="Q51" s="681" t="s">
        <v>1898</v>
      </c>
      <c r="S51" s="681" t="s">
        <v>37</v>
      </c>
      <c r="T51" s="682" t="s">
        <v>46</v>
      </c>
      <c r="U51" s="681" t="s">
        <v>1977</v>
      </c>
      <c r="V51" s="682" t="s">
        <v>1978</v>
      </c>
      <c r="W51" s="684"/>
    </row>
    <row r="52" spans="1:24" ht="33" x14ac:dyDescent="0.25">
      <c r="A52" s="692" t="s">
        <v>547</v>
      </c>
      <c r="C52" s="692" t="s">
        <v>1806</v>
      </c>
      <c r="D52" s="692" t="s">
        <v>1676</v>
      </c>
      <c r="E52" s="692" t="s">
        <v>1676</v>
      </c>
      <c r="F52" s="692" t="s">
        <v>1676</v>
      </c>
      <c r="G52" s="692" t="s">
        <v>1676</v>
      </c>
      <c r="H52" s="692" t="s">
        <v>1676</v>
      </c>
      <c r="I52" s="692" t="s">
        <v>1676</v>
      </c>
      <c r="J52" s="692" t="s">
        <v>1676</v>
      </c>
      <c r="K52" s="692" t="s">
        <v>1676</v>
      </c>
      <c r="L52" s="692" t="s">
        <v>1676</v>
      </c>
      <c r="M52" s="692">
        <v>1</v>
      </c>
      <c r="N52" s="692" t="s">
        <v>1676</v>
      </c>
      <c r="O52" s="692" t="s">
        <v>1676</v>
      </c>
      <c r="P52" s="692" t="s">
        <v>1676</v>
      </c>
      <c r="S52" s="681" t="s">
        <v>969</v>
      </c>
      <c r="T52" s="682" t="s">
        <v>40</v>
      </c>
      <c r="U52" s="101" t="s">
        <v>548</v>
      </c>
      <c r="V52" s="682" t="s">
        <v>1999</v>
      </c>
      <c r="W52" s="684"/>
    </row>
    <row r="53" spans="1:24" ht="51" x14ac:dyDescent="0.25">
      <c r="A53" s="692" t="s">
        <v>358</v>
      </c>
      <c r="C53" s="692" t="s">
        <v>1806</v>
      </c>
      <c r="D53" s="692" t="s">
        <v>1676</v>
      </c>
      <c r="E53" s="692" t="s">
        <v>1676</v>
      </c>
      <c r="F53" s="692" t="s">
        <v>1676</v>
      </c>
      <c r="G53" s="692" t="s">
        <v>1676</v>
      </c>
      <c r="H53" s="692" t="s">
        <v>1676</v>
      </c>
      <c r="I53" s="692" t="s">
        <v>1676</v>
      </c>
      <c r="J53" s="692" t="s">
        <v>1676</v>
      </c>
      <c r="K53" s="692" t="s">
        <v>1676</v>
      </c>
      <c r="L53" s="692" t="s">
        <v>1676</v>
      </c>
      <c r="M53" s="692">
        <v>1</v>
      </c>
      <c r="N53" s="692" t="s">
        <v>1676</v>
      </c>
      <c r="O53" s="692" t="s">
        <v>1676</v>
      </c>
      <c r="P53" s="692" t="s">
        <v>1676</v>
      </c>
      <c r="Q53" s="692" t="s">
        <v>1754</v>
      </c>
      <c r="R53" s="681" t="s">
        <v>1901</v>
      </c>
      <c r="S53" s="681" t="s">
        <v>891</v>
      </c>
      <c r="T53" s="682" t="s">
        <v>46</v>
      </c>
      <c r="U53" s="681" t="s">
        <v>1980</v>
      </c>
      <c r="V53" s="682" t="s">
        <v>1979</v>
      </c>
    </row>
    <row r="54" spans="1:24" s="726" customFormat="1" x14ac:dyDescent="0.25">
      <c r="A54" s="38" t="s">
        <v>1612</v>
      </c>
      <c r="B54" s="19"/>
      <c r="C54" s="19" t="s">
        <v>1805</v>
      </c>
      <c r="D54" s="19" t="s">
        <v>1676</v>
      </c>
      <c r="E54" s="19" t="s">
        <v>1678</v>
      </c>
      <c r="F54" s="19" t="s">
        <v>1678</v>
      </c>
      <c r="G54" s="19" t="s">
        <v>1676</v>
      </c>
      <c r="H54" s="19" t="s">
        <v>1676</v>
      </c>
      <c r="I54" s="19" t="s">
        <v>1676</v>
      </c>
      <c r="J54" s="19" t="s">
        <v>1678</v>
      </c>
      <c r="K54" s="19" t="s">
        <v>1676</v>
      </c>
      <c r="L54" s="19" t="s">
        <v>1678</v>
      </c>
      <c r="M54" s="19">
        <v>1</v>
      </c>
      <c r="N54" s="19" t="s">
        <v>1676</v>
      </c>
      <c r="O54" s="19" t="s">
        <v>1676</v>
      </c>
      <c r="P54" s="19" t="s">
        <v>1676</v>
      </c>
      <c r="Q54" s="19"/>
      <c r="R54" s="723"/>
      <c r="S54" s="346" t="s">
        <v>1119</v>
      </c>
      <c r="T54" s="725" t="s">
        <v>56</v>
      </c>
      <c r="U54" s="346" t="s">
        <v>1611</v>
      </c>
      <c r="V54" s="725" t="s">
        <v>2002</v>
      </c>
      <c r="W54" s="346"/>
      <c r="X54" s="37"/>
    </row>
    <row r="55" spans="1:24" ht="33" x14ac:dyDescent="0.25">
      <c r="A55" s="687" t="s">
        <v>967</v>
      </c>
      <c r="C55" s="692" t="s">
        <v>1806</v>
      </c>
      <c r="D55" s="692" t="s">
        <v>1676</v>
      </c>
      <c r="E55" s="692" t="s">
        <v>1676</v>
      </c>
      <c r="F55" s="692" t="s">
        <v>1676</v>
      </c>
      <c r="G55" s="692" t="s">
        <v>1676</v>
      </c>
      <c r="H55" s="692" t="s">
        <v>1676</v>
      </c>
      <c r="I55" s="692" t="s">
        <v>1676</v>
      </c>
      <c r="J55" s="692" t="s">
        <v>1676</v>
      </c>
      <c r="K55" s="692" t="s">
        <v>1676</v>
      </c>
      <c r="L55" s="692" t="s">
        <v>1676</v>
      </c>
      <c r="M55" s="692">
        <v>1</v>
      </c>
      <c r="N55" s="692" t="s">
        <v>1676</v>
      </c>
      <c r="O55" s="692" t="s">
        <v>1676</v>
      </c>
      <c r="P55" s="692" t="s">
        <v>1676</v>
      </c>
      <c r="R55" s="678"/>
      <c r="S55" s="678" t="s">
        <v>969</v>
      </c>
      <c r="T55" s="679" t="s">
        <v>40</v>
      </c>
      <c r="U55" s="678" t="s">
        <v>1981</v>
      </c>
      <c r="V55" s="679" t="s">
        <v>1982</v>
      </c>
      <c r="W55" s="680"/>
    </row>
    <row r="56" spans="1:24" ht="33" x14ac:dyDescent="0.25">
      <c r="A56" s="687" t="s">
        <v>533</v>
      </c>
      <c r="C56" s="692" t="s">
        <v>1806</v>
      </c>
      <c r="D56" s="692" t="s">
        <v>1676</v>
      </c>
      <c r="E56" s="692" t="s">
        <v>1676</v>
      </c>
      <c r="F56" s="692" t="s">
        <v>1676</v>
      </c>
      <c r="G56" s="692" t="s">
        <v>1676</v>
      </c>
      <c r="H56" s="692" t="s">
        <v>1676</v>
      </c>
      <c r="I56" s="692" t="s">
        <v>1676</v>
      </c>
      <c r="J56" s="692" t="s">
        <v>1676</v>
      </c>
      <c r="K56" s="692" t="s">
        <v>1676</v>
      </c>
      <c r="L56" s="692" t="s">
        <v>1676</v>
      </c>
      <c r="M56" s="692">
        <v>1</v>
      </c>
      <c r="N56" s="692" t="s">
        <v>1676</v>
      </c>
      <c r="O56" s="692" t="s">
        <v>1676</v>
      </c>
      <c r="P56" s="692" t="s">
        <v>1676</v>
      </c>
      <c r="Q56" s="692" t="s">
        <v>1903</v>
      </c>
      <c r="R56" s="678" t="s">
        <v>1902</v>
      </c>
      <c r="S56" s="678" t="s">
        <v>720</v>
      </c>
      <c r="T56" s="679" t="s">
        <v>46</v>
      </c>
      <c r="U56" s="678" t="s">
        <v>1983</v>
      </c>
      <c r="V56" s="679" t="s">
        <v>1917</v>
      </c>
      <c r="W56" s="680"/>
    </row>
    <row r="57" spans="1:24" ht="33" x14ac:dyDescent="0.25">
      <c r="A57" s="687" t="s">
        <v>536</v>
      </c>
      <c r="C57" s="692" t="s">
        <v>1806</v>
      </c>
      <c r="D57" s="692" t="s">
        <v>1676</v>
      </c>
      <c r="E57" s="692" t="s">
        <v>1676</v>
      </c>
      <c r="F57" s="692" t="s">
        <v>1676</v>
      </c>
      <c r="G57" s="692" t="s">
        <v>1676</v>
      </c>
      <c r="H57" s="692" t="s">
        <v>1676</v>
      </c>
      <c r="I57" s="692" t="s">
        <v>1676</v>
      </c>
      <c r="J57" s="692" t="s">
        <v>1676</v>
      </c>
      <c r="K57" s="692" t="s">
        <v>1676</v>
      </c>
      <c r="L57" s="692" t="s">
        <v>1676</v>
      </c>
      <c r="M57" s="692">
        <v>1</v>
      </c>
      <c r="N57" s="692" t="s">
        <v>1676</v>
      </c>
      <c r="O57" s="692" t="s">
        <v>1676</v>
      </c>
      <c r="P57" s="692" t="s">
        <v>1676</v>
      </c>
      <c r="Q57" s="692" t="s">
        <v>1903</v>
      </c>
      <c r="R57" s="678" t="s">
        <v>1902</v>
      </c>
      <c r="S57" s="678" t="s">
        <v>720</v>
      </c>
      <c r="T57" s="679" t="s">
        <v>46</v>
      </c>
      <c r="U57" s="678" t="s">
        <v>1983</v>
      </c>
      <c r="V57" s="679" t="s">
        <v>1917</v>
      </c>
      <c r="W57" s="680"/>
    </row>
    <row r="58" spans="1:24" ht="33" x14ac:dyDescent="0.25">
      <c r="A58" s="687" t="s">
        <v>537</v>
      </c>
      <c r="C58" s="692" t="s">
        <v>1806</v>
      </c>
      <c r="D58" s="692" t="s">
        <v>1676</v>
      </c>
      <c r="E58" s="692" t="s">
        <v>1676</v>
      </c>
      <c r="F58" s="692" t="s">
        <v>1676</v>
      </c>
      <c r="G58" s="692" t="s">
        <v>1676</v>
      </c>
      <c r="H58" s="692" t="s">
        <v>1676</v>
      </c>
      <c r="I58" s="692" t="s">
        <v>1676</v>
      </c>
      <c r="J58" s="692" t="s">
        <v>1676</v>
      </c>
      <c r="K58" s="692" t="s">
        <v>1676</v>
      </c>
      <c r="L58" s="692" t="s">
        <v>1676</v>
      </c>
      <c r="M58" s="692">
        <v>1</v>
      </c>
      <c r="N58" s="692" t="s">
        <v>1676</v>
      </c>
      <c r="O58" s="692" t="s">
        <v>1676</v>
      </c>
      <c r="P58" s="692" t="s">
        <v>1676</v>
      </c>
      <c r="Q58" s="692" t="s">
        <v>1903</v>
      </c>
      <c r="R58" s="678" t="s">
        <v>1902</v>
      </c>
      <c r="S58" s="678" t="s">
        <v>720</v>
      </c>
      <c r="T58" s="679" t="s">
        <v>46</v>
      </c>
      <c r="U58" s="678" t="s">
        <v>1983</v>
      </c>
      <c r="V58" s="679" t="s">
        <v>1917</v>
      </c>
      <c r="W58" s="680"/>
    </row>
    <row r="59" spans="1:24" s="344" customFormat="1" ht="49.5" x14ac:dyDescent="0.25">
      <c r="A59" s="698" t="s">
        <v>1150</v>
      </c>
      <c r="B59" s="24"/>
      <c r="C59" s="24" t="s">
        <v>1806</v>
      </c>
      <c r="D59" s="24" t="s">
        <v>1676</v>
      </c>
      <c r="E59" s="24" t="s">
        <v>1676</v>
      </c>
      <c r="F59" s="24" t="s">
        <v>1678</v>
      </c>
      <c r="G59" s="24" t="s">
        <v>1676</v>
      </c>
      <c r="H59" s="24" t="s">
        <v>1676</v>
      </c>
      <c r="I59" s="24" t="s">
        <v>1676</v>
      </c>
      <c r="J59" s="24" t="s">
        <v>1676</v>
      </c>
      <c r="K59" s="24" t="s">
        <v>1676</v>
      </c>
      <c r="L59" s="24" t="s">
        <v>1676</v>
      </c>
      <c r="M59" s="24">
        <v>1</v>
      </c>
      <c r="N59" s="24" t="s">
        <v>1676</v>
      </c>
      <c r="O59" s="24" t="s">
        <v>1676</v>
      </c>
      <c r="P59" s="24" t="s">
        <v>1676</v>
      </c>
      <c r="Q59" s="24" t="s">
        <v>1904</v>
      </c>
      <c r="R59" s="706"/>
      <c r="S59" s="702" t="s">
        <v>1229</v>
      </c>
      <c r="T59" s="736" t="s">
        <v>41</v>
      </c>
      <c r="U59" s="706" t="s">
        <v>2020</v>
      </c>
      <c r="V59" s="714" t="s">
        <v>2021</v>
      </c>
      <c r="W59" s="9"/>
      <c r="X59" s="35"/>
    </row>
    <row r="60" spans="1:24" s="344" customFormat="1" ht="33" x14ac:dyDescent="0.25">
      <c r="A60" s="24" t="s">
        <v>966</v>
      </c>
      <c r="B60" s="24"/>
      <c r="C60" s="24" t="s">
        <v>1806</v>
      </c>
      <c r="D60" s="24" t="s">
        <v>1676</v>
      </c>
      <c r="E60" s="24" t="s">
        <v>1676</v>
      </c>
      <c r="F60" s="24" t="s">
        <v>1678</v>
      </c>
      <c r="G60" s="24" t="s">
        <v>1676</v>
      </c>
      <c r="H60" s="24" t="s">
        <v>1676</v>
      </c>
      <c r="I60" s="24" t="s">
        <v>1676</v>
      </c>
      <c r="J60" s="24" t="s">
        <v>1676</v>
      </c>
      <c r="K60" s="24" t="s">
        <v>1676</v>
      </c>
      <c r="L60" s="24" t="s">
        <v>1676</v>
      </c>
      <c r="M60" s="24">
        <v>1</v>
      </c>
      <c r="N60" s="24" t="s">
        <v>1676</v>
      </c>
      <c r="O60" s="24" t="s">
        <v>1676</v>
      </c>
      <c r="P60" s="24" t="s">
        <v>1676</v>
      </c>
      <c r="Q60" s="35" t="s">
        <v>1905</v>
      </c>
      <c r="R60" s="35"/>
      <c r="S60" s="9" t="s">
        <v>1232</v>
      </c>
      <c r="T60" s="713" t="s">
        <v>55</v>
      </c>
      <c r="U60" s="35" t="s">
        <v>2022</v>
      </c>
      <c r="V60" s="713" t="s">
        <v>2023</v>
      </c>
      <c r="W60" s="9"/>
      <c r="X60" s="35"/>
    </row>
    <row r="61" spans="1:24" ht="49.5" x14ac:dyDescent="0.25">
      <c r="A61" s="162" t="s">
        <v>1346</v>
      </c>
      <c r="C61" s="692" t="s">
        <v>1805</v>
      </c>
      <c r="D61" s="692" t="s">
        <v>1676</v>
      </c>
      <c r="E61" s="692" t="s">
        <v>1676</v>
      </c>
      <c r="F61" s="692" t="s">
        <v>1676</v>
      </c>
      <c r="G61" s="692" t="s">
        <v>1676</v>
      </c>
      <c r="H61" s="692" t="s">
        <v>1676</v>
      </c>
      <c r="I61" s="692" t="s">
        <v>1676</v>
      </c>
      <c r="J61" s="692" t="s">
        <v>1676</v>
      </c>
      <c r="K61" s="692" t="s">
        <v>1676</v>
      </c>
      <c r="L61" s="692" t="s">
        <v>1676</v>
      </c>
      <c r="M61" s="692">
        <v>1</v>
      </c>
      <c r="N61" s="692" t="s">
        <v>1676</v>
      </c>
      <c r="O61" s="692" t="s">
        <v>1676</v>
      </c>
      <c r="P61" s="692" t="s">
        <v>1676</v>
      </c>
      <c r="S61" s="9"/>
      <c r="U61" s="681" t="s">
        <v>1984</v>
      </c>
      <c r="V61" s="682" t="s">
        <v>1999</v>
      </c>
      <c r="W61" s="684"/>
    </row>
    <row r="62" spans="1:24" ht="33" x14ac:dyDescent="0.25">
      <c r="A62" s="162" t="s">
        <v>1302</v>
      </c>
      <c r="C62" s="692" t="s">
        <v>1805</v>
      </c>
      <c r="D62" s="692" t="s">
        <v>1676</v>
      </c>
      <c r="E62" s="692" t="s">
        <v>1676</v>
      </c>
      <c r="F62" s="692" t="s">
        <v>1676</v>
      </c>
      <c r="G62" s="692" t="s">
        <v>1676</v>
      </c>
      <c r="H62" s="692" t="s">
        <v>1676</v>
      </c>
      <c r="I62" s="692" t="s">
        <v>1676</v>
      </c>
      <c r="J62" s="692" t="s">
        <v>1676</v>
      </c>
      <c r="K62" s="692" t="s">
        <v>1676</v>
      </c>
      <c r="L62" s="692" t="s">
        <v>1676</v>
      </c>
      <c r="M62" s="692">
        <v>1</v>
      </c>
      <c r="N62" s="692" t="s">
        <v>1676</v>
      </c>
      <c r="O62" s="692" t="s">
        <v>1676</v>
      </c>
      <c r="P62" s="692" t="s">
        <v>1676</v>
      </c>
      <c r="S62" s="163"/>
      <c r="T62" s="682" t="s">
        <v>40</v>
      </c>
      <c r="U62" s="681" t="s">
        <v>1985</v>
      </c>
      <c r="V62" s="682" t="s">
        <v>1999</v>
      </c>
      <c r="W62" s="684"/>
    </row>
    <row r="63" spans="1:24" s="726" customFormat="1" ht="76.5" x14ac:dyDescent="0.25">
      <c r="A63" s="30" t="s">
        <v>1850</v>
      </c>
      <c r="B63" s="19"/>
      <c r="C63" s="19" t="s">
        <v>1806</v>
      </c>
      <c r="D63" s="19" t="s">
        <v>1678</v>
      </c>
      <c r="E63" s="19" t="s">
        <v>1678</v>
      </c>
      <c r="F63" s="19" t="s">
        <v>1678</v>
      </c>
      <c r="G63" s="19" t="s">
        <v>1676</v>
      </c>
      <c r="H63" s="19" t="s">
        <v>1676</v>
      </c>
      <c r="I63" s="19" t="s">
        <v>1678</v>
      </c>
      <c r="J63" s="19" t="s">
        <v>1678</v>
      </c>
      <c r="K63" s="19" t="s">
        <v>1676</v>
      </c>
      <c r="L63" s="19" t="s">
        <v>1676</v>
      </c>
      <c r="M63" s="19">
        <v>5</v>
      </c>
      <c r="N63" s="19" t="s">
        <v>1678</v>
      </c>
      <c r="O63" s="19" t="s">
        <v>1678</v>
      </c>
      <c r="P63" s="19" t="s">
        <v>1676</v>
      </c>
      <c r="Q63" s="19" t="s">
        <v>1907</v>
      </c>
      <c r="R63" s="37" t="s">
        <v>1906</v>
      </c>
      <c r="S63" s="701" t="s">
        <v>838</v>
      </c>
      <c r="T63" s="703" t="s">
        <v>1914</v>
      </c>
      <c r="U63" s="37" t="s">
        <v>1986</v>
      </c>
      <c r="V63" s="703" t="s">
        <v>1917</v>
      </c>
      <c r="W63" s="701" t="s">
        <v>347</v>
      </c>
      <c r="X63" s="37"/>
    </row>
    <row r="64" spans="1:24" s="726" customFormat="1" ht="33" x14ac:dyDescent="0.25">
      <c r="A64" s="30" t="s">
        <v>930</v>
      </c>
      <c r="B64" s="19"/>
      <c r="C64" s="19" t="s">
        <v>1805</v>
      </c>
      <c r="D64" s="19" t="s">
        <v>1676</v>
      </c>
      <c r="E64" s="19" t="s">
        <v>1678</v>
      </c>
      <c r="F64" s="19" t="s">
        <v>1678</v>
      </c>
      <c r="G64" s="19" t="s">
        <v>1676</v>
      </c>
      <c r="H64" s="19" t="s">
        <v>1676</v>
      </c>
      <c r="I64" s="19" t="s">
        <v>1676</v>
      </c>
      <c r="J64" s="19" t="s">
        <v>1676</v>
      </c>
      <c r="K64" s="19" t="s">
        <v>1676</v>
      </c>
      <c r="L64" s="19" t="s">
        <v>1676</v>
      </c>
      <c r="M64" s="19">
        <v>1</v>
      </c>
      <c r="N64" s="19" t="s">
        <v>1678</v>
      </c>
      <c r="O64" s="19" t="s">
        <v>1676</v>
      </c>
      <c r="P64" s="19" t="s">
        <v>1676</v>
      </c>
      <c r="Q64" s="19" t="s">
        <v>1909</v>
      </c>
      <c r="R64" s="37" t="s">
        <v>1713</v>
      </c>
      <c r="S64" s="701" t="s">
        <v>942</v>
      </c>
      <c r="T64" s="703" t="s">
        <v>380</v>
      </c>
      <c r="U64" s="37" t="s">
        <v>2024</v>
      </c>
      <c r="V64" s="703" t="s">
        <v>2025</v>
      </c>
      <c r="W64" s="701"/>
      <c r="X64" s="37"/>
    </row>
    <row r="65" spans="1:24" ht="49.5" x14ac:dyDescent="0.25">
      <c r="A65" s="692" t="s">
        <v>321</v>
      </c>
      <c r="C65" s="692" t="s">
        <v>1805</v>
      </c>
      <c r="D65" s="692" t="s">
        <v>1676</v>
      </c>
      <c r="E65" s="692" t="s">
        <v>1676</v>
      </c>
      <c r="F65" s="692" t="s">
        <v>1676</v>
      </c>
      <c r="G65" s="692" t="s">
        <v>1676</v>
      </c>
      <c r="H65" s="692" t="s">
        <v>1676</v>
      </c>
      <c r="I65" s="692" t="s">
        <v>1676</v>
      </c>
      <c r="J65" s="692" t="s">
        <v>1676</v>
      </c>
      <c r="K65" s="692" t="s">
        <v>1676</v>
      </c>
      <c r="L65" s="692" t="s">
        <v>1678</v>
      </c>
      <c r="M65" s="692">
        <v>1</v>
      </c>
      <c r="N65" s="692" t="s">
        <v>1676</v>
      </c>
      <c r="O65" s="692" t="s">
        <v>1676</v>
      </c>
      <c r="P65" s="692" t="s">
        <v>1676</v>
      </c>
      <c r="Q65" s="681" t="s">
        <v>1908</v>
      </c>
      <c r="S65" s="681" t="s">
        <v>325</v>
      </c>
      <c r="T65" s="682" t="s">
        <v>56</v>
      </c>
      <c r="U65" s="681" t="s">
        <v>1987</v>
      </c>
      <c r="V65" s="682" t="s">
        <v>1988</v>
      </c>
      <c r="W65" s="684"/>
    </row>
    <row r="66" spans="1:24" ht="49.5" x14ac:dyDescent="0.25">
      <c r="A66" s="692" t="s">
        <v>1989</v>
      </c>
      <c r="C66" s="692" t="s">
        <v>1805</v>
      </c>
      <c r="D66" s="692" t="s">
        <v>1676</v>
      </c>
      <c r="E66" s="692" t="s">
        <v>1676</v>
      </c>
      <c r="F66" s="692" t="s">
        <v>1676</v>
      </c>
      <c r="G66" s="692" t="s">
        <v>1676</v>
      </c>
      <c r="H66" s="692" t="s">
        <v>1676</v>
      </c>
      <c r="I66" s="692" t="s">
        <v>1676</v>
      </c>
      <c r="J66" s="692" t="s">
        <v>1676</v>
      </c>
      <c r="K66" s="692" t="s">
        <v>1676</v>
      </c>
      <c r="L66" s="692" t="s">
        <v>1678</v>
      </c>
      <c r="M66" s="692">
        <v>1</v>
      </c>
      <c r="N66" s="692" t="s">
        <v>1676</v>
      </c>
      <c r="O66" s="692" t="s">
        <v>1676</v>
      </c>
      <c r="P66" s="692" t="s">
        <v>1676</v>
      </c>
      <c r="T66" s="682" t="s">
        <v>44</v>
      </c>
      <c r="U66" s="681" t="s">
        <v>1990</v>
      </c>
      <c r="V66" s="682" t="s">
        <v>1988</v>
      </c>
      <c r="W66" s="684"/>
    </row>
    <row r="67" spans="1:24" ht="33" x14ac:dyDescent="0.25">
      <c r="A67" s="692" t="s">
        <v>1238</v>
      </c>
      <c r="C67" s="692" t="s">
        <v>1806</v>
      </c>
      <c r="D67" s="692" t="s">
        <v>1676</v>
      </c>
      <c r="E67" s="692" t="s">
        <v>1676</v>
      </c>
      <c r="F67" s="692" t="s">
        <v>1676</v>
      </c>
      <c r="G67" s="692" t="s">
        <v>1676</v>
      </c>
      <c r="H67" s="692" t="s">
        <v>1676</v>
      </c>
      <c r="I67" s="692" t="s">
        <v>1676</v>
      </c>
      <c r="J67" s="692" t="s">
        <v>1676</v>
      </c>
      <c r="K67" s="692" t="s">
        <v>1676</v>
      </c>
      <c r="L67" s="692" t="s">
        <v>1676</v>
      </c>
      <c r="M67" s="692">
        <v>1</v>
      </c>
      <c r="N67" s="692" t="s">
        <v>1676</v>
      </c>
      <c r="O67" s="692" t="s">
        <v>1676</v>
      </c>
      <c r="P67" s="692" t="s">
        <v>1676</v>
      </c>
      <c r="Q67" s="704" t="s">
        <v>1910</v>
      </c>
      <c r="R67" s="704"/>
      <c r="S67" s="704" t="s">
        <v>577</v>
      </c>
      <c r="T67" s="68" t="s">
        <v>40</v>
      </c>
      <c r="U67" s="704" t="s">
        <v>1991</v>
      </c>
      <c r="V67" s="68" t="s">
        <v>1992</v>
      </c>
      <c r="W67" s="36"/>
    </row>
    <row r="68" spans="1:24" ht="49.5" x14ac:dyDescent="0.25">
      <c r="A68" s="692" t="s">
        <v>1</v>
      </c>
      <c r="C68" s="692" t="s">
        <v>1806</v>
      </c>
      <c r="D68" s="692" t="s">
        <v>1676</v>
      </c>
      <c r="E68" s="692" t="s">
        <v>1676</v>
      </c>
      <c r="F68" s="692" t="s">
        <v>1678</v>
      </c>
      <c r="G68" s="692" t="s">
        <v>1676</v>
      </c>
      <c r="H68" s="692" t="s">
        <v>1676</v>
      </c>
      <c r="I68" s="692" t="s">
        <v>1676</v>
      </c>
      <c r="J68" s="692" t="s">
        <v>1676</v>
      </c>
      <c r="K68" s="692" t="s">
        <v>1676</v>
      </c>
      <c r="L68" s="692" t="s">
        <v>1676</v>
      </c>
      <c r="M68" s="692">
        <v>2</v>
      </c>
      <c r="N68" s="692" t="s">
        <v>1676</v>
      </c>
      <c r="O68" s="692" t="s">
        <v>1676</v>
      </c>
      <c r="P68" s="692" t="s">
        <v>1676</v>
      </c>
      <c r="Q68" s="692" t="s">
        <v>1911</v>
      </c>
      <c r="R68" s="684"/>
      <c r="S68" s="684" t="s">
        <v>1388</v>
      </c>
      <c r="T68" s="682" t="s">
        <v>56</v>
      </c>
      <c r="U68" s="681" t="s">
        <v>1993</v>
      </c>
      <c r="V68" s="682" t="s">
        <v>1917</v>
      </c>
      <c r="W68" s="684" t="s">
        <v>375</v>
      </c>
    </row>
    <row r="69" spans="1:24" x14ac:dyDescent="0.25">
      <c r="A69" s="692" t="s">
        <v>101</v>
      </c>
      <c r="C69" s="692" t="s">
        <v>1806</v>
      </c>
      <c r="D69" s="692" t="s">
        <v>1676</v>
      </c>
      <c r="E69" s="692" t="s">
        <v>1676</v>
      </c>
      <c r="F69" s="692" t="s">
        <v>1678</v>
      </c>
      <c r="G69" s="692" t="s">
        <v>1676</v>
      </c>
      <c r="H69" s="692" t="s">
        <v>1676</v>
      </c>
      <c r="I69" s="692" t="s">
        <v>1676</v>
      </c>
      <c r="J69" s="692" t="s">
        <v>1676</v>
      </c>
      <c r="K69" s="692" t="s">
        <v>1676</v>
      </c>
      <c r="L69" s="692" t="s">
        <v>1678</v>
      </c>
      <c r="M69" s="692">
        <v>1</v>
      </c>
      <c r="N69" s="692" t="s">
        <v>1676</v>
      </c>
      <c r="O69" s="692" t="s">
        <v>1676</v>
      </c>
      <c r="P69" s="692" t="s">
        <v>1676</v>
      </c>
      <c r="Q69" s="692" t="s">
        <v>1912</v>
      </c>
      <c r="R69" s="681" t="s">
        <v>1745</v>
      </c>
      <c r="S69" s="681" t="s">
        <v>744</v>
      </c>
      <c r="T69" s="682" t="s">
        <v>39</v>
      </c>
      <c r="U69" s="681" t="s">
        <v>1932</v>
      </c>
      <c r="V69" s="682" t="s">
        <v>1994</v>
      </c>
      <c r="W69" s="684"/>
    </row>
    <row r="70" spans="1:24" s="276" customFormat="1" ht="49.5" x14ac:dyDescent="0.25">
      <c r="A70" s="162" t="s">
        <v>381</v>
      </c>
      <c r="B70" s="162"/>
      <c r="C70" s="162" t="s">
        <v>1806</v>
      </c>
      <c r="D70" s="162" t="s">
        <v>1676</v>
      </c>
      <c r="E70" s="162" t="s">
        <v>1676</v>
      </c>
      <c r="F70" s="162" t="s">
        <v>1678</v>
      </c>
      <c r="G70" s="162" t="s">
        <v>1676</v>
      </c>
      <c r="H70" s="162" t="s">
        <v>1676</v>
      </c>
      <c r="I70" s="162" t="s">
        <v>1676</v>
      </c>
      <c r="J70" s="162" t="s">
        <v>1678</v>
      </c>
      <c r="K70" s="162" t="s">
        <v>1676</v>
      </c>
      <c r="L70" s="162" t="s">
        <v>1678</v>
      </c>
      <c r="M70" s="162">
        <v>1</v>
      </c>
      <c r="N70" s="162" t="s">
        <v>1676</v>
      </c>
      <c r="O70" s="162" t="s">
        <v>1676</v>
      </c>
      <c r="P70" s="162" t="s">
        <v>1676</v>
      </c>
      <c r="Q70" s="162" t="s">
        <v>1913</v>
      </c>
      <c r="R70" s="165" t="s">
        <v>439</v>
      </c>
      <c r="S70" s="165" t="s">
        <v>400</v>
      </c>
      <c r="T70" s="167" t="s">
        <v>380</v>
      </c>
      <c r="U70" s="165" t="s">
        <v>1995</v>
      </c>
      <c r="V70" s="167" t="s">
        <v>1996</v>
      </c>
      <c r="W70" s="165"/>
      <c r="X70" s="165"/>
    </row>
    <row r="75" spans="1:24" x14ac:dyDescent="0.25">
      <c r="T75" s="737"/>
    </row>
  </sheetData>
  <printOptions headings="1"/>
  <pageMargins left="0.7" right="0.7" top="0.75" bottom="0.75" header="0.3" footer="0.3"/>
  <pageSetup scale="66" pageOrder="overThenDown"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3E29-9223-4A79-99D4-02ED6A01882F}">
  <dimension ref="A1:X11"/>
  <sheetViews>
    <sheetView zoomScale="85" zoomScaleNormal="85" zoomScaleSheetLayoutView="90" workbookViewId="0">
      <pane xSplit="1" ySplit="1" topLeftCell="B2" activePane="bottomRight" state="frozenSplit"/>
      <selection pane="topRight" activeCell="AG1" sqref="AG1:AL1"/>
      <selection pane="bottomLeft" activeCell="A66" sqref="A66"/>
      <selection pane="bottomRight" activeCell="C8" sqref="C8"/>
    </sheetView>
  </sheetViews>
  <sheetFormatPr defaultColWidth="9.140625" defaultRowHeight="16.5" x14ac:dyDescent="0.25"/>
  <cols>
    <col min="1" max="16" width="19.28515625" style="692" customWidth="1"/>
    <col min="17" max="17" width="32" style="692" customWidth="1"/>
    <col min="18" max="18" width="32" style="681" customWidth="1"/>
    <col min="19" max="19" width="45.85546875" style="681" customWidth="1"/>
    <col min="20" max="20" width="8.28515625" style="682" customWidth="1"/>
    <col min="21" max="21" width="28.85546875" style="681" customWidth="1"/>
    <col min="22" max="22" width="24.7109375" style="681" customWidth="1"/>
    <col min="23" max="24" width="9.140625" style="681"/>
    <col min="25" max="16384" width="9.140625" style="688"/>
  </cols>
  <sheetData>
    <row r="1" spans="1:24" ht="50.1" customHeight="1" x14ac:dyDescent="0.25">
      <c r="A1" s="2" t="s">
        <v>701</v>
      </c>
      <c r="B1" s="2" t="s">
        <v>1629</v>
      </c>
      <c r="C1" s="2" t="s">
        <v>1798</v>
      </c>
      <c r="D1" s="2" t="s">
        <v>1797</v>
      </c>
      <c r="E1" s="2" t="s">
        <v>1799</v>
      </c>
      <c r="F1" s="2" t="s">
        <v>1802</v>
      </c>
      <c r="G1" s="2" t="s">
        <v>1800</v>
      </c>
      <c r="H1" s="2" t="s">
        <v>1801</v>
      </c>
      <c r="I1" s="2" t="s">
        <v>1804</v>
      </c>
      <c r="J1" s="2" t="s">
        <v>1823</v>
      </c>
      <c r="K1" s="2" t="s">
        <v>1803</v>
      </c>
      <c r="L1" s="2" t="s">
        <v>1819</v>
      </c>
      <c r="M1" s="2" t="s">
        <v>1674</v>
      </c>
      <c r="N1" s="2" t="s">
        <v>1675</v>
      </c>
      <c r="O1" s="2" t="s">
        <v>1679</v>
      </c>
      <c r="P1" s="2" t="s">
        <v>1677</v>
      </c>
      <c r="Q1" s="2" t="s">
        <v>1682</v>
      </c>
      <c r="R1" s="15" t="s">
        <v>13</v>
      </c>
      <c r="S1" s="15" t="s">
        <v>136</v>
      </c>
      <c r="T1" s="86" t="s">
        <v>593</v>
      </c>
      <c r="U1" s="16" t="s">
        <v>82</v>
      </c>
      <c r="V1" s="16" t="s">
        <v>609</v>
      </c>
      <c r="W1" s="696" t="s">
        <v>367</v>
      </c>
    </row>
    <row r="2" spans="1:24" s="62" customFormat="1" ht="66" x14ac:dyDescent="0.25">
      <c r="A2" s="732" t="s">
        <v>1836</v>
      </c>
      <c r="C2" s="62" t="s">
        <v>1806</v>
      </c>
      <c r="E2" s="62" t="s">
        <v>1678</v>
      </c>
      <c r="M2" s="62">
        <v>4</v>
      </c>
      <c r="N2" s="62" t="s">
        <v>1676</v>
      </c>
      <c r="O2" s="62" t="s">
        <v>1676</v>
      </c>
      <c r="P2" s="62" t="s">
        <v>1678</v>
      </c>
      <c r="Q2" s="62" t="s">
        <v>1871</v>
      </c>
      <c r="R2" s="120" t="s">
        <v>1870</v>
      </c>
      <c r="S2" s="731" t="s">
        <v>1083</v>
      </c>
      <c r="T2" s="733" t="s">
        <v>1027</v>
      </c>
      <c r="U2" s="734" t="s">
        <v>1071</v>
      </c>
      <c r="V2" s="734" t="s">
        <v>1070</v>
      </c>
      <c r="W2" s="731" t="s">
        <v>374</v>
      </c>
      <c r="X2" s="731"/>
    </row>
    <row r="3" spans="1:24" s="730" customFormat="1" x14ac:dyDescent="0.25">
      <c r="A3" s="62" t="s">
        <v>1152</v>
      </c>
      <c r="B3" s="62"/>
      <c r="C3" s="62"/>
      <c r="D3" s="62"/>
      <c r="E3" s="62" t="s">
        <v>1676</v>
      </c>
      <c r="F3" s="62"/>
      <c r="G3" s="62"/>
      <c r="H3" s="62"/>
      <c r="I3" s="62"/>
      <c r="J3" s="62"/>
      <c r="K3" s="62"/>
      <c r="L3" s="62"/>
      <c r="M3" s="62">
        <v>1</v>
      </c>
      <c r="N3" s="62" t="s">
        <v>1676</v>
      </c>
      <c r="O3" s="62" t="s">
        <v>1676</v>
      </c>
      <c r="P3" s="62" t="s">
        <v>1676</v>
      </c>
      <c r="Q3" s="62"/>
      <c r="R3" s="120" t="s">
        <v>1153</v>
      </c>
      <c r="S3" s="120" t="s">
        <v>341</v>
      </c>
      <c r="T3" s="729"/>
      <c r="U3" s="120"/>
      <c r="V3" s="120"/>
      <c r="W3" s="120"/>
      <c r="X3" s="120"/>
    </row>
    <row r="4" spans="1:24" s="727" customFormat="1" x14ac:dyDescent="0.25">
      <c r="A4" s="126" t="s">
        <v>923</v>
      </c>
      <c r="B4" s="126"/>
      <c r="C4" s="126" t="s">
        <v>1806</v>
      </c>
      <c r="D4" s="126" t="s">
        <v>1676</v>
      </c>
      <c r="E4" s="126" t="s">
        <v>1676</v>
      </c>
      <c r="F4" s="126" t="s">
        <v>1676</v>
      </c>
      <c r="G4" s="126" t="s">
        <v>1676</v>
      </c>
      <c r="H4" s="126" t="s">
        <v>1676</v>
      </c>
      <c r="I4" s="126" t="s">
        <v>1676</v>
      </c>
      <c r="J4" s="126" t="s">
        <v>1676</v>
      </c>
      <c r="K4" s="126" t="s">
        <v>1676</v>
      </c>
      <c r="L4" s="126" t="s">
        <v>1678</v>
      </c>
      <c r="M4" s="126">
        <v>1</v>
      </c>
      <c r="N4" s="126" t="s">
        <v>1676</v>
      </c>
      <c r="O4" s="126" t="s">
        <v>1676</v>
      </c>
      <c r="P4" s="126" t="s">
        <v>1676</v>
      </c>
      <c r="Q4" s="126"/>
      <c r="R4" s="697"/>
      <c r="S4" s="127" t="s">
        <v>924</v>
      </c>
      <c r="U4" s="728"/>
      <c r="V4" s="728"/>
      <c r="W4" s="697"/>
      <c r="X4" s="728"/>
    </row>
    <row r="5" spans="1:24" s="730" customFormat="1" ht="33" x14ac:dyDescent="0.25">
      <c r="A5" s="62" t="s">
        <v>1383</v>
      </c>
      <c r="B5" s="62"/>
      <c r="C5" s="62" t="s">
        <v>1806</v>
      </c>
      <c r="D5" s="62" t="s">
        <v>1676</v>
      </c>
      <c r="E5" s="62" t="s">
        <v>1676</v>
      </c>
      <c r="F5" s="62" t="s">
        <v>1676</v>
      </c>
      <c r="G5" s="62" t="s">
        <v>1676</v>
      </c>
      <c r="H5" s="62" t="s">
        <v>1676</v>
      </c>
      <c r="I5" s="62" t="s">
        <v>1676</v>
      </c>
      <c r="J5" s="62" t="s">
        <v>1676</v>
      </c>
      <c r="K5" s="62" t="s">
        <v>1676</v>
      </c>
      <c r="L5" s="62" t="s">
        <v>1676</v>
      </c>
      <c r="M5" s="62">
        <v>1</v>
      </c>
      <c r="N5" s="62" t="s">
        <v>1676</v>
      </c>
      <c r="O5" s="62" t="s">
        <v>1676</v>
      </c>
      <c r="P5" s="62" t="s">
        <v>1676</v>
      </c>
      <c r="Q5" s="120" t="s">
        <v>1900</v>
      </c>
      <c r="R5" s="120"/>
      <c r="S5" s="120" t="s">
        <v>941</v>
      </c>
      <c r="T5" s="729" t="s">
        <v>46</v>
      </c>
      <c r="U5" s="120" t="s">
        <v>1220</v>
      </c>
      <c r="V5" s="729" t="s">
        <v>1221</v>
      </c>
      <c r="W5" s="120"/>
      <c r="X5" s="120"/>
    </row>
    <row r="6" spans="1:24" ht="33" x14ac:dyDescent="0.25">
      <c r="A6" s="692" t="s">
        <v>246</v>
      </c>
      <c r="C6" s="692" t="s">
        <v>1806</v>
      </c>
      <c r="D6" s="692" t="s">
        <v>1676</v>
      </c>
      <c r="E6" s="692" t="s">
        <v>1676</v>
      </c>
      <c r="F6" s="692" t="s">
        <v>1676</v>
      </c>
      <c r="G6" s="692" t="s">
        <v>1676</v>
      </c>
      <c r="H6" s="692" t="s">
        <v>1676</v>
      </c>
      <c r="I6" s="692" t="s">
        <v>1676</v>
      </c>
      <c r="J6" s="692" t="s">
        <v>1676</v>
      </c>
      <c r="K6" s="692" t="s">
        <v>1676</v>
      </c>
      <c r="L6" s="692" t="s">
        <v>1676</v>
      </c>
      <c r="M6" s="692">
        <v>1</v>
      </c>
      <c r="N6" s="692" t="s">
        <v>1676</v>
      </c>
      <c r="O6" s="692" t="s">
        <v>1676</v>
      </c>
      <c r="P6" s="692" t="s">
        <v>1676</v>
      </c>
      <c r="Q6" s="681" t="s">
        <v>1898</v>
      </c>
      <c r="S6" s="681" t="s">
        <v>37</v>
      </c>
      <c r="T6" s="682" t="s">
        <v>46</v>
      </c>
      <c r="U6" s="681" t="s">
        <v>1972</v>
      </c>
      <c r="V6" s="682" t="s">
        <v>563</v>
      </c>
      <c r="W6" s="684"/>
    </row>
    <row r="7" spans="1:24" s="681" customFormat="1" x14ac:dyDescent="0.25">
      <c r="A7" s="692"/>
      <c r="B7" s="692"/>
      <c r="C7" s="692"/>
      <c r="D7" s="692"/>
      <c r="E7" s="692"/>
      <c r="F7" s="692"/>
      <c r="G7" s="692"/>
      <c r="H7" s="692"/>
      <c r="I7" s="692"/>
      <c r="J7" s="692"/>
      <c r="K7" s="692"/>
      <c r="L7" s="692"/>
      <c r="M7" s="692"/>
      <c r="N7" s="692"/>
      <c r="O7" s="692"/>
      <c r="P7" s="692"/>
      <c r="Q7" s="692"/>
    </row>
    <row r="8" spans="1:24" s="681" customFormat="1" x14ac:dyDescent="0.25">
      <c r="A8" s="692"/>
      <c r="B8" s="692"/>
      <c r="C8" s="692"/>
      <c r="D8" s="692"/>
      <c r="E8" s="692"/>
      <c r="F8" s="692"/>
      <c r="G8" s="692"/>
      <c r="H8" s="692"/>
      <c r="I8" s="692"/>
      <c r="J8" s="692"/>
      <c r="K8" s="692"/>
      <c r="L8" s="692"/>
      <c r="M8" s="692"/>
      <c r="N8" s="692"/>
      <c r="O8" s="692"/>
      <c r="P8" s="692"/>
      <c r="Q8" s="692"/>
    </row>
    <row r="9" spans="1:24" s="681" customFormat="1" x14ac:dyDescent="0.25">
      <c r="A9" s="692"/>
      <c r="B9" s="692"/>
      <c r="C9" s="692"/>
      <c r="D9" s="692"/>
      <c r="E9" s="692"/>
      <c r="F9" s="692"/>
      <c r="G9" s="692"/>
      <c r="H9" s="692"/>
      <c r="I9" s="692"/>
      <c r="J9" s="692"/>
      <c r="K9" s="692"/>
      <c r="L9" s="692"/>
      <c r="M9" s="692"/>
      <c r="N9" s="692"/>
      <c r="O9" s="692"/>
      <c r="P9" s="692"/>
      <c r="Q9" s="692"/>
    </row>
    <row r="10" spans="1:24" s="681" customFormat="1" x14ac:dyDescent="0.25">
      <c r="A10" s="692"/>
      <c r="B10" s="692"/>
      <c r="C10" s="692"/>
      <c r="D10" s="692"/>
      <c r="E10" s="692"/>
      <c r="F10" s="692"/>
      <c r="G10" s="692"/>
      <c r="H10" s="692"/>
      <c r="I10" s="692"/>
      <c r="J10" s="692"/>
      <c r="K10" s="692"/>
      <c r="L10" s="692"/>
      <c r="M10" s="692"/>
      <c r="N10" s="692"/>
      <c r="O10" s="692"/>
      <c r="P10" s="692"/>
      <c r="Q10" s="692"/>
    </row>
    <row r="11" spans="1:24" s="681" customFormat="1" x14ac:dyDescent="0.25">
      <c r="A11" s="692"/>
      <c r="B11" s="692"/>
      <c r="C11" s="692"/>
      <c r="D11" s="692"/>
      <c r="E11" s="692"/>
      <c r="F11" s="692"/>
      <c r="G11" s="692"/>
      <c r="H11" s="692"/>
      <c r="I11" s="692"/>
      <c r="J11" s="692"/>
      <c r="K11" s="692"/>
      <c r="L11" s="692"/>
      <c r="M11" s="692"/>
      <c r="N11" s="692"/>
      <c r="O11" s="692"/>
      <c r="P11" s="692"/>
      <c r="Q11" s="692"/>
    </row>
  </sheetData>
  <printOptions headings="1"/>
  <pageMargins left="0.7" right="0.7" top="0.75" bottom="0.75" header="0.3" footer="0.3"/>
  <pageSetup scale="66" pageOrder="overThenDown"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5114-791A-4E70-9C46-878B0CE529EB}">
  <dimension ref="A1:D165"/>
  <sheetViews>
    <sheetView topLeftCell="A52" workbookViewId="0">
      <selection activeCell="B104" sqref="B104"/>
    </sheetView>
  </sheetViews>
  <sheetFormatPr defaultRowHeight="15" x14ac:dyDescent="0.25"/>
  <cols>
    <col min="1" max="1" width="15.5703125" customWidth="1"/>
    <col min="2" max="2" width="80.140625" customWidth="1"/>
    <col min="3" max="3" width="13.85546875" customWidth="1"/>
    <col min="4" max="4" width="12.85546875" customWidth="1"/>
  </cols>
  <sheetData>
    <row r="1" spans="1:4" x14ac:dyDescent="0.25">
      <c r="A1" s="652" t="s">
        <v>82</v>
      </c>
      <c r="B1" s="652" t="s">
        <v>1481</v>
      </c>
      <c r="C1" s="652" t="s">
        <v>1482</v>
      </c>
      <c r="D1" s="652" t="s">
        <v>1563</v>
      </c>
    </row>
    <row r="2" spans="1:4" x14ac:dyDescent="0.25">
      <c r="A2" s="650" t="s">
        <v>283</v>
      </c>
      <c r="B2" s="653" t="s">
        <v>1483</v>
      </c>
      <c r="C2" s="653">
        <v>266.62</v>
      </c>
      <c r="D2" s="651" t="s">
        <v>1499</v>
      </c>
    </row>
    <row r="3" spans="1:4" x14ac:dyDescent="0.25">
      <c r="A3" s="650" t="s">
        <v>131</v>
      </c>
      <c r="B3" s="653" t="s">
        <v>1484</v>
      </c>
      <c r="C3" s="653">
        <v>270.3</v>
      </c>
      <c r="D3" s="651" t="s">
        <v>1499</v>
      </c>
    </row>
    <row r="4" spans="1:4" x14ac:dyDescent="0.25">
      <c r="A4" s="650" t="s">
        <v>170</v>
      </c>
      <c r="B4" s="653" t="s">
        <v>1485</v>
      </c>
      <c r="C4" s="653">
        <v>147.01</v>
      </c>
      <c r="D4" s="651" t="s">
        <v>1499</v>
      </c>
    </row>
    <row r="5" spans="1:4" x14ac:dyDescent="0.25">
      <c r="A5" s="650" t="s">
        <v>428</v>
      </c>
      <c r="B5" s="653" t="s">
        <v>1486</v>
      </c>
      <c r="C5" s="653">
        <v>110.98</v>
      </c>
      <c r="D5" s="651" t="s">
        <v>1499</v>
      </c>
    </row>
    <row r="6" spans="1:4" x14ac:dyDescent="0.25">
      <c r="A6" s="650" t="s">
        <v>435</v>
      </c>
      <c r="B6" s="653" t="s">
        <v>1487</v>
      </c>
      <c r="C6" s="653">
        <v>172.17</v>
      </c>
      <c r="D6" s="651" t="s">
        <v>1499</v>
      </c>
    </row>
    <row r="7" spans="1:4" x14ac:dyDescent="0.25">
      <c r="A7" s="650" t="s">
        <v>167</v>
      </c>
      <c r="B7" s="653" t="s">
        <v>1488</v>
      </c>
      <c r="C7" s="653">
        <v>244.26</v>
      </c>
      <c r="D7" s="651" t="s">
        <v>1499</v>
      </c>
    </row>
    <row r="8" spans="1:4" x14ac:dyDescent="0.25">
      <c r="A8" s="650" t="s">
        <v>403</v>
      </c>
      <c r="B8" s="653" t="s">
        <v>1489</v>
      </c>
      <c r="C8" s="653">
        <v>416.2</v>
      </c>
      <c r="D8" s="651" t="s">
        <v>1499</v>
      </c>
    </row>
    <row r="9" spans="1:4" x14ac:dyDescent="0.25">
      <c r="A9" s="650" t="s">
        <v>596</v>
      </c>
      <c r="B9" s="653" t="s">
        <v>1490</v>
      </c>
      <c r="C9" s="653">
        <v>132.22999999999999</v>
      </c>
      <c r="D9" s="651" t="s">
        <v>1499</v>
      </c>
    </row>
    <row r="10" spans="1:4" x14ac:dyDescent="0.25">
      <c r="A10" s="650" t="s">
        <v>784</v>
      </c>
      <c r="B10" s="653" t="s">
        <v>781</v>
      </c>
      <c r="C10" s="653">
        <v>58.12</v>
      </c>
      <c r="D10" s="651" t="s">
        <v>1500</v>
      </c>
    </row>
    <row r="11" spans="1:4" x14ac:dyDescent="0.25">
      <c r="A11" s="654" t="s">
        <v>473</v>
      </c>
      <c r="B11" s="655" t="s">
        <v>1601</v>
      </c>
      <c r="C11" s="655">
        <v>110.11</v>
      </c>
      <c r="D11" s="651" t="s">
        <v>1501</v>
      </c>
    </row>
    <row r="12" spans="1:4" x14ac:dyDescent="0.25">
      <c r="A12" s="650" t="s">
        <v>289</v>
      </c>
      <c r="B12" s="653" t="s">
        <v>1491</v>
      </c>
      <c r="C12" s="653">
        <v>92.14</v>
      </c>
      <c r="D12" s="651" t="s">
        <v>1501</v>
      </c>
    </row>
    <row r="13" spans="1:4" x14ac:dyDescent="0.25">
      <c r="A13" s="650" t="s">
        <v>416</v>
      </c>
      <c r="B13" s="653" t="s">
        <v>1492</v>
      </c>
      <c r="C13" s="653">
        <v>72.150000000000006</v>
      </c>
      <c r="D13" s="651" t="s">
        <v>1501</v>
      </c>
    </row>
    <row r="14" spans="1:4" x14ac:dyDescent="0.25">
      <c r="A14" s="650" t="s">
        <v>1278</v>
      </c>
      <c r="B14" s="653" t="s">
        <v>1493</v>
      </c>
      <c r="C14" s="653">
        <v>75.11</v>
      </c>
      <c r="D14" s="651" t="s">
        <v>1501</v>
      </c>
    </row>
    <row r="15" spans="1:4" x14ac:dyDescent="0.25">
      <c r="A15" s="650" t="s">
        <v>1457</v>
      </c>
      <c r="B15" s="653" t="s">
        <v>1494</v>
      </c>
      <c r="C15" s="653">
        <v>76.09</v>
      </c>
      <c r="D15" s="651" t="s">
        <v>1501</v>
      </c>
    </row>
    <row r="16" spans="1:4" x14ac:dyDescent="0.25">
      <c r="A16" s="650" t="s">
        <v>92</v>
      </c>
      <c r="B16" s="653" t="s">
        <v>1495</v>
      </c>
      <c r="C16" s="653">
        <v>86.18</v>
      </c>
      <c r="D16" s="651" t="s">
        <v>1501</v>
      </c>
    </row>
    <row r="17" spans="1:4" x14ac:dyDescent="0.25">
      <c r="A17" s="650" t="s">
        <v>175</v>
      </c>
      <c r="B17" s="653" t="s">
        <v>5</v>
      </c>
      <c r="C17" s="653">
        <v>84.16</v>
      </c>
      <c r="D17" s="651" t="s">
        <v>1501</v>
      </c>
    </row>
    <row r="18" spans="1:4" x14ac:dyDescent="0.25">
      <c r="A18" s="650" t="s">
        <v>208</v>
      </c>
      <c r="B18" s="653" t="s">
        <v>1496</v>
      </c>
      <c r="C18" s="653">
        <v>102.17</v>
      </c>
      <c r="D18" s="651" t="s">
        <v>1501</v>
      </c>
    </row>
    <row r="19" spans="1:4" x14ac:dyDescent="0.25">
      <c r="A19" s="650" t="s">
        <v>1450</v>
      </c>
      <c r="B19" s="653" t="s">
        <v>1497</v>
      </c>
      <c r="C19" s="653">
        <v>100.12</v>
      </c>
      <c r="D19" s="651" t="s">
        <v>1501</v>
      </c>
    </row>
    <row r="20" spans="1:4" x14ac:dyDescent="0.25">
      <c r="A20" s="650" t="s">
        <v>1287</v>
      </c>
      <c r="B20" s="653" t="s">
        <v>1498</v>
      </c>
      <c r="C20" s="653">
        <v>105.14</v>
      </c>
      <c r="D20" s="651" t="s">
        <v>1499</v>
      </c>
    </row>
    <row r="21" spans="1:4" x14ac:dyDescent="0.25">
      <c r="A21" s="650" t="s">
        <v>422</v>
      </c>
      <c r="B21" s="653" t="s">
        <v>1502</v>
      </c>
      <c r="C21" s="653">
        <v>114.23</v>
      </c>
      <c r="D21" s="651" t="s">
        <v>1501</v>
      </c>
    </row>
    <row r="22" spans="1:4" x14ac:dyDescent="0.25">
      <c r="A22" s="650" t="s">
        <v>977</v>
      </c>
      <c r="B22" s="653" t="s">
        <v>1503</v>
      </c>
      <c r="C22" s="653">
        <v>118.17</v>
      </c>
      <c r="D22" s="651" t="s">
        <v>1501</v>
      </c>
    </row>
    <row r="23" spans="1:4" x14ac:dyDescent="0.25">
      <c r="A23" s="650" t="s">
        <v>299</v>
      </c>
      <c r="B23" s="653" t="s">
        <v>298</v>
      </c>
      <c r="C23" s="653">
        <v>130.22999999999999</v>
      </c>
      <c r="D23" s="651" t="s">
        <v>1501</v>
      </c>
    </row>
    <row r="24" spans="1:4" x14ac:dyDescent="0.25">
      <c r="A24" s="650" t="s">
        <v>574</v>
      </c>
      <c r="B24" s="653" t="s">
        <v>1504</v>
      </c>
      <c r="C24" s="653">
        <v>308.33999999999997</v>
      </c>
      <c r="D24" s="651" t="s">
        <v>1499</v>
      </c>
    </row>
    <row r="25" spans="1:4" x14ac:dyDescent="0.25">
      <c r="A25" s="650" t="s">
        <v>1449</v>
      </c>
      <c r="B25" s="653" t="s">
        <v>1505</v>
      </c>
      <c r="C25" s="653">
        <v>146.22999999999999</v>
      </c>
      <c r="D25" s="651" t="s">
        <v>1501</v>
      </c>
    </row>
    <row r="26" spans="1:4" x14ac:dyDescent="0.25">
      <c r="A26" s="650" t="s">
        <v>1455</v>
      </c>
      <c r="B26" s="653" t="s">
        <v>1506</v>
      </c>
      <c r="C26" s="653">
        <v>158.28</v>
      </c>
      <c r="D26" s="651" t="s">
        <v>1501</v>
      </c>
    </row>
    <row r="27" spans="1:4" x14ac:dyDescent="0.25">
      <c r="A27" s="650" t="s">
        <v>1265</v>
      </c>
      <c r="B27" s="653" t="s">
        <v>1507</v>
      </c>
      <c r="C27" s="653">
        <v>162.22999999999999</v>
      </c>
      <c r="D27" s="651" t="s">
        <v>1501</v>
      </c>
    </row>
    <row r="28" spans="1:4" x14ac:dyDescent="0.25">
      <c r="A28" s="650" t="s">
        <v>405</v>
      </c>
      <c r="B28" s="653" t="s">
        <v>1508</v>
      </c>
      <c r="C28" s="653">
        <v>170.33</v>
      </c>
      <c r="D28" s="651" t="s">
        <v>1501</v>
      </c>
    </row>
    <row r="29" spans="1:4" x14ac:dyDescent="0.25">
      <c r="A29" s="650" t="s">
        <v>1181</v>
      </c>
      <c r="B29" s="653" t="s">
        <v>1509</v>
      </c>
      <c r="C29" s="653">
        <v>218.33</v>
      </c>
      <c r="D29" s="651" t="s">
        <v>1501</v>
      </c>
    </row>
    <row r="30" spans="1:4" x14ac:dyDescent="0.25">
      <c r="A30" s="650" t="s">
        <v>1458</v>
      </c>
      <c r="B30" s="653" t="s">
        <v>1510</v>
      </c>
      <c r="C30" s="653">
        <v>42.08</v>
      </c>
      <c r="D30" s="651" t="s">
        <v>1500</v>
      </c>
    </row>
    <row r="31" spans="1:4" x14ac:dyDescent="0.25">
      <c r="A31" s="650" t="s">
        <v>268</v>
      </c>
      <c r="B31" s="653" t="s">
        <v>258</v>
      </c>
      <c r="C31" s="653">
        <v>53.49</v>
      </c>
      <c r="D31" s="651" t="s">
        <v>1499</v>
      </c>
    </row>
    <row r="32" spans="1:4" x14ac:dyDescent="0.25">
      <c r="A32" s="650" t="s">
        <v>181</v>
      </c>
      <c r="B32" s="653" t="s">
        <v>6</v>
      </c>
      <c r="C32" s="653">
        <v>142.28</v>
      </c>
      <c r="D32" s="651" t="s">
        <v>1501</v>
      </c>
    </row>
    <row r="33" spans="1:4" x14ac:dyDescent="0.25">
      <c r="A33" s="650" t="s">
        <v>378</v>
      </c>
      <c r="B33" s="653" t="s">
        <v>1511</v>
      </c>
      <c r="C33" s="653">
        <v>44.01</v>
      </c>
      <c r="D33" s="651" t="s">
        <v>1500</v>
      </c>
    </row>
    <row r="34" spans="1:4" x14ac:dyDescent="0.25">
      <c r="A34" s="650" t="s">
        <v>1477</v>
      </c>
      <c r="B34" s="653" t="s">
        <v>1512</v>
      </c>
      <c r="C34" s="653">
        <v>54.02</v>
      </c>
      <c r="D34" s="651" t="s">
        <v>1499</v>
      </c>
    </row>
    <row r="35" spans="1:4" x14ac:dyDescent="0.25">
      <c r="A35" s="650" t="s">
        <v>458</v>
      </c>
      <c r="B35" s="653" t="s">
        <v>1513</v>
      </c>
      <c r="C35" s="653">
        <v>82.03</v>
      </c>
      <c r="D35" s="651" t="s">
        <v>1499</v>
      </c>
    </row>
    <row r="36" spans="1:4" x14ac:dyDescent="0.25">
      <c r="A36" s="650" t="s">
        <v>1367</v>
      </c>
      <c r="B36" s="653" t="s">
        <v>1514</v>
      </c>
      <c r="C36" s="653">
        <v>220.35</v>
      </c>
      <c r="D36" s="651" t="s">
        <v>1499</v>
      </c>
    </row>
    <row r="37" spans="1:4" x14ac:dyDescent="0.25">
      <c r="A37" s="650" t="s">
        <v>128</v>
      </c>
      <c r="B37" s="653" t="s">
        <v>1515</v>
      </c>
      <c r="C37" s="653">
        <v>119.97</v>
      </c>
      <c r="D37" s="651" t="s">
        <v>1499</v>
      </c>
    </row>
    <row r="38" spans="1:4" x14ac:dyDescent="0.25">
      <c r="A38" s="650" t="s">
        <v>1220</v>
      </c>
      <c r="B38" s="653" t="s">
        <v>1516</v>
      </c>
      <c r="C38" s="653">
        <v>56.11</v>
      </c>
      <c r="D38" s="651" t="s">
        <v>1499</v>
      </c>
    </row>
    <row r="39" spans="1:4" x14ac:dyDescent="0.25">
      <c r="A39" s="650" t="s">
        <v>1231</v>
      </c>
      <c r="B39" s="653" t="s">
        <v>1517</v>
      </c>
      <c r="C39" s="653">
        <v>40</v>
      </c>
      <c r="D39" s="651" t="s">
        <v>1499</v>
      </c>
    </row>
    <row r="40" spans="1:4" x14ac:dyDescent="0.25">
      <c r="A40" s="650" t="s">
        <v>438</v>
      </c>
      <c r="B40" s="653" t="s">
        <v>1518</v>
      </c>
      <c r="C40" s="653">
        <v>87.91</v>
      </c>
      <c r="D40" s="651" t="s">
        <v>1499</v>
      </c>
    </row>
    <row r="41" spans="1:4" x14ac:dyDescent="0.25">
      <c r="A41" s="650" t="s">
        <v>1463</v>
      </c>
      <c r="B41" s="653" t="s">
        <v>1519</v>
      </c>
      <c r="C41" s="653">
        <v>2.02</v>
      </c>
      <c r="D41" s="651" t="s">
        <v>1500</v>
      </c>
    </row>
    <row r="42" spans="1:4" x14ac:dyDescent="0.25">
      <c r="A42" s="650" t="s">
        <v>1440</v>
      </c>
      <c r="B42" s="653" t="s">
        <v>1520</v>
      </c>
      <c r="C42" s="653">
        <v>35.049999999999997</v>
      </c>
      <c r="D42" s="651" t="s">
        <v>1501</v>
      </c>
    </row>
    <row r="43" spans="1:4" x14ac:dyDescent="0.25">
      <c r="A43" s="650" t="s">
        <v>1478</v>
      </c>
      <c r="B43" s="653" t="s">
        <v>321</v>
      </c>
      <c r="C43" s="653">
        <v>446.06</v>
      </c>
      <c r="D43" s="651" t="s">
        <v>1499</v>
      </c>
    </row>
    <row r="44" spans="1:4" x14ac:dyDescent="0.25">
      <c r="A44" s="650" t="s">
        <v>546</v>
      </c>
      <c r="B44" s="653" t="s">
        <v>1521</v>
      </c>
      <c r="C44" s="653">
        <v>198.81</v>
      </c>
      <c r="D44" s="651" t="s">
        <v>1499</v>
      </c>
    </row>
    <row r="45" spans="1:4" x14ac:dyDescent="0.25">
      <c r="A45" s="650" t="s">
        <v>1461</v>
      </c>
      <c r="B45" s="653" t="s">
        <v>1522</v>
      </c>
      <c r="C45" s="653">
        <v>404.07</v>
      </c>
      <c r="D45" s="651" t="s">
        <v>1499</v>
      </c>
    </row>
    <row r="46" spans="1:4" x14ac:dyDescent="0.25">
      <c r="A46" s="650" t="s">
        <v>1271</v>
      </c>
      <c r="B46" s="653" t="s">
        <v>1523</v>
      </c>
      <c r="C46" s="653">
        <v>61.08</v>
      </c>
      <c r="D46" s="651" t="s">
        <v>1501</v>
      </c>
    </row>
    <row r="47" spans="1:4" x14ac:dyDescent="0.25">
      <c r="A47" s="650" t="s">
        <v>602</v>
      </c>
      <c r="B47" s="653" t="s">
        <v>601</v>
      </c>
      <c r="C47" s="653">
        <v>100.2</v>
      </c>
      <c r="D47" s="651" t="s">
        <v>1501</v>
      </c>
    </row>
    <row r="48" spans="1:4" x14ac:dyDescent="0.25">
      <c r="A48" s="650" t="s">
        <v>294</v>
      </c>
      <c r="B48" s="653" t="s">
        <v>1524</v>
      </c>
      <c r="C48" s="653">
        <v>206.28</v>
      </c>
      <c r="D48" s="651" t="s">
        <v>1501</v>
      </c>
    </row>
    <row r="49" spans="1:4" x14ac:dyDescent="0.25">
      <c r="A49" s="650" t="s">
        <v>118</v>
      </c>
      <c r="B49" s="653" t="s">
        <v>49</v>
      </c>
      <c r="C49" s="653">
        <v>84</v>
      </c>
      <c r="D49" s="651" t="s">
        <v>1499</v>
      </c>
    </row>
    <row r="50" spans="1:4" x14ac:dyDescent="0.25">
      <c r="A50" s="650" t="s">
        <v>1471</v>
      </c>
      <c r="B50" s="653" t="s">
        <v>1525</v>
      </c>
      <c r="C50" s="653">
        <v>288.38</v>
      </c>
      <c r="D50" s="651" t="s">
        <v>1499</v>
      </c>
    </row>
    <row r="51" spans="1:4" x14ac:dyDescent="0.25">
      <c r="A51" s="650" t="s">
        <v>745</v>
      </c>
      <c r="B51" s="653" t="s">
        <v>1526</v>
      </c>
      <c r="C51" s="653">
        <v>56.06</v>
      </c>
      <c r="D51" s="651" t="s">
        <v>1499</v>
      </c>
    </row>
    <row r="52" spans="1:4" x14ac:dyDescent="0.25">
      <c r="A52" s="650" t="s">
        <v>1468</v>
      </c>
      <c r="B52" s="653" t="s">
        <v>1527</v>
      </c>
      <c r="C52" s="653">
        <v>534.36</v>
      </c>
      <c r="D52" s="651" t="s">
        <v>1499</v>
      </c>
    </row>
    <row r="53" spans="1:4" x14ac:dyDescent="0.25">
      <c r="A53" s="650" t="s">
        <v>446</v>
      </c>
      <c r="B53" s="653" t="s">
        <v>1528</v>
      </c>
      <c r="C53" s="653">
        <v>380.17</v>
      </c>
      <c r="D53" s="651" t="s">
        <v>1499</v>
      </c>
    </row>
    <row r="54" spans="1:4" x14ac:dyDescent="0.25">
      <c r="A54" s="650" t="s">
        <v>107</v>
      </c>
      <c r="B54" s="653" t="s">
        <v>1615</v>
      </c>
      <c r="C54" s="653">
        <v>228.29</v>
      </c>
      <c r="D54" s="651" t="s">
        <v>1499</v>
      </c>
    </row>
    <row r="55" spans="1:4" x14ac:dyDescent="0.25">
      <c r="A55" s="650" t="s">
        <v>454</v>
      </c>
      <c r="B55" s="653" t="s">
        <v>1529</v>
      </c>
      <c r="C55" s="653"/>
      <c r="D55" s="651" t="s">
        <v>1499</v>
      </c>
    </row>
    <row r="56" spans="1:4" x14ac:dyDescent="0.25">
      <c r="A56" s="650" t="s">
        <v>1435</v>
      </c>
      <c r="B56" s="653" t="s">
        <v>1530</v>
      </c>
      <c r="C56" s="653">
        <v>191.7</v>
      </c>
      <c r="D56" s="651" t="s">
        <v>1499</v>
      </c>
    </row>
    <row r="57" spans="1:4" x14ac:dyDescent="0.25">
      <c r="A57" s="650" t="s">
        <v>1480</v>
      </c>
      <c r="B57" s="653" t="s">
        <v>1531</v>
      </c>
      <c r="C57" s="653">
        <v>98.03</v>
      </c>
      <c r="D57" s="651" t="s">
        <v>1499</v>
      </c>
    </row>
    <row r="58" spans="1:4" x14ac:dyDescent="0.25">
      <c r="A58" s="650" t="s">
        <v>1072</v>
      </c>
      <c r="B58" s="653" t="s">
        <v>1532</v>
      </c>
      <c r="C58" s="653">
        <v>68.08</v>
      </c>
      <c r="D58" s="651" t="s">
        <v>1501</v>
      </c>
    </row>
    <row r="59" spans="1:4" x14ac:dyDescent="0.25">
      <c r="A59" s="650" t="s">
        <v>448</v>
      </c>
      <c r="B59" s="653" t="s">
        <v>1616</v>
      </c>
      <c r="C59" s="653">
        <v>100.12</v>
      </c>
      <c r="D59" s="651" t="s">
        <v>1499</v>
      </c>
    </row>
    <row r="60" spans="1:4" x14ac:dyDescent="0.25">
      <c r="A60" s="650" t="s">
        <v>1467</v>
      </c>
      <c r="B60" s="653" t="s">
        <v>1533</v>
      </c>
      <c r="C60" s="653">
        <v>212</v>
      </c>
      <c r="D60" s="651" t="s">
        <v>1499</v>
      </c>
    </row>
    <row r="61" spans="1:4" x14ac:dyDescent="0.25">
      <c r="A61" s="650" t="s">
        <v>281</v>
      </c>
      <c r="B61" s="653" t="s">
        <v>1617</v>
      </c>
      <c r="C61" s="653">
        <v>209.92</v>
      </c>
      <c r="D61" s="651" t="s">
        <v>1499</v>
      </c>
    </row>
    <row r="62" spans="1:4" x14ac:dyDescent="0.25">
      <c r="A62" s="650" t="s">
        <v>1470</v>
      </c>
      <c r="B62" s="653" t="s">
        <v>1534</v>
      </c>
      <c r="C62" s="653">
        <v>792.85</v>
      </c>
      <c r="D62" s="651" t="s">
        <v>1499</v>
      </c>
    </row>
    <row r="63" spans="1:4" x14ac:dyDescent="0.25">
      <c r="A63" s="650" t="s">
        <v>275</v>
      </c>
      <c r="B63" s="653" t="s">
        <v>481</v>
      </c>
      <c r="C63" s="653">
        <v>116.48</v>
      </c>
      <c r="D63" s="651" t="s">
        <v>1499</v>
      </c>
    </row>
    <row r="64" spans="1:4" x14ac:dyDescent="0.25">
      <c r="A64" s="650" t="s">
        <v>1442</v>
      </c>
      <c r="B64" s="653" t="s">
        <v>1535</v>
      </c>
      <c r="C64" s="653">
        <v>100.09</v>
      </c>
      <c r="D64" s="651" t="s">
        <v>1499</v>
      </c>
    </row>
    <row r="65" spans="1:4" x14ac:dyDescent="0.25">
      <c r="A65" s="650" t="s">
        <v>272</v>
      </c>
      <c r="B65" s="653" t="s">
        <v>25</v>
      </c>
      <c r="C65" s="653">
        <v>105.99</v>
      </c>
      <c r="D65" s="651" t="s">
        <v>1499</v>
      </c>
    </row>
    <row r="66" spans="1:4" x14ac:dyDescent="0.25">
      <c r="A66" s="650" t="s">
        <v>1464</v>
      </c>
      <c r="B66" s="653" t="s">
        <v>1536</v>
      </c>
      <c r="C66" s="653">
        <v>30.03</v>
      </c>
      <c r="D66" s="651" t="s">
        <v>1501</v>
      </c>
    </row>
    <row r="67" spans="1:4" x14ac:dyDescent="0.25">
      <c r="A67" s="650" t="s">
        <v>1448</v>
      </c>
      <c r="B67" s="653" t="s">
        <v>1537</v>
      </c>
      <c r="C67" s="653">
        <v>257.08</v>
      </c>
      <c r="D67" s="651" t="s">
        <v>1499</v>
      </c>
    </row>
    <row r="68" spans="1:4" x14ac:dyDescent="0.25">
      <c r="A68" s="650" t="s">
        <v>456</v>
      </c>
      <c r="B68" s="653" t="s">
        <v>455</v>
      </c>
      <c r="C68" s="653">
        <v>198.15</v>
      </c>
      <c r="D68" s="651" t="s">
        <v>1501</v>
      </c>
    </row>
    <row r="69" spans="1:4" x14ac:dyDescent="0.25">
      <c r="A69" s="650" t="s">
        <v>288</v>
      </c>
      <c r="B69" s="653" t="s">
        <v>1538</v>
      </c>
      <c r="C69" s="653">
        <v>84.18</v>
      </c>
      <c r="D69" s="651" t="s">
        <v>1501</v>
      </c>
    </row>
    <row r="70" spans="1:4" x14ac:dyDescent="0.25">
      <c r="A70" s="650" t="s">
        <v>285</v>
      </c>
      <c r="B70" s="653" t="s">
        <v>1539</v>
      </c>
      <c r="C70" s="653">
        <v>97.09</v>
      </c>
      <c r="D70" s="651" t="s">
        <v>1501</v>
      </c>
    </row>
    <row r="71" spans="1:4" x14ac:dyDescent="0.25">
      <c r="A71" s="650" t="s">
        <v>429</v>
      </c>
      <c r="B71" s="653" t="s">
        <v>1540</v>
      </c>
      <c r="C71" s="653">
        <v>81.069999999999993</v>
      </c>
      <c r="D71" s="651" t="s">
        <v>1499</v>
      </c>
    </row>
    <row r="72" spans="1:4" x14ac:dyDescent="0.25">
      <c r="A72" s="650" t="s">
        <v>309</v>
      </c>
      <c r="B72" s="653" t="s">
        <v>1541</v>
      </c>
      <c r="C72" s="653">
        <v>114.23</v>
      </c>
      <c r="D72" s="651" t="s">
        <v>1501</v>
      </c>
    </row>
    <row r="73" spans="1:4" x14ac:dyDescent="0.25">
      <c r="A73" s="650" t="s">
        <v>413</v>
      </c>
      <c r="B73" s="653" t="s">
        <v>1542</v>
      </c>
      <c r="C73" s="653">
        <v>226.44</v>
      </c>
      <c r="D73" s="651" t="s">
        <v>1501</v>
      </c>
    </row>
    <row r="74" spans="1:4" x14ac:dyDescent="0.25">
      <c r="A74" s="650" t="s">
        <v>295</v>
      </c>
      <c r="B74" s="653" t="s">
        <v>356</v>
      </c>
      <c r="C74" s="653">
        <v>60.06</v>
      </c>
      <c r="D74" s="651" t="s">
        <v>1501</v>
      </c>
    </row>
    <row r="75" spans="1:4" x14ac:dyDescent="0.25">
      <c r="A75" s="650" t="s">
        <v>542</v>
      </c>
      <c r="B75" s="653" t="s">
        <v>539</v>
      </c>
      <c r="C75" s="653">
        <v>210.14</v>
      </c>
      <c r="D75" s="651" t="s">
        <v>1499</v>
      </c>
    </row>
    <row r="76" spans="1:4" x14ac:dyDescent="0.25">
      <c r="A76" s="650" t="s">
        <v>576</v>
      </c>
      <c r="B76" s="653" t="s">
        <v>1543</v>
      </c>
      <c r="C76" s="653">
        <v>358</v>
      </c>
      <c r="D76" s="651" t="s">
        <v>1499</v>
      </c>
    </row>
    <row r="77" spans="1:4" x14ac:dyDescent="0.25">
      <c r="A77" s="650" t="s">
        <v>936</v>
      </c>
      <c r="B77" s="653" t="s">
        <v>1544</v>
      </c>
      <c r="C77" s="653">
        <v>230.08</v>
      </c>
      <c r="D77" s="651" t="s">
        <v>1499</v>
      </c>
    </row>
    <row r="78" spans="1:4" x14ac:dyDescent="0.25">
      <c r="A78" s="650" t="s">
        <v>1476</v>
      </c>
      <c r="B78" s="653" t="s">
        <v>452</v>
      </c>
      <c r="C78" s="653">
        <v>294.10000000000002</v>
      </c>
      <c r="D78" s="651" t="s">
        <v>1499</v>
      </c>
    </row>
    <row r="79" spans="1:4" x14ac:dyDescent="0.25">
      <c r="A79" s="650" t="s">
        <v>931</v>
      </c>
      <c r="B79" s="653" t="s">
        <v>1618</v>
      </c>
      <c r="C79" s="653">
        <v>192.23</v>
      </c>
      <c r="D79" s="651" t="s">
        <v>1499</v>
      </c>
    </row>
    <row r="80" spans="1:4" x14ac:dyDescent="0.25">
      <c r="A80" s="650" t="s">
        <v>444</v>
      </c>
      <c r="B80" s="653" t="s">
        <v>1545</v>
      </c>
      <c r="C80" s="653">
        <v>76.12</v>
      </c>
      <c r="D80" s="651" t="s">
        <v>1499</v>
      </c>
    </row>
    <row r="81" spans="1:4" x14ac:dyDescent="0.25">
      <c r="A81" s="650" t="s">
        <v>1441</v>
      </c>
      <c r="B81" s="653" t="s">
        <v>1546</v>
      </c>
      <c r="C81" s="653">
        <v>720</v>
      </c>
      <c r="D81" s="651" t="s">
        <v>1499</v>
      </c>
    </row>
    <row r="82" spans="1:4" x14ac:dyDescent="0.25">
      <c r="A82" s="650" t="s">
        <v>255</v>
      </c>
      <c r="B82" s="653" t="s">
        <v>1547</v>
      </c>
      <c r="C82" s="653"/>
      <c r="D82" s="651" t="s">
        <v>1499</v>
      </c>
    </row>
    <row r="83" spans="1:4" x14ac:dyDescent="0.25">
      <c r="A83" s="650" t="s">
        <v>161</v>
      </c>
      <c r="B83" s="653" t="s">
        <v>18</v>
      </c>
      <c r="C83" s="653">
        <v>77.08</v>
      </c>
      <c r="D83" s="651" t="s">
        <v>1499</v>
      </c>
    </row>
    <row r="84" spans="1:4" x14ac:dyDescent="0.25">
      <c r="A84" s="650" t="s">
        <v>95</v>
      </c>
      <c r="B84" s="653" t="s">
        <v>1548</v>
      </c>
      <c r="C84" s="653">
        <v>372.24</v>
      </c>
      <c r="D84" s="651" t="s">
        <v>1499</v>
      </c>
    </row>
    <row r="85" spans="1:4" x14ac:dyDescent="0.25">
      <c r="A85" s="650" t="s">
        <v>1447</v>
      </c>
      <c r="B85" s="653" t="s">
        <v>1619</v>
      </c>
      <c r="C85" s="653">
        <v>380.17</v>
      </c>
      <c r="D85" s="651" t="s">
        <v>1499</v>
      </c>
    </row>
    <row r="86" spans="1:4" x14ac:dyDescent="0.25">
      <c r="A86" s="650" t="s">
        <v>182</v>
      </c>
      <c r="B86" s="653" t="s">
        <v>1549</v>
      </c>
      <c r="C86" s="653">
        <v>46.07</v>
      </c>
      <c r="D86" s="651" t="s">
        <v>1501</v>
      </c>
    </row>
    <row r="87" spans="1:4" x14ac:dyDescent="0.25">
      <c r="A87" s="650" t="s">
        <v>147</v>
      </c>
      <c r="B87" s="653" t="s">
        <v>1550</v>
      </c>
      <c r="C87" s="653">
        <v>60.05</v>
      </c>
      <c r="D87" s="651" t="s">
        <v>1501</v>
      </c>
    </row>
    <row r="88" spans="1:4" x14ac:dyDescent="0.25">
      <c r="A88" s="650" t="s">
        <v>103</v>
      </c>
      <c r="B88" s="653" t="s">
        <v>1620</v>
      </c>
      <c r="C88" s="653"/>
      <c r="D88" s="651" t="s">
        <v>1501</v>
      </c>
    </row>
    <row r="89" spans="1:4" x14ac:dyDescent="0.25">
      <c r="A89" s="650" t="s">
        <v>771</v>
      </c>
      <c r="B89" s="653" t="s">
        <v>1551</v>
      </c>
      <c r="C89" s="653"/>
      <c r="D89" s="651" t="s">
        <v>1501</v>
      </c>
    </row>
    <row r="90" spans="1:4" x14ac:dyDescent="0.25">
      <c r="A90" s="650" t="s">
        <v>1400</v>
      </c>
      <c r="B90" s="653" t="s">
        <v>1552</v>
      </c>
      <c r="C90" s="653">
        <v>393.35</v>
      </c>
      <c r="D90" s="651" t="s">
        <v>1499</v>
      </c>
    </row>
    <row r="91" spans="1:4" x14ac:dyDescent="0.25">
      <c r="A91" s="650" t="s">
        <v>225</v>
      </c>
      <c r="B91" s="653" t="s">
        <v>2</v>
      </c>
      <c r="C91" s="653">
        <v>32.04</v>
      </c>
      <c r="D91" s="651" t="s">
        <v>1501</v>
      </c>
    </row>
    <row r="92" spans="1:4" x14ac:dyDescent="0.25">
      <c r="A92" s="650" t="s">
        <v>1149</v>
      </c>
      <c r="B92" s="653" t="s">
        <v>1553</v>
      </c>
      <c r="C92" s="653">
        <v>60.1</v>
      </c>
      <c r="D92" s="651" t="s">
        <v>1501</v>
      </c>
    </row>
    <row r="93" spans="1:4" x14ac:dyDescent="0.25">
      <c r="A93" s="650" t="s">
        <v>150</v>
      </c>
      <c r="B93" s="653" t="s">
        <v>1554</v>
      </c>
      <c r="C93" s="653">
        <v>58.08</v>
      </c>
      <c r="D93" s="651" t="s">
        <v>1501</v>
      </c>
    </row>
    <row r="94" spans="1:4" x14ac:dyDescent="0.25">
      <c r="A94" s="650" t="s">
        <v>342</v>
      </c>
      <c r="B94" s="653" t="s">
        <v>1555</v>
      </c>
      <c r="C94" s="653">
        <v>119.38</v>
      </c>
      <c r="D94" s="651" t="s">
        <v>1501</v>
      </c>
    </row>
    <row r="95" spans="1:4" x14ac:dyDescent="0.25">
      <c r="A95" s="650" t="s">
        <v>1475</v>
      </c>
      <c r="B95" s="653" t="s">
        <v>1621</v>
      </c>
      <c r="C95" s="653">
        <v>216.12</v>
      </c>
      <c r="D95" s="651" t="s">
        <v>1501</v>
      </c>
    </row>
    <row r="96" spans="1:4" x14ac:dyDescent="0.25">
      <c r="A96" s="650" t="s">
        <v>108</v>
      </c>
      <c r="B96" s="653" t="s">
        <v>1622</v>
      </c>
      <c r="C96" s="653"/>
      <c r="D96" s="651" t="s">
        <v>1499</v>
      </c>
    </row>
    <row r="97" spans="1:4" x14ac:dyDescent="0.25">
      <c r="A97" s="650" t="s">
        <v>1462</v>
      </c>
      <c r="B97" s="653" t="s">
        <v>1623</v>
      </c>
      <c r="C97" s="653"/>
      <c r="D97" s="651" t="s">
        <v>1499</v>
      </c>
    </row>
    <row r="98" spans="1:4" x14ac:dyDescent="0.25">
      <c r="A98" s="650" t="s">
        <v>319</v>
      </c>
      <c r="B98" s="653" t="s">
        <v>318</v>
      </c>
      <c r="C98" s="653">
        <v>60.1</v>
      </c>
      <c r="D98" s="651" t="s">
        <v>1501</v>
      </c>
    </row>
    <row r="99" spans="1:4" x14ac:dyDescent="0.25">
      <c r="A99" s="650" t="s">
        <v>132</v>
      </c>
      <c r="B99" s="653" t="s">
        <v>1556</v>
      </c>
      <c r="C99" s="653">
        <v>74.12</v>
      </c>
      <c r="D99" s="651" t="s">
        <v>1501</v>
      </c>
    </row>
    <row r="100" spans="1:4" x14ac:dyDescent="0.25">
      <c r="A100" s="650" t="s">
        <v>1174</v>
      </c>
      <c r="B100" s="653" t="s">
        <v>1557</v>
      </c>
      <c r="C100" s="653">
        <v>39.950000000000003</v>
      </c>
      <c r="D100" s="651" t="s">
        <v>1500</v>
      </c>
    </row>
    <row r="101" spans="1:4" x14ac:dyDescent="0.25">
      <c r="A101" s="650" t="s">
        <v>1452</v>
      </c>
      <c r="B101" s="653" t="s">
        <v>1558</v>
      </c>
      <c r="C101" s="653">
        <v>64.06</v>
      </c>
      <c r="D101" s="651" t="s">
        <v>1500</v>
      </c>
    </row>
    <row r="102" spans="1:4" x14ac:dyDescent="0.25">
      <c r="A102" s="650" t="s">
        <v>1445</v>
      </c>
      <c r="B102" s="653" t="s">
        <v>26</v>
      </c>
      <c r="C102" s="653">
        <v>74.55</v>
      </c>
      <c r="D102" s="651" t="s">
        <v>1499</v>
      </c>
    </row>
    <row r="103" spans="1:4" x14ac:dyDescent="0.25">
      <c r="A103" s="650" t="s">
        <v>1444</v>
      </c>
      <c r="B103" s="653" t="s">
        <v>21</v>
      </c>
      <c r="C103" s="653">
        <v>42.39</v>
      </c>
      <c r="D103" s="651" t="s">
        <v>1499</v>
      </c>
    </row>
    <row r="104" spans="1:4" x14ac:dyDescent="0.25">
      <c r="A104" s="650" t="s">
        <v>314</v>
      </c>
      <c r="B104" s="653" t="s">
        <v>313</v>
      </c>
      <c r="C104" s="653">
        <v>16.04</v>
      </c>
      <c r="D104" s="651" t="s">
        <v>1500</v>
      </c>
    </row>
    <row r="105" spans="1:4" x14ac:dyDescent="0.25">
      <c r="A105" s="650" t="s">
        <v>785</v>
      </c>
      <c r="B105" s="653" t="s">
        <v>782</v>
      </c>
      <c r="C105" s="653">
        <v>30.07</v>
      </c>
      <c r="D105" s="651" t="s">
        <v>1500</v>
      </c>
    </row>
    <row r="106" spans="1:4" x14ac:dyDescent="0.25">
      <c r="A106" s="650" t="s">
        <v>598</v>
      </c>
      <c r="B106" s="653" t="s">
        <v>597</v>
      </c>
      <c r="C106" s="653">
        <v>120.37</v>
      </c>
      <c r="D106" s="651" t="s">
        <v>1499</v>
      </c>
    </row>
    <row r="107" spans="1:4" x14ac:dyDescent="0.25">
      <c r="A107" s="650" t="s">
        <v>250</v>
      </c>
      <c r="B107" s="653" t="s">
        <v>4</v>
      </c>
      <c r="C107" s="653">
        <v>44.1</v>
      </c>
      <c r="D107" s="651" t="s">
        <v>1500</v>
      </c>
    </row>
    <row r="108" spans="1:4" x14ac:dyDescent="0.25">
      <c r="A108" s="650" t="s">
        <v>154</v>
      </c>
      <c r="B108" s="653" t="s">
        <v>1559</v>
      </c>
      <c r="C108" s="653">
        <v>41.05</v>
      </c>
      <c r="D108" s="651" t="s">
        <v>1501</v>
      </c>
    </row>
    <row r="109" spans="1:4" x14ac:dyDescent="0.25">
      <c r="A109" s="650" t="s">
        <v>1456</v>
      </c>
      <c r="B109" s="653" t="s">
        <v>1560</v>
      </c>
      <c r="C109" s="653">
        <v>253.81</v>
      </c>
      <c r="D109" s="651" t="s">
        <v>1501</v>
      </c>
    </row>
    <row r="110" spans="1:4" x14ac:dyDescent="0.25">
      <c r="A110" s="650" t="s">
        <v>1466</v>
      </c>
      <c r="B110" s="653" t="s">
        <v>1561</v>
      </c>
      <c r="C110" s="653">
        <v>141.96</v>
      </c>
      <c r="D110" s="651" t="s">
        <v>1499</v>
      </c>
    </row>
    <row r="111" spans="1:4" x14ac:dyDescent="0.25">
      <c r="A111" s="650" t="s">
        <v>544</v>
      </c>
      <c r="B111" s="653" t="s">
        <v>1562</v>
      </c>
      <c r="C111" s="653">
        <v>91.15</v>
      </c>
      <c r="D111" s="651" t="s">
        <v>1501</v>
      </c>
    </row>
    <row r="112" spans="1:4" x14ac:dyDescent="0.25">
      <c r="A112" s="650" t="s">
        <v>1004</v>
      </c>
      <c r="B112" s="653" t="s">
        <v>1564</v>
      </c>
      <c r="C112" s="653">
        <v>96.11</v>
      </c>
      <c r="D112" s="651" t="s">
        <v>1501</v>
      </c>
    </row>
    <row r="113" spans="1:4" x14ac:dyDescent="0.25">
      <c r="A113" s="650" t="s">
        <v>206</v>
      </c>
      <c r="B113" s="653" t="s">
        <v>1565</v>
      </c>
      <c r="C113" s="653">
        <v>88.15</v>
      </c>
      <c r="D113" s="651" t="s">
        <v>1501</v>
      </c>
    </row>
    <row r="114" spans="1:4" x14ac:dyDescent="0.25">
      <c r="A114" s="650" t="s">
        <v>535</v>
      </c>
      <c r="B114" s="653" t="s">
        <v>1566</v>
      </c>
      <c r="C114" s="653">
        <v>60.08</v>
      </c>
      <c r="D114" s="651" t="s">
        <v>1499</v>
      </c>
    </row>
    <row r="115" spans="1:4" x14ac:dyDescent="0.25">
      <c r="A115" s="650" t="s">
        <v>1437</v>
      </c>
      <c r="B115" s="653" t="s">
        <v>1567</v>
      </c>
      <c r="C115" s="653">
        <v>84.99</v>
      </c>
      <c r="D115" s="651" t="s">
        <v>1499</v>
      </c>
    </row>
    <row r="116" spans="1:4" x14ac:dyDescent="0.25">
      <c r="A116" s="650" t="s">
        <v>1439</v>
      </c>
      <c r="B116" s="653" t="s">
        <v>1624</v>
      </c>
      <c r="C116" s="653">
        <v>69</v>
      </c>
      <c r="D116" s="651" t="s">
        <v>1499</v>
      </c>
    </row>
    <row r="117" spans="1:4" x14ac:dyDescent="0.25">
      <c r="A117" s="650" t="s">
        <v>1443</v>
      </c>
      <c r="B117" s="653" t="s">
        <v>1568</v>
      </c>
      <c r="C117" s="653">
        <v>36.46</v>
      </c>
      <c r="D117" s="651" t="s">
        <v>1501</v>
      </c>
    </row>
    <row r="118" spans="1:4" x14ac:dyDescent="0.25">
      <c r="A118" s="650" t="s">
        <v>273</v>
      </c>
      <c r="B118" s="653" t="s">
        <v>27</v>
      </c>
      <c r="C118" s="653">
        <v>58.44</v>
      </c>
      <c r="D118" s="651" t="s">
        <v>1499</v>
      </c>
    </row>
    <row r="119" spans="1:4" x14ac:dyDescent="0.25">
      <c r="A119" s="650" t="s">
        <v>257</v>
      </c>
      <c r="B119" s="653" t="s">
        <v>22</v>
      </c>
      <c r="C119" s="653">
        <v>102.89</v>
      </c>
      <c r="D119" s="651" t="s">
        <v>1499</v>
      </c>
    </row>
    <row r="120" spans="1:4" x14ac:dyDescent="0.25">
      <c r="A120" s="650" t="s">
        <v>1474</v>
      </c>
      <c r="B120" s="653" t="s">
        <v>1569</v>
      </c>
      <c r="C120" s="653">
        <v>20.010000000000002</v>
      </c>
      <c r="D120" s="651" t="s">
        <v>1501</v>
      </c>
    </row>
    <row r="121" spans="1:4" x14ac:dyDescent="0.25">
      <c r="A121" s="650" t="s">
        <v>466</v>
      </c>
      <c r="B121" s="653" t="s">
        <v>465</v>
      </c>
      <c r="C121" s="653">
        <v>98.08</v>
      </c>
      <c r="D121" s="651" t="s">
        <v>1501</v>
      </c>
    </row>
    <row r="122" spans="1:4" x14ac:dyDescent="0.25">
      <c r="A122" s="650" t="s">
        <v>355</v>
      </c>
      <c r="B122" s="653" t="s">
        <v>1570</v>
      </c>
      <c r="C122" s="653">
        <v>166</v>
      </c>
      <c r="D122" s="651" t="s">
        <v>1499</v>
      </c>
    </row>
    <row r="123" spans="1:4" x14ac:dyDescent="0.25">
      <c r="A123" s="650" t="s">
        <v>1459</v>
      </c>
      <c r="B123" s="653" t="s">
        <v>1571</v>
      </c>
      <c r="C123" s="653">
        <v>120.06</v>
      </c>
      <c r="D123" s="651" t="s">
        <v>1499</v>
      </c>
    </row>
    <row r="124" spans="1:4" x14ac:dyDescent="0.25">
      <c r="A124" s="650" t="s">
        <v>1156</v>
      </c>
      <c r="B124" s="653" t="s">
        <v>1572</v>
      </c>
      <c r="C124" s="653">
        <v>41.99</v>
      </c>
      <c r="D124" s="651" t="s">
        <v>1499</v>
      </c>
    </row>
    <row r="125" spans="1:4" x14ac:dyDescent="0.25">
      <c r="A125" s="650" t="s">
        <v>570</v>
      </c>
      <c r="B125" s="653" t="s">
        <v>1573</v>
      </c>
      <c r="C125" s="653">
        <v>190.11</v>
      </c>
      <c r="D125" s="651" t="s">
        <v>1499</v>
      </c>
    </row>
    <row r="126" spans="1:4" x14ac:dyDescent="0.25">
      <c r="A126" s="650" t="s">
        <v>985</v>
      </c>
      <c r="B126" s="653" t="s">
        <v>982</v>
      </c>
      <c r="C126" s="653">
        <v>63.01</v>
      </c>
      <c r="D126" s="651" t="s">
        <v>1501</v>
      </c>
    </row>
    <row r="127" spans="1:4" x14ac:dyDescent="0.25">
      <c r="A127" s="650" t="s">
        <v>263</v>
      </c>
      <c r="B127" s="653" t="s">
        <v>1574</v>
      </c>
      <c r="C127" s="653">
        <v>318.32</v>
      </c>
      <c r="D127" s="651" t="s">
        <v>1499</v>
      </c>
    </row>
    <row r="128" spans="1:4" x14ac:dyDescent="0.25">
      <c r="A128" s="650" t="s">
        <v>1454</v>
      </c>
      <c r="B128" s="653" t="s">
        <v>1575</v>
      </c>
      <c r="C128" s="653">
        <v>34.01</v>
      </c>
      <c r="D128" s="651" t="s">
        <v>1501</v>
      </c>
    </row>
    <row r="129" spans="1:4" x14ac:dyDescent="0.25">
      <c r="A129" s="650" t="s">
        <v>1479</v>
      </c>
      <c r="B129" s="653" t="s">
        <v>1610</v>
      </c>
      <c r="C129" s="653">
        <v>265.89999999999998</v>
      </c>
      <c r="D129" s="651" t="s">
        <v>1499</v>
      </c>
    </row>
    <row r="130" spans="1:4" x14ac:dyDescent="0.25">
      <c r="A130" s="650" t="s">
        <v>234</v>
      </c>
      <c r="B130" s="653" t="s">
        <v>1576</v>
      </c>
      <c r="C130" s="653">
        <v>28.01</v>
      </c>
      <c r="D130" s="651" t="s">
        <v>1500</v>
      </c>
    </row>
    <row r="131" spans="1:4" x14ac:dyDescent="0.25">
      <c r="A131" s="650" t="s">
        <v>1436</v>
      </c>
      <c r="B131" s="653" t="s">
        <v>1577</v>
      </c>
      <c r="C131" s="653">
        <v>18.02</v>
      </c>
      <c r="D131" s="651" t="s">
        <v>1501</v>
      </c>
    </row>
    <row r="132" spans="1:4" x14ac:dyDescent="0.25">
      <c r="A132" s="650" t="s">
        <v>282</v>
      </c>
      <c r="B132" s="653" t="s">
        <v>1578</v>
      </c>
      <c r="C132" s="653">
        <v>142.04</v>
      </c>
      <c r="D132" s="651" t="s">
        <v>1499</v>
      </c>
    </row>
    <row r="133" spans="1:4" x14ac:dyDescent="0.25">
      <c r="A133" s="650" t="s">
        <v>441</v>
      </c>
      <c r="B133" s="653" t="s">
        <v>1579</v>
      </c>
      <c r="C133" s="653">
        <v>126.04</v>
      </c>
      <c r="D133" s="651" t="s">
        <v>1499</v>
      </c>
    </row>
    <row r="134" spans="1:4" x14ac:dyDescent="0.25">
      <c r="A134" s="650" t="s">
        <v>328</v>
      </c>
      <c r="B134" s="653" t="s">
        <v>1580</v>
      </c>
      <c r="C134" s="653">
        <v>367.86</v>
      </c>
      <c r="D134" s="651"/>
    </row>
    <row r="135" spans="1:4" x14ac:dyDescent="0.25">
      <c r="A135" s="650" t="s">
        <v>277</v>
      </c>
      <c r="B135" s="653" t="s">
        <v>1581</v>
      </c>
      <c r="C135" s="653">
        <v>174.11</v>
      </c>
      <c r="D135" s="651" t="s">
        <v>1499</v>
      </c>
    </row>
    <row r="136" spans="1:4" x14ac:dyDescent="0.25">
      <c r="A136" s="650" t="s">
        <v>494</v>
      </c>
      <c r="B136" s="653" t="s">
        <v>1582</v>
      </c>
      <c r="C136" s="653">
        <v>136.13999999999999</v>
      </c>
      <c r="D136" s="651" t="s">
        <v>1499</v>
      </c>
    </row>
    <row r="137" spans="1:4" x14ac:dyDescent="0.25">
      <c r="A137" s="650" t="s">
        <v>1438</v>
      </c>
      <c r="B137" s="653" t="s">
        <v>1583</v>
      </c>
      <c r="C137" s="653">
        <v>136.09</v>
      </c>
      <c r="D137" s="651" t="s">
        <v>1499</v>
      </c>
    </row>
    <row r="138" spans="1:4" x14ac:dyDescent="0.25">
      <c r="A138" s="650" t="s">
        <v>105</v>
      </c>
      <c r="B138" s="653" t="s">
        <v>1584</v>
      </c>
      <c r="C138" s="653">
        <v>31.99</v>
      </c>
      <c r="D138" s="651" t="s">
        <v>1500</v>
      </c>
    </row>
    <row r="139" spans="1:4" x14ac:dyDescent="0.25">
      <c r="A139" s="650" t="s">
        <v>121</v>
      </c>
      <c r="B139" s="653" t="s">
        <v>1585</v>
      </c>
      <c r="C139" s="653">
        <v>278.01</v>
      </c>
      <c r="D139" s="651" t="s">
        <v>1499</v>
      </c>
    </row>
    <row r="140" spans="1:4" x14ac:dyDescent="0.25">
      <c r="A140" s="650" t="s">
        <v>1460</v>
      </c>
      <c r="B140" s="653" t="s">
        <v>1625</v>
      </c>
      <c r="C140" s="653">
        <v>160.94999999999999</v>
      </c>
      <c r="D140" s="651" t="s">
        <v>1499</v>
      </c>
    </row>
    <row r="141" spans="1:4" x14ac:dyDescent="0.25">
      <c r="A141" s="650" t="s">
        <v>1446</v>
      </c>
      <c r="B141" s="653" t="s">
        <v>1586</v>
      </c>
      <c r="C141" s="653">
        <v>95.21</v>
      </c>
      <c r="D141" s="651" t="s">
        <v>1499</v>
      </c>
    </row>
    <row r="142" spans="1:4" x14ac:dyDescent="0.25">
      <c r="A142" s="650" t="s">
        <v>1176</v>
      </c>
      <c r="B142" s="653" t="s">
        <v>973</v>
      </c>
      <c r="C142" s="653">
        <v>20.03</v>
      </c>
      <c r="D142" s="651" t="s">
        <v>1501</v>
      </c>
    </row>
    <row r="143" spans="1:4" x14ac:dyDescent="0.25">
      <c r="A143" s="650" t="s">
        <v>462</v>
      </c>
      <c r="B143" s="653" t="s">
        <v>461</v>
      </c>
      <c r="C143" s="653">
        <v>68.95</v>
      </c>
      <c r="D143" s="651" t="s">
        <v>1499</v>
      </c>
    </row>
    <row r="144" spans="1:4" x14ac:dyDescent="0.25">
      <c r="A144" s="650" t="s">
        <v>220</v>
      </c>
      <c r="B144" s="653" t="s">
        <v>1586</v>
      </c>
      <c r="C144" s="653">
        <v>203.3</v>
      </c>
      <c r="D144" s="651" t="s">
        <v>1499</v>
      </c>
    </row>
    <row r="145" spans="1:4" x14ac:dyDescent="0.25">
      <c r="A145" s="650" t="s">
        <v>173</v>
      </c>
      <c r="B145" s="653" t="s">
        <v>1587</v>
      </c>
      <c r="C145" s="653">
        <v>192.12</v>
      </c>
      <c r="D145" s="651" t="s">
        <v>1499</v>
      </c>
    </row>
    <row r="146" spans="1:4" x14ac:dyDescent="0.25">
      <c r="A146" s="650" t="s">
        <v>545</v>
      </c>
      <c r="B146" s="653" t="s">
        <v>1588</v>
      </c>
      <c r="C146" s="653">
        <v>208.33</v>
      </c>
      <c r="D146" s="651" t="s">
        <v>1499</v>
      </c>
    </row>
    <row r="147" spans="1:4" x14ac:dyDescent="0.25">
      <c r="A147" s="650" t="s">
        <v>215</v>
      </c>
      <c r="B147" s="653" t="s">
        <v>1589</v>
      </c>
      <c r="C147" s="653">
        <v>74.12</v>
      </c>
      <c r="D147" s="651" t="s">
        <v>1501</v>
      </c>
    </row>
    <row r="148" spans="1:4" x14ac:dyDescent="0.25">
      <c r="A148" s="650" t="s">
        <v>253</v>
      </c>
      <c r="B148" s="653" t="s">
        <v>1590</v>
      </c>
      <c r="C148" s="653">
        <v>74.12</v>
      </c>
      <c r="D148" s="651" t="s">
        <v>1501</v>
      </c>
    </row>
    <row r="149" spans="1:4" x14ac:dyDescent="0.25">
      <c r="A149" s="650" t="s">
        <v>1473</v>
      </c>
      <c r="B149" s="653" t="s">
        <v>1591</v>
      </c>
      <c r="C149" s="653">
        <v>74.08</v>
      </c>
      <c r="D149" s="651" t="s">
        <v>1501</v>
      </c>
    </row>
    <row r="150" spans="1:4" x14ac:dyDescent="0.25">
      <c r="A150" s="650" t="s">
        <v>89</v>
      </c>
      <c r="B150" s="653" t="s">
        <v>1626</v>
      </c>
      <c r="C150" s="653"/>
      <c r="D150" s="651" t="s">
        <v>1501</v>
      </c>
    </row>
    <row r="151" spans="1:4" x14ac:dyDescent="0.25">
      <c r="A151" s="650" t="s">
        <v>94</v>
      </c>
      <c r="B151" s="653" t="s">
        <v>57</v>
      </c>
      <c r="C151" s="653">
        <v>24</v>
      </c>
      <c r="D151" s="651" t="s">
        <v>1501</v>
      </c>
    </row>
    <row r="152" spans="1:4" x14ac:dyDescent="0.25">
      <c r="A152" s="650" t="s">
        <v>1451</v>
      </c>
      <c r="B152" s="653" t="s">
        <v>1592</v>
      </c>
      <c r="C152" s="653">
        <v>204.22</v>
      </c>
      <c r="D152" s="651" t="s">
        <v>1499</v>
      </c>
    </row>
    <row r="153" spans="1:4" x14ac:dyDescent="0.25">
      <c r="A153" s="650" t="s">
        <v>1472</v>
      </c>
      <c r="B153" s="653" t="s">
        <v>1593</v>
      </c>
      <c r="C153" s="653"/>
      <c r="D153" s="651" t="s">
        <v>1501</v>
      </c>
    </row>
    <row r="154" spans="1:4" x14ac:dyDescent="0.25">
      <c r="A154" s="650" t="s">
        <v>548</v>
      </c>
      <c r="B154" s="653" t="s">
        <v>1594</v>
      </c>
      <c r="C154" s="653"/>
      <c r="D154" s="651" t="s">
        <v>1499</v>
      </c>
    </row>
    <row r="155" spans="1:4" x14ac:dyDescent="0.25">
      <c r="A155" s="650" t="s">
        <v>179</v>
      </c>
      <c r="B155" s="653" t="s">
        <v>1595</v>
      </c>
      <c r="C155" s="653">
        <v>138.25</v>
      </c>
      <c r="D155" s="651" t="s">
        <v>1501</v>
      </c>
    </row>
    <row r="156" spans="1:4" x14ac:dyDescent="0.25">
      <c r="A156" s="650" t="s">
        <v>1465</v>
      </c>
      <c r="B156" s="653" t="s">
        <v>1596</v>
      </c>
      <c r="C156" s="653">
        <v>604.47</v>
      </c>
      <c r="D156" s="651" t="s">
        <v>1499</v>
      </c>
    </row>
    <row r="157" spans="1:4" x14ac:dyDescent="0.25">
      <c r="A157" s="650" t="s">
        <v>541</v>
      </c>
      <c r="B157" s="653" t="s">
        <v>1597</v>
      </c>
      <c r="C157" s="653">
        <v>221.37</v>
      </c>
      <c r="D157" s="651" t="s">
        <v>1501</v>
      </c>
    </row>
    <row r="158" spans="1:4" x14ac:dyDescent="0.25">
      <c r="A158" s="650" t="s">
        <v>572</v>
      </c>
      <c r="B158" s="653" t="s">
        <v>1598</v>
      </c>
      <c r="C158" s="653">
        <v>305.83</v>
      </c>
      <c r="D158" s="651" t="s">
        <v>1499</v>
      </c>
    </row>
    <row r="159" spans="1:4" x14ac:dyDescent="0.25">
      <c r="A159" s="650" t="s">
        <v>1453</v>
      </c>
      <c r="B159" s="653" t="s">
        <v>1599</v>
      </c>
      <c r="C159" s="653">
        <v>106.17</v>
      </c>
      <c r="D159" s="651" t="s">
        <v>1501</v>
      </c>
    </row>
    <row r="160" spans="1:4" x14ac:dyDescent="0.25">
      <c r="A160" s="650" t="s">
        <v>1469</v>
      </c>
      <c r="B160" s="653" t="s">
        <v>1600</v>
      </c>
      <c r="C160" s="653">
        <v>152.15</v>
      </c>
      <c r="D160" s="651" t="s">
        <v>1499</v>
      </c>
    </row>
    <row r="161" spans="1:4" x14ac:dyDescent="0.25">
      <c r="A161" s="650" t="s">
        <v>1605</v>
      </c>
      <c r="B161" s="653" t="s">
        <v>1604</v>
      </c>
      <c r="C161" s="653">
        <v>74.44</v>
      </c>
      <c r="D161" s="651" t="s">
        <v>1499</v>
      </c>
    </row>
    <row r="162" spans="1:4" x14ac:dyDescent="0.25">
      <c r="A162" s="650" t="s">
        <v>1602</v>
      </c>
      <c r="B162" s="653" t="s">
        <v>1603</v>
      </c>
      <c r="C162" s="653">
        <v>327.33</v>
      </c>
      <c r="D162" s="651" t="s">
        <v>1499</v>
      </c>
    </row>
    <row r="163" spans="1:4" x14ac:dyDescent="0.25">
      <c r="A163" s="650" t="s">
        <v>1608</v>
      </c>
      <c r="B163" s="653" t="s">
        <v>1607</v>
      </c>
      <c r="C163" s="653">
        <v>143.32</v>
      </c>
      <c r="D163" s="651" t="s">
        <v>1499</v>
      </c>
    </row>
    <row r="164" spans="1:4" x14ac:dyDescent="0.25">
      <c r="A164" s="650" t="s">
        <v>1611</v>
      </c>
      <c r="B164" s="653" t="s">
        <v>1612</v>
      </c>
      <c r="C164" s="653">
        <v>138.12</v>
      </c>
      <c r="D164" s="651" t="s">
        <v>1499</v>
      </c>
    </row>
    <row r="165" spans="1:4" x14ac:dyDescent="0.25">
      <c r="A165" s="650" t="s">
        <v>1614</v>
      </c>
      <c r="B165" s="653" t="s">
        <v>1613</v>
      </c>
      <c r="C165" s="653">
        <v>101.19</v>
      </c>
      <c r="D165" s="651" t="s">
        <v>1501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C8865-B145-4975-B273-629C007E5BBE}">
  <dimension ref="A1:AQ26"/>
  <sheetViews>
    <sheetView zoomScale="85" zoomScaleNormal="85" zoomScaleSheetLayoutView="90" workbookViewId="0">
      <pane xSplit="1" ySplit="3" topLeftCell="B16" activePane="bottomRight" state="frozenSplit"/>
      <selection pane="topRight" activeCell="AG1" sqref="AG1:AL1"/>
      <selection pane="bottomLeft" activeCell="A66" sqref="A66"/>
      <selection pane="bottomRight" activeCell="M12" sqref="M12"/>
    </sheetView>
  </sheetViews>
  <sheetFormatPr defaultColWidth="9.140625" defaultRowHeight="16.5" x14ac:dyDescent="0.25"/>
  <cols>
    <col min="1" max="1" width="19.28515625" style="561" customWidth="1"/>
    <col min="2" max="2" width="17" style="558" customWidth="1"/>
    <col min="3" max="3" width="11" style="560" customWidth="1"/>
    <col min="4" max="4" width="9" style="560" customWidth="1"/>
    <col min="5" max="5" width="11.42578125" style="560" customWidth="1"/>
    <col min="6" max="6" width="32" style="554" customWidth="1"/>
    <col min="7" max="7" width="45.85546875" style="554" customWidth="1"/>
    <col min="8" max="8" width="8.28515625" style="556" customWidth="1"/>
    <col min="9" max="9" width="11" style="556" customWidth="1"/>
    <col min="10" max="10" width="9.5703125" style="562" customWidth="1"/>
    <col min="11" max="11" width="8.140625" style="554" customWidth="1"/>
    <col min="12" max="12" width="28.85546875" style="554" customWidth="1"/>
    <col min="13" max="13" width="24.7109375" style="554" customWidth="1"/>
    <col min="14" max="15" width="5.42578125" style="554" customWidth="1"/>
    <col min="16" max="16" width="11.7109375" style="562" customWidth="1"/>
    <col min="17" max="17" width="12.7109375" style="562" customWidth="1"/>
    <col min="18" max="18" width="10.140625" style="556" customWidth="1"/>
    <col min="19" max="19" width="8.7109375" style="556" customWidth="1"/>
    <col min="20" max="20" width="9.140625" style="554" customWidth="1"/>
    <col min="21" max="22" width="7.7109375" style="554" customWidth="1"/>
    <col min="23" max="23" width="9.42578125" style="554" customWidth="1"/>
    <col min="24" max="24" width="6.140625" style="554" customWidth="1"/>
    <col min="25" max="25" width="9.28515625" style="554" customWidth="1"/>
    <col min="26" max="26" width="9.140625" style="554"/>
    <col min="27" max="27" width="7" style="554" customWidth="1"/>
    <col min="28" max="28" width="6.85546875" style="554" bestFit="1" customWidth="1"/>
    <col min="29" max="29" width="8.42578125" style="554" bestFit="1" customWidth="1"/>
    <col min="30" max="30" width="9.7109375" style="557" customWidth="1"/>
    <col min="31" max="31" width="9.28515625" style="554" bestFit="1" customWidth="1"/>
    <col min="32" max="33" width="7.5703125" style="554" bestFit="1" customWidth="1"/>
    <col min="34" max="34" width="7.42578125" style="554" bestFit="1" customWidth="1"/>
    <col min="35" max="35" width="7.5703125" style="554" bestFit="1" customWidth="1"/>
    <col min="36" max="37" width="8.42578125" style="554" bestFit="1" customWidth="1"/>
    <col min="38" max="38" width="9.140625" style="554"/>
    <col min="39" max="39" width="14.28515625" style="554" customWidth="1"/>
    <col min="40" max="16384" width="9.140625" style="560"/>
  </cols>
  <sheetData>
    <row r="1" spans="1:39" ht="36" customHeight="1" x14ac:dyDescent="0.25">
      <c r="A1" s="793" t="s">
        <v>9</v>
      </c>
      <c r="B1" s="794"/>
      <c r="C1" s="794"/>
      <c r="D1" s="794"/>
      <c r="E1" s="795"/>
      <c r="F1" s="15" t="s">
        <v>767</v>
      </c>
      <c r="G1" s="81" t="s">
        <v>869</v>
      </c>
      <c r="H1" s="554"/>
      <c r="I1" s="554"/>
      <c r="J1" s="554"/>
      <c r="K1" s="82"/>
      <c r="P1" s="557"/>
      <c r="Q1" s="557"/>
      <c r="AF1" s="864" t="s">
        <v>1284</v>
      </c>
      <c r="AG1" s="865"/>
      <c r="AH1" s="865"/>
      <c r="AI1" s="865"/>
      <c r="AJ1" s="865"/>
      <c r="AK1" s="866"/>
    </row>
    <row r="2" spans="1:39" ht="36.75" customHeight="1" x14ac:dyDescent="0.25">
      <c r="A2" s="6" t="s">
        <v>641</v>
      </c>
      <c r="B2" s="7" t="s">
        <v>125</v>
      </c>
      <c r="C2" s="8" t="s">
        <v>124</v>
      </c>
      <c r="D2" s="9" t="s">
        <v>33</v>
      </c>
      <c r="E2" s="559" t="s">
        <v>303</v>
      </c>
      <c r="F2" s="83" t="s">
        <v>305</v>
      </c>
      <c r="G2" s="27" t="s">
        <v>1140</v>
      </c>
      <c r="H2" s="11" t="s">
        <v>642</v>
      </c>
      <c r="I2" s="554"/>
      <c r="J2" s="554"/>
      <c r="K2" s="557"/>
      <c r="L2" s="84"/>
      <c r="M2" s="84"/>
      <c r="N2" s="557"/>
      <c r="O2" s="557"/>
      <c r="P2" s="554"/>
      <c r="Q2" s="554"/>
      <c r="R2" s="811" t="s">
        <v>133</v>
      </c>
      <c r="S2" s="565" t="s">
        <v>753</v>
      </c>
      <c r="T2" s="812" t="s">
        <v>594</v>
      </c>
      <c r="U2" s="812" t="s">
        <v>144</v>
      </c>
      <c r="V2" s="812" t="s">
        <v>83</v>
      </c>
      <c r="W2" s="812" t="s">
        <v>123</v>
      </c>
      <c r="X2" s="812" t="s">
        <v>592</v>
      </c>
      <c r="Y2" s="812" t="s">
        <v>766</v>
      </c>
      <c r="Z2" s="563" t="s">
        <v>505</v>
      </c>
      <c r="AA2" s="563">
        <f>SUM(AA4:AA1048576)</f>
        <v>0</v>
      </c>
      <c r="AB2" s="563">
        <f>SUM(AB4:AB1048576)</f>
        <v>0</v>
      </c>
      <c r="AC2" s="563">
        <f>SUM(AC4:AC1048576)</f>
        <v>0</v>
      </c>
      <c r="AD2" s="810" t="s">
        <v>518</v>
      </c>
      <c r="AE2" s="813" t="s">
        <v>514</v>
      </c>
      <c r="AF2" s="85">
        <f t="shared" ref="AF2:AK2" si="0">SUM(AF4:AF1048576)/3.785</f>
        <v>0</v>
      </c>
      <c r="AG2" s="85">
        <f t="shared" si="0"/>
        <v>0</v>
      </c>
      <c r="AH2" s="85">
        <f t="shared" si="0"/>
        <v>0</v>
      </c>
      <c r="AI2" s="85">
        <f t="shared" si="0"/>
        <v>0</v>
      </c>
      <c r="AJ2" s="85">
        <f t="shared" si="0"/>
        <v>0</v>
      </c>
      <c r="AK2" s="85">
        <f t="shared" si="0"/>
        <v>0</v>
      </c>
      <c r="AL2" s="555" t="s">
        <v>376</v>
      </c>
      <c r="AM2" s="814" t="s">
        <v>361</v>
      </c>
    </row>
    <row r="3" spans="1:39" ht="51" x14ac:dyDescent="0.25">
      <c r="A3" s="2" t="s">
        <v>701</v>
      </c>
      <c r="B3" s="125" t="s">
        <v>611</v>
      </c>
      <c r="C3" s="15" t="s">
        <v>796</v>
      </c>
      <c r="D3" s="14" t="s">
        <v>797</v>
      </c>
      <c r="E3" s="15" t="s">
        <v>798</v>
      </c>
      <c r="F3" s="15" t="s">
        <v>13</v>
      </c>
      <c r="G3" s="15" t="s">
        <v>136</v>
      </c>
      <c r="H3" s="86" t="s">
        <v>593</v>
      </c>
      <c r="I3" s="87" t="s">
        <v>850</v>
      </c>
      <c r="J3" s="69" t="s">
        <v>851</v>
      </c>
      <c r="K3" s="15" t="s">
        <v>65</v>
      </c>
      <c r="L3" s="16" t="s">
        <v>82</v>
      </c>
      <c r="M3" s="16" t="s">
        <v>609</v>
      </c>
      <c r="N3" s="16" t="s">
        <v>643</v>
      </c>
      <c r="O3" s="16" t="s">
        <v>644</v>
      </c>
      <c r="P3" s="88" t="s">
        <v>0</v>
      </c>
      <c r="Q3" s="88" t="s">
        <v>126</v>
      </c>
      <c r="R3" s="811"/>
      <c r="S3" s="564" t="s">
        <v>134</v>
      </c>
      <c r="T3" s="812"/>
      <c r="U3" s="812"/>
      <c r="V3" s="812"/>
      <c r="W3" s="812"/>
      <c r="X3" s="812"/>
      <c r="Y3" s="812"/>
      <c r="Z3" s="566" t="s">
        <v>367</v>
      </c>
      <c r="AA3" s="566" t="s">
        <v>513</v>
      </c>
      <c r="AB3" s="566" t="s">
        <v>510</v>
      </c>
      <c r="AC3" s="566" t="s">
        <v>511</v>
      </c>
      <c r="AD3" s="810"/>
      <c r="AE3" s="813"/>
      <c r="AF3" s="32" t="s">
        <v>507</v>
      </c>
      <c r="AG3" s="32" t="s">
        <v>508</v>
      </c>
      <c r="AH3" s="32" t="s">
        <v>509</v>
      </c>
      <c r="AI3" s="32" t="s">
        <v>510</v>
      </c>
      <c r="AJ3" s="32" t="s">
        <v>511</v>
      </c>
      <c r="AK3" s="32" t="s">
        <v>512</v>
      </c>
      <c r="AM3" s="814"/>
    </row>
    <row r="4" spans="1:39" s="561" customFormat="1" ht="51" x14ac:dyDescent="0.25">
      <c r="A4" s="561" t="s">
        <v>779</v>
      </c>
      <c r="B4" s="558" t="s">
        <v>945</v>
      </c>
      <c r="C4" s="560" t="s">
        <v>492</v>
      </c>
      <c r="D4" s="560">
        <v>10</v>
      </c>
      <c r="E4" s="560" t="s">
        <v>482</v>
      </c>
      <c r="F4" s="554" t="s">
        <v>62</v>
      </c>
      <c r="G4" s="554" t="s">
        <v>165</v>
      </c>
      <c r="H4" s="556" t="s">
        <v>46</v>
      </c>
      <c r="I4" s="556" t="s">
        <v>140</v>
      </c>
      <c r="J4" s="93" t="s">
        <v>486</v>
      </c>
      <c r="K4" s="554" t="s">
        <v>626</v>
      </c>
      <c r="L4" s="554" t="s">
        <v>1174</v>
      </c>
      <c r="M4" s="554" t="s">
        <v>74</v>
      </c>
      <c r="N4" s="554" t="s">
        <v>61</v>
      </c>
      <c r="O4" s="554" t="s">
        <v>60</v>
      </c>
      <c r="P4" s="562" t="s">
        <v>74</v>
      </c>
      <c r="Q4" s="562" t="s">
        <v>780</v>
      </c>
      <c r="R4" s="556" t="s">
        <v>139</v>
      </c>
      <c r="S4" s="556" t="s">
        <v>32</v>
      </c>
      <c r="T4" s="554" t="s">
        <v>160</v>
      </c>
      <c r="U4" s="554" t="s">
        <v>97</v>
      </c>
      <c r="V4" s="554" t="s">
        <v>443</v>
      </c>
      <c r="W4" s="554" t="s">
        <v>97</v>
      </c>
      <c r="X4" s="554" t="s">
        <v>97</v>
      </c>
      <c r="Y4" s="554" t="s">
        <v>97</v>
      </c>
      <c r="Z4" s="557"/>
      <c r="AA4" s="557"/>
      <c r="AB4" s="557"/>
      <c r="AC4" s="557"/>
      <c r="AD4" s="92" t="s">
        <v>370</v>
      </c>
      <c r="AE4" s="554" t="str">
        <f t="shared" ref="AE4:AE13" si="1">E4</f>
        <v>2400 ft^3</v>
      </c>
      <c r="AF4" s="557"/>
      <c r="AG4" s="557"/>
      <c r="AH4" s="557"/>
      <c r="AI4" s="557"/>
      <c r="AJ4" s="557"/>
      <c r="AK4" s="557"/>
      <c r="AL4" s="557"/>
      <c r="AM4" s="557"/>
    </row>
    <row r="5" spans="1:39" s="554" customFormat="1" ht="63.75" x14ac:dyDescent="0.25">
      <c r="A5" s="26" t="s">
        <v>1041</v>
      </c>
      <c r="B5" s="558" t="s">
        <v>1042</v>
      </c>
      <c r="C5" s="560" t="s">
        <v>1043</v>
      </c>
      <c r="D5" s="560">
        <v>2</v>
      </c>
      <c r="E5" s="560" t="s">
        <v>1044</v>
      </c>
      <c r="F5" s="554" t="s">
        <v>712</v>
      </c>
      <c r="G5" s="27" t="s">
        <v>911</v>
      </c>
      <c r="H5" s="556" t="s">
        <v>48</v>
      </c>
      <c r="I5" s="556" t="s">
        <v>140</v>
      </c>
      <c r="J5" s="562" t="s">
        <v>74</v>
      </c>
      <c r="K5" s="554" t="s">
        <v>617</v>
      </c>
      <c r="L5" s="554" t="s">
        <v>784</v>
      </c>
      <c r="M5" s="554" t="s">
        <v>74</v>
      </c>
      <c r="N5" s="554" t="s">
        <v>783</v>
      </c>
      <c r="O5" s="554" t="s">
        <v>783</v>
      </c>
      <c r="P5" s="562" t="s">
        <v>74</v>
      </c>
      <c r="Q5" s="562" t="s">
        <v>780</v>
      </c>
      <c r="R5" s="556" t="s">
        <v>786</v>
      </c>
      <c r="S5" s="556" t="s">
        <v>216</v>
      </c>
      <c r="T5" s="556" t="s">
        <v>912</v>
      </c>
      <c r="U5" s="554" t="s">
        <v>97</v>
      </c>
      <c r="V5" s="554" t="s">
        <v>443</v>
      </c>
      <c r="W5" s="554" t="s">
        <v>97</v>
      </c>
      <c r="X5" s="554" t="s">
        <v>97</v>
      </c>
      <c r="Y5" s="554" t="s">
        <v>97</v>
      </c>
      <c r="Z5" s="557"/>
      <c r="AA5" s="557"/>
      <c r="AB5" s="557"/>
      <c r="AC5" s="557"/>
      <c r="AD5" s="27" t="s">
        <v>559</v>
      </c>
      <c r="AE5" s="554" t="str">
        <f t="shared" si="1"/>
        <v>16.2 oz</v>
      </c>
    </row>
    <row r="6" spans="1:39" s="554" customFormat="1" ht="63.75" x14ac:dyDescent="0.25">
      <c r="A6" s="26" t="s">
        <v>781</v>
      </c>
      <c r="B6" s="558" t="s">
        <v>617</v>
      </c>
      <c r="C6" s="560" t="s">
        <v>783</v>
      </c>
      <c r="D6" s="560">
        <v>1</v>
      </c>
      <c r="E6" s="560" t="s">
        <v>783</v>
      </c>
      <c r="F6" s="554" t="s">
        <v>712</v>
      </c>
      <c r="G6" s="27" t="s">
        <v>911</v>
      </c>
      <c r="H6" s="556" t="s">
        <v>48</v>
      </c>
      <c r="I6" s="556" t="s">
        <v>140</v>
      </c>
      <c r="J6" s="562" t="s">
        <v>74</v>
      </c>
      <c r="K6" s="554" t="s">
        <v>617</v>
      </c>
      <c r="L6" s="554" t="s">
        <v>784</v>
      </c>
      <c r="M6" s="554" t="s">
        <v>74</v>
      </c>
      <c r="N6" s="554" t="s">
        <v>783</v>
      </c>
      <c r="O6" s="554" t="s">
        <v>783</v>
      </c>
      <c r="P6" s="562" t="s">
        <v>74</v>
      </c>
      <c r="Q6" s="562" t="s">
        <v>780</v>
      </c>
      <c r="R6" s="556" t="s">
        <v>786</v>
      </c>
      <c r="S6" s="556" t="s">
        <v>216</v>
      </c>
      <c r="T6" s="556" t="s">
        <v>912</v>
      </c>
      <c r="U6" s="554" t="s">
        <v>97</v>
      </c>
      <c r="V6" s="554" t="s">
        <v>443</v>
      </c>
      <c r="W6" s="554" t="s">
        <v>97</v>
      </c>
      <c r="X6" s="554" t="s">
        <v>97</v>
      </c>
      <c r="Y6" s="554" t="s">
        <v>97</v>
      </c>
      <c r="Z6" s="557"/>
      <c r="AA6" s="557"/>
      <c r="AB6" s="557"/>
      <c r="AC6" s="557"/>
      <c r="AD6" s="27" t="s">
        <v>559</v>
      </c>
      <c r="AE6" s="554" t="str">
        <f t="shared" si="1"/>
        <v>80 ft^3</v>
      </c>
    </row>
    <row r="7" spans="1:39" s="554" customFormat="1" ht="51" x14ac:dyDescent="0.25">
      <c r="A7" s="561" t="s">
        <v>493</v>
      </c>
      <c r="B7" s="558" t="s">
        <v>946</v>
      </c>
      <c r="C7" s="560" t="s">
        <v>492</v>
      </c>
      <c r="D7" s="560">
        <v>2</v>
      </c>
      <c r="E7" s="560" t="s">
        <v>947</v>
      </c>
      <c r="F7" s="554" t="s">
        <v>386</v>
      </c>
      <c r="G7" s="554" t="s">
        <v>679</v>
      </c>
      <c r="H7" s="556" t="s">
        <v>380</v>
      </c>
      <c r="I7" s="556" t="s">
        <v>231</v>
      </c>
      <c r="J7" s="562" t="s">
        <v>74</v>
      </c>
      <c r="K7" s="554" t="s">
        <v>620</v>
      </c>
      <c r="L7" s="554" t="s">
        <v>378</v>
      </c>
      <c r="M7" s="554" t="s">
        <v>74</v>
      </c>
      <c r="N7" s="554" t="s">
        <v>60</v>
      </c>
      <c r="O7" s="554" t="s">
        <v>60</v>
      </c>
      <c r="P7" s="562" t="s">
        <v>11</v>
      </c>
      <c r="Q7" s="562" t="s">
        <v>73</v>
      </c>
      <c r="R7" s="556" t="s">
        <v>651</v>
      </c>
      <c r="S7" s="556" t="s">
        <v>379</v>
      </c>
      <c r="T7" s="554" t="s">
        <v>166</v>
      </c>
      <c r="U7" s="554" t="s">
        <v>97</v>
      </c>
      <c r="V7" s="554" t="s">
        <v>443</v>
      </c>
      <c r="W7" s="554" t="s">
        <v>97</v>
      </c>
      <c r="X7" s="554" t="s">
        <v>97</v>
      </c>
      <c r="Y7" s="554" t="s">
        <v>97</v>
      </c>
      <c r="AD7" s="92" t="s">
        <v>370</v>
      </c>
      <c r="AE7" s="554" t="str">
        <f t="shared" si="1"/>
        <v>600 ft^3</v>
      </c>
    </row>
    <row r="8" spans="1:39" s="557" customFormat="1" ht="76.5" x14ac:dyDescent="0.25">
      <c r="A8" s="26" t="s">
        <v>782</v>
      </c>
      <c r="B8" s="558" t="s">
        <v>617</v>
      </c>
      <c r="C8" s="560" t="s">
        <v>783</v>
      </c>
      <c r="D8" s="560">
        <v>2</v>
      </c>
      <c r="E8" s="560" t="s">
        <v>783</v>
      </c>
      <c r="F8" s="554" t="s">
        <v>712</v>
      </c>
      <c r="G8" s="27" t="s">
        <v>911</v>
      </c>
      <c r="H8" s="556" t="s">
        <v>48</v>
      </c>
      <c r="I8" s="556" t="s">
        <v>140</v>
      </c>
      <c r="J8" s="562" t="s">
        <v>74</v>
      </c>
      <c r="K8" s="554" t="s">
        <v>617</v>
      </c>
      <c r="L8" s="554" t="s">
        <v>785</v>
      </c>
      <c r="M8" s="554" t="s">
        <v>74</v>
      </c>
      <c r="N8" s="554" t="s">
        <v>783</v>
      </c>
      <c r="O8" s="554" t="s">
        <v>783</v>
      </c>
      <c r="P8" s="562" t="s">
        <v>74</v>
      </c>
      <c r="Q8" s="562" t="s">
        <v>780</v>
      </c>
      <c r="R8" s="556" t="s">
        <v>315</v>
      </c>
      <c r="S8" s="556" t="s">
        <v>32</v>
      </c>
      <c r="T8" s="554" t="s">
        <v>316</v>
      </c>
      <c r="U8" s="554" t="s">
        <v>97</v>
      </c>
      <c r="V8" s="554" t="s">
        <v>443</v>
      </c>
      <c r="W8" s="554" t="s">
        <v>97</v>
      </c>
      <c r="X8" s="554" t="s">
        <v>97</v>
      </c>
      <c r="Y8" s="554" t="s">
        <v>97</v>
      </c>
      <c r="AD8" s="27" t="s">
        <v>559</v>
      </c>
      <c r="AE8" s="554" t="str">
        <f t="shared" si="1"/>
        <v>80 ft^3</v>
      </c>
    </row>
    <row r="9" spans="1:39" s="561" customFormat="1" ht="76.5" x14ac:dyDescent="0.25">
      <c r="A9" s="862" t="s">
        <v>313</v>
      </c>
      <c r="B9" s="558" t="s">
        <v>617</v>
      </c>
      <c r="C9" s="560" t="s">
        <v>948</v>
      </c>
      <c r="D9" s="560">
        <v>0</v>
      </c>
      <c r="E9" s="560" t="s">
        <v>948</v>
      </c>
      <c r="F9" s="554" t="s">
        <v>951</v>
      </c>
      <c r="G9" s="27" t="s">
        <v>876</v>
      </c>
      <c r="H9" s="556" t="s">
        <v>522</v>
      </c>
      <c r="I9" s="556" t="s">
        <v>140</v>
      </c>
      <c r="J9" s="562" t="s">
        <v>74</v>
      </c>
      <c r="K9" s="554" t="s">
        <v>617</v>
      </c>
      <c r="L9" s="554" t="s">
        <v>314</v>
      </c>
      <c r="M9" s="554" t="s">
        <v>74</v>
      </c>
      <c r="N9" s="554" t="s">
        <v>783</v>
      </c>
      <c r="O9" s="554" t="s">
        <v>783</v>
      </c>
      <c r="P9" s="562" t="s">
        <v>74</v>
      </c>
      <c r="Q9" s="562" t="s">
        <v>780</v>
      </c>
      <c r="R9" s="556" t="s">
        <v>315</v>
      </c>
      <c r="S9" s="556" t="s">
        <v>32</v>
      </c>
      <c r="T9" s="554" t="s">
        <v>316</v>
      </c>
      <c r="U9" s="554" t="s">
        <v>97</v>
      </c>
      <c r="V9" s="554" t="s">
        <v>443</v>
      </c>
      <c r="W9" s="554" t="s">
        <v>97</v>
      </c>
      <c r="X9" s="554" t="s">
        <v>97</v>
      </c>
      <c r="Y9" s="554" t="s">
        <v>97</v>
      </c>
      <c r="Z9" s="557"/>
      <c r="AA9" s="557"/>
      <c r="AB9" s="557"/>
      <c r="AC9" s="557"/>
      <c r="AD9" s="27" t="s">
        <v>559</v>
      </c>
      <c r="AE9" s="554" t="str">
        <f t="shared" si="1"/>
        <v>60 ft^3</v>
      </c>
      <c r="AF9" s="557"/>
      <c r="AG9" s="557"/>
      <c r="AH9" s="557"/>
      <c r="AI9" s="557"/>
      <c r="AJ9" s="557"/>
      <c r="AK9" s="557"/>
      <c r="AL9" s="557"/>
      <c r="AM9" s="557"/>
    </row>
    <row r="10" spans="1:39" s="561" customFormat="1" ht="76.5" x14ac:dyDescent="0.25">
      <c r="A10" s="863"/>
      <c r="B10" s="558" t="s">
        <v>617</v>
      </c>
      <c r="C10" s="560" t="s">
        <v>949</v>
      </c>
      <c r="D10" s="560">
        <v>1</v>
      </c>
      <c r="E10" s="560" t="s">
        <v>949</v>
      </c>
      <c r="F10" s="554" t="s">
        <v>950</v>
      </c>
      <c r="G10" s="27" t="s">
        <v>876</v>
      </c>
      <c r="H10" s="556" t="s">
        <v>522</v>
      </c>
      <c r="I10" s="556" t="s">
        <v>140</v>
      </c>
      <c r="J10" s="562" t="s">
        <v>74</v>
      </c>
      <c r="K10" s="554" t="s">
        <v>617</v>
      </c>
      <c r="L10" s="554" t="s">
        <v>314</v>
      </c>
      <c r="M10" s="554" t="s">
        <v>74</v>
      </c>
      <c r="N10" s="554" t="s">
        <v>783</v>
      </c>
      <c r="O10" s="554" t="s">
        <v>783</v>
      </c>
      <c r="P10" s="562" t="s">
        <v>74</v>
      </c>
      <c r="Q10" s="562" t="s">
        <v>780</v>
      </c>
      <c r="R10" s="556" t="s">
        <v>315</v>
      </c>
      <c r="S10" s="556" t="s">
        <v>32</v>
      </c>
      <c r="T10" s="554" t="s">
        <v>316</v>
      </c>
      <c r="U10" s="554" t="s">
        <v>97</v>
      </c>
      <c r="V10" s="554" t="s">
        <v>443</v>
      </c>
      <c r="W10" s="554" t="s">
        <v>97</v>
      </c>
      <c r="X10" s="554" t="s">
        <v>97</v>
      </c>
      <c r="Y10" s="554" t="s">
        <v>97</v>
      </c>
      <c r="Z10" s="557"/>
      <c r="AA10" s="557"/>
      <c r="AB10" s="557"/>
      <c r="AC10" s="557"/>
      <c r="AD10" s="27" t="s">
        <v>559</v>
      </c>
      <c r="AE10" s="554" t="str">
        <f t="shared" si="1"/>
        <v>156 ft^3</v>
      </c>
      <c r="AF10" s="557"/>
      <c r="AG10" s="557"/>
      <c r="AH10" s="557"/>
      <c r="AI10" s="557"/>
      <c r="AJ10" s="557"/>
      <c r="AK10" s="557"/>
      <c r="AL10" s="557"/>
      <c r="AM10" s="557"/>
    </row>
    <row r="11" spans="1:39" s="561" customFormat="1" ht="51" x14ac:dyDescent="0.25">
      <c r="A11" s="561" t="s">
        <v>63</v>
      </c>
      <c r="B11" s="558" t="s">
        <v>68</v>
      </c>
      <c r="C11" s="560" t="s">
        <v>64</v>
      </c>
      <c r="D11" s="560">
        <v>3</v>
      </c>
      <c r="E11" s="560" t="s">
        <v>952</v>
      </c>
      <c r="F11" s="554" t="s">
        <v>484</v>
      </c>
      <c r="G11" s="554" t="s">
        <v>165</v>
      </c>
      <c r="H11" s="556" t="s">
        <v>46</v>
      </c>
      <c r="I11" s="556" t="s">
        <v>140</v>
      </c>
      <c r="J11" s="93" t="s">
        <v>486</v>
      </c>
      <c r="K11" s="554" t="s">
        <v>68</v>
      </c>
      <c r="L11" s="554" t="s">
        <v>234</v>
      </c>
      <c r="M11" s="554" t="s">
        <v>74</v>
      </c>
      <c r="N11" s="554" t="s">
        <v>482</v>
      </c>
      <c r="O11" s="554" t="s">
        <v>483</v>
      </c>
      <c r="P11" s="562" t="s">
        <v>74</v>
      </c>
      <c r="Q11" s="562" t="s">
        <v>780</v>
      </c>
      <c r="R11" s="556" t="s">
        <v>139</v>
      </c>
      <c r="S11" s="556" t="s">
        <v>32</v>
      </c>
      <c r="T11" s="554" t="s">
        <v>235</v>
      </c>
      <c r="U11" s="554" t="s">
        <v>97</v>
      </c>
      <c r="V11" s="554" t="s">
        <v>443</v>
      </c>
      <c r="W11" s="554" t="s">
        <v>97</v>
      </c>
      <c r="X11" s="554" t="s">
        <v>97</v>
      </c>
      <c r="Y11" s="554" t="s">
        <v>97</v>
      </c>
      <c r="Z11" s="557"/>
      <c r="AA11" s="557"/>
      <c r="AB11" s="557"/>
      <c r="AC11" s="557"/>
      <c r="AD11" s="92" t="s">
        <v>370</v>
      </c>
      <c r="AE11" s="554" t="str">
        <f t="shared" si="1"/>
        <v>1530 ft^3</v>
      </c>
      <c r="AF11" s="557"/>
      <c r="AG11" s="557"/>
      <c r="AH11" s="557"/>
      <c r="AI11" s="557"/>
      <c r="AJ11" s="557"/>
      <c r="AK11" s="557"/>
      <c r="AL11" s="557"/>
      <c r="AM11" s="557"/>
    </row>
    <row r="12" spans="1:39" s="561" customFormat="1" ht="49.5" x14ac:dyDescent="0.25">
      <c r="A12" s="561" t="s">
        <v>499</v>
      </c>
      <c r="B12" s="558" t="s">
        <v>953</v>
      </c>
      <c r="C12" s="560" t="s">
        <v>64</v>
      </c>
      <c r="D12" s="560">
        <v>5</v>
      </c>
      <c r="E12" s="560" t="s">
        <v>952</v>
      </c>
      <c r="F12" s="554" t="s">
        <v>489</v>
      </c>
      <c r="G12" s="554" t="s">
        <v>490</v>
      </c>
      <c r="H12" s="556" t="s">
        <v>46</v>
      </c>
      <c r="I12" s="556" t="s">
        <v>140</v>
      </c>
      <c r="J12" s="562"/>
      <c r="K12" s="554" t="s">
        <v>485</v>
      </c>
      <c r="L12" s="554" t="s">
        <v>500</v>
      </c>
      <c r="M12" s="554" t="s">
        <v>501</v>
      </c>
      <c r="N12" s="554" t="s">
        <v>488</v>
      </c>
      <c r="O12" s="554" t="s">
        <v>487</v>
      </c>
      <c r="P12" s="562" t="s">
        <v>74</v>
      </c>
      <c r="Q12" s="562" t="s">
        <v>73</v>
      </c>
      <c r="R12" s="556" t="s">
        <v>139</v>
      </c>
      <c r="S12" s="556" t="s">
        <v>32</v>
      </c>
      <c r="T12" s="554" t="s">
        <v>160</v>
      </c>
      <c r="U12" s="554" t="s">
        <v>97</v>
      </c>
      <c r="V12" s="554" t="s">
        <v>443</v>
      </c>
      <c r="W12" s="554" t="s">
        <v>97</v>
      </c>
      <c r="X12" s="554" t="s">
        <v>97</v>
      </c>
      <c r="Y12" s="554" t="s">
        <v>97</v>
      </c>
      <c r="Z12" s="557"/>
      <c r="AA12" s="557"/>
      <c r="AB12" s="557"/>
      <c r="AC12" s="557"/>
      <c r="AD12" s="92" t="s">
        <v>370</v>
      </c>
      <c r="AE12" s="554" t="str">
        <f t="shared" si="1"/>
        <v>1530 ft^3</v>
      </c>
      <c r="AF12" s="557"/>
      <c r="AG12" s="557"/>
      <c r="AH12" s="557"/>
      <c r="AI12" s="557"/>
      <c r="AJ12" s="557"/>
      <c r="AK12" s="557"/>
      <c r="AL12" s="557"/>
      <c r="AM12" s="557"/>
    </row>
    <row r="13" spans="1:39" ht="38.25" customHeight="1" x14ac:dyDescent="0.25">
      <c r="A13" s="859" t="s">
        <v>491</v>
      </c>
      <c r="B13" s="779" t="s">
        <v>626</v>
      </c>
      <c r="C13" s="560" t="s">
        <v>106</v>
      </c>
      <c r="D13" s="560">
        <v>2</v>
      </c>
      <c r="E13" s="762" t="s">
        <v>954</v>
      </c>
      <c r="F13" s="746" t="s">
        <v>714</v>
      </c>
      <c r="G13" s="861" t="s">
        <v>889</v>
      </c>
      <c r="H13" s="747" t="s">
        <v>45</v>
      </c>
      <c r="I13" s="747" t="s">
        <v>140</v>
      </c>
      <c r="J13" s="740" t="s">
        <v>74</v>
      </c>
      <c r="K13" s="746" t="s">
        <v>67</v>
      </c>
      <c r="L13" s="746" t="s">
        <v>105</v>
      </c>
      <c r="M13" s="746" t="s">
        <v>74</v>
      </c>
      <c r="N13" s="746" t="s">
        <v>492</v>
      </c>
      <c r="O13" s="746" t="s">
        <v>106</v>
      </c>
      <c r="P13" s="740" t="s">
        <v>1323</v>
      </c>
      <c r="Q13" s="740" t="s">
        <v>780</v>
      </c>
      <c r="R13" s="747" t="s">
        <v>139</v>
      </c>
      <c r="S13" s="747" t="s">
        <v>32</v>
      </c>
      <c r="T13" s="747" t="s">
        <v>236</v>
      </c>
      <c r="U13" s="747" t="s">
        <v>97</v>
      </c>
      <c r="V13" s="747" t="s">
        <v>443</v>
      </c>
      <c r="W13" s="747" t="s">
        <v>97</v>
      </c>
      <c r="X13" s="747" t="s">
        <v>97</v>
      </c>
      <c r="Y13" s="747" t="s">
        <v>97</v>
      </c>
      <c r="Z13" s="749"/>
      <c r="AA13" s="749"/>
      <c r="AB13" s="749"/>
      <c r="AC13" s="749"/>
      <c r="AD13" s="836" t="s">
        <v>352</v>
      </c>
      <c r="AE13" s="746" t="str">
        <f t="shared" si="1"/>
        <v>500 ft^3</v>
      </c>
      <c r="AF13" s="746"/>
      <c r="AG13" s="746"/>
      <c r="AH13" s="746"/>
      <c r="AI13" s="746"/>
      <c r="AJ13" s="746"/>
      <c r="AK13" s="746"/>
      <c r="AL13" s="746"/>
      <c r="AM13" s="746"/>
    </row>
    <row r="14" spans="1:39" s="561" customFormat="1" x14ac:dyDescent="0.25">
      <c r="A14" s="859"/>
      <c r="B14" s="779"/>
      <c r="C14" s="560" t="s">
        <v>1118</v>
      </c>
      <c r="D14" s="560">
        <v>5</v>
      </c>
      <c r="E14" s="762"/>
      <c r="F14" s="746"/>
      <c r="G14" s="861"/>
      <c r="H14" s="747"/>
      <c r="I14" s="747"/>
      <c r="J14" s="741"/>
      <c r="K14" s="746"/>
      <c r="L14" s="746"/>
      <c r="M14" s="746"/>
      <c r="N14" s="746"/>
      <c r="O14" s="746"/>
      <c r="P14" s="741"/>
      <c r="Q14" s="741"/>
      <c r="R14" s="747"/>
      <c r="S14" s="747"/>
      <c r="T14" s="747"/>
      <c r="U14" s="747"/>
      <c r="V14" s="747"/>
      <c r="W14" s="747"/>
      <c r="X14" s="747"/>
      <c r="Y14" s="747"/>
      <c r="Z14" s="749"/>
      <c r="AA14" s="749"/>
      <c r="AB14" s="749"/>
      <c r="AC14" s="749"/>
      <c r="AD14" s="836"/>
      <c r="AE14" s="746"/>
      <c r="AF14" s="746"/>
      <c r="AG14" s="746"/>
      <c r="AH14" s="746"/>
      <c r="AI14" s="746"/>
      <c r="AJ14" s="746"/>
      <c r="AK14" s="746"/>
      <c r="AL14" s="746"/>
      <c r="AM14" s="746"/>
    </row>
    <row r="15" spans="1:39" s="49" customFormat="1" ht="89.25" x14ac:dyDescent="0.25">
      <c r="A15" s="26" t="s">
        <v>955</v>
      </c>
      <c r="B15" s="558" t="s">
        <v>1264</v>
      </c>
      <c r="C15" s="560">
        <v>14.1</v>
      </c>
      <c r="D15" s="560" t="s">
        <v>1417</v>
      </c>
      <c r="E15" s="560" t="s">
        <v>1263</v>
      </c>
      <c r="F15" s="554" t="s">
        <v>712</v>
      </c>
      <c r="G15" s="27" t="s">
        <v>876</v>
      </c>
      <c r="H15" s="556" t="s">
        <v>48</v>
      </c>
      <c r="I15" s="556" t="s">
        <v>140</v>
      </c>
      <c r="J15" s="562" t="s">
        <v>74</v>
      </c>
      <c r="K15" s="554" t="s">
        <v>617</v>
      </c>
      <c r="L15" s="554" t="s">
        <v>250</v>
      </c>
      <c r="M15" s="554" t="s">
        <v>74</v>
      </c>
      <c r="N15" s="554" t="s">
        <v>783</v>
      </c>
      <c r="O15" s="554" t="s">
        <v>783</v>
      </c>
      <c r="P15" s="562" t="s">
        <v>74</v>
      </c>
      <c r="Q15" s="562" t="s">
        <v>1384</v>
      </c>
      <c r="R15" s="556" t="s">
        <v>251</v>
      </c>
      <c r="S15" s="556" t="s">
        <v>787</v>
      </c>
      <c r="T15" s="556" t="s">
        <v>252</v>
      </c>
      <c r="U15" s="554" t="s">
        <v>97</v>
      </c>
      <c r="V15" s="554" t="s">
        <v>443</v>
      </c>
      <c r="W15" s="554" t="s">
        <v>97</v>
      </c>
      <c r="X15" s="554" t="s">
        <v>97</v>
      </c>
      <c r="Y15" s="554" t="s">
        <v>97</v>
      </c>
      <c r="Z15" s="557"/>
      <c r="AA15" s="557"/>
      <c r="AB15" s="557"/>
      <c r="AC15" s="557"/>
      <c r="AD15" s="27" t="s">
        <v>559</v>
      </c>
      <c r="AE15" s="554" t="str">
        <f>E15</f>
        <v>112.8 oz</v>
      </c>
      <c r="AF15" s="554"/>
      <c r="AG15" s="554"/>
      <c r="AH15" s="554"/>
      <c r="AI15" s="554"/>
      <c r="AJ15" s="554"/>
      <c r="AK15" s="554"/>
      <c r="AL15" s="554"/>
      <c r="AM15" s="554"/>
    </row>
    <row r="16" spans="1:39" s="49" customFormat="1" ht="89.25" x14ac:dyDescent="0.25">
      <c r="A16" s="26" t="s">
        <v>4</v>
      </c>
      <c r="B16" s="558" t="s">
        <v>617</v>
      </c>
      <c r="C16" s="560" t="s">
        <v>783</v>
      </c>
      <c r="D16" s="560">
        <v>1</v>
      </c>
      <c r="E16" s="560" t="s">
        <v>783</v>
      </c>
      <c r="F16" s="554" t="s">
        <v>712</v>
      </c>
      <c r="G16" s="27" t="s">
        <v>876</v>
      </c>
      <c r="H16" s="556" t="s">
        <v>48</v>
      </c>
      <c r="I16" s="556" t="s">
        <v>140</v>
      </c>
      <c r="J16" s="562" t="s">
        <v>74</v>
      </c>
      <c r="K16" s="554" t="s">
        <v>617</v>
      </c>
      <c r="L16" s="554" t="s">
        <v>250</v>
      </c>
      <c r="M16" s="554" t="s">
        <v>74</v>
      </c>
      <c r="N16" s="554" t="s">
        <v>783</v>
      </c>
      <c r="O16" s="554" t="s">
        <v>783</v>
      </c>
      <c r="P16" s="562" t="s">
        <v>74</v>
      </c>
      <c r="Q16" s="562" t="s">
        <v>780</v>
      </c>
      <c r="R16" s="556" t="s">
        <v>251</v>
      </c>
      <c r="S16" s="556" t="s">
        <v>787</v>
      </c>
      <c r="T16" s="556" t="s">
        <v>252</v>
      </c>
      <c r="U16" s="554" t="s">
        <v>97</v>
      </c>
      <c r="V16" s="554" t="s">
        <v>443</v>
      </c>
      <c r="W16" s="554" t="s">
        <v>97</v>
      </c>
      <c r="X16" s="554" t="s">
        <v>97</v>
      </c>
      <c r="Y16" s="554" t="s">
        <v>97</v>
      </c>
      <c r="Z16" s="557"/>
      <c r="AA16" s="557"/>
      <c r="AB16" s="557"/>
      <c r="AC16" s="557"/>
      <c r="AD16" s="27" t="s">
        <v>559</v>
      </c>
      <c r="AE16" s="554" t="str">
        <f>E16</f>
        <v>80 ft^3</v>
      </c>
      <c r="AF16" s="554"/>
      <c r="AG16" s="554"/>
      <c r="AH16" s="554"/>
      <c r="AI16" s="554"/>
      <c r="AJ16" s="554"/>
      <c r="AK16" s="554"/>
      <c r="AL16" s="554"/>
      <c r="AM16" s="554"/>
    </row>
    <row r="20" spans="1:43" x14ac:dyDescent="0.25">
      <c r="B20" s="64"/>
    </row>
    <row r="21" spans="1:43" x14ac:dyDescent="0.25">
      <c r="H21" s="124"/>
    </row>
    <row r="22" spans="1:43" x14ac:dyDescent="0.25">
      <c r="B22" s="65"/>
      <c r="H22" s="554"/>
    </row>
    <row r="23" spans="1:43" x14ac:dyDescent="0.25">
      <c r="B23" s="65"/>
      <c r="H23" s="554"/>
    </row>
    <row r="24" spans="1:43" x14ac:dyDescent="0.25">
      <c r="B24" s="65"/>
      <c r="H24" s="554"/>
    </row>
    <row r="25" spans="1:43" s="556" customFormat="1" x14ac:dyDescent="0.25">
      <c r="A25" s="561"/>
      <c r="B25" s="65"/>
      <c r="C25" s="560"/>
      <c r="D25" s="560"/>
      <c r="E25" s="560"/>
      <c r="F25" s="554"/>
      <c r="G25" s="554"/>
      <c r="H25" s="554"/>
      <c r="J25" s="562"/>
      <c r="K25" s="554"/>
      <c r="L25" s="554"/>
      <c r="M25" s="554"/>
      <c r="N25" s="554"/>
      <c r="O25" s="554"/>
      <c r="P25" s="562"/>
      <c r="Q25" s="562"/>
      <c r="T25" s="554"/>
      <c r="U25" s="554"/>
      <c r="V25" s="554"/>
      <c r="W25" s="554"/>
      <c r="X25" s="554"/>
      <c r="Y25" s="554"/>
      <c r="Z25" s="554"/>
      <c r="AA25" s="554"/>
      <c r="AB25" s="554"/>
      <c r="AC25" s="554"/>
      <c r="AD25" s="557"/>
      <c r="AE25" s="554"/>
      <c r="AF25" s="554"/>
      <c r="AG25" s="554"/>
      <c r="AH25" s="554"/>
      <c r="AI25" s="554"/>
      <c r="AJ25" s="554"/>
      <c r="AK25" s="554"/>
      <c r="AL25" s="554"/>
      <c r="AM25" s="554"/>
      <c r="AN25" s="560"/>
      <c r="AO25" s="560"/>
      <c r="AP25" s="560"/>
      <c r="AQ25" s="560"/>
    </row>
    <row r="26" spans="1:43" s="556" customFormat="1" x14ac:dyDescent="0.25">
      <c r="A26" s="561"/>
      <c r="B26" s="65"/>
      <c r="C26" s="560"/>
      <c r="D26" s="560"/>
      <c r="E26" s="560"/>
      <c r="F26" s="554"/>
      <c r="G26" s="554"/>
      <c r="H26" s="554"/>
      <c r="J26" s="562"/>
      <c r="K26" s="554"/>
      <c r="L26" s="554"/>
      <c r="M26" s="554"/>
      <c r="N26" s="554"/>
      <c r="O26" s="554"/>
      <c r="P26" s="562"/>
      <c r="Q26" s="562"/>
      <c r="T26" s="554"/>
      <c r="U26" s="554"/>
      <c r="V26" s="554"/>
      <c r="W26" s="554"/>
      <c r="X26" s="554"/>
      <c r="Y26" s="554"/>
      <c r="Z26" s="554"/>
      <c r="AA26" s="554"/>
      <c r="AB26" s="554"/>
      <c r="AC26" s="554"/>
      <c r="AD26" s="557"/>
      <c r="AE26" s="554"/>
      <c r="AF26" s="554"/>
      <c r="AG26" s="554"/>
      <c r="AH26" s="554"/>
      <c r="AI26" s="554"/>
      <c r="AJ26" s="554"/>
      <c r="AK26" s="554"/>
      <c r="AL26" s="554"/>
      <c r="AM26" s="554"/>
      <c r="AN26" s="560"/>
      <c r="AO26" s="560"/>
      <c r="AP26" s="560"/>
      <c r="AQ26" s="560"/>
    </row>
  </sheetData>
  <mergeCells count="50">
    <mergeCell ref="AJ13:AJ14"/>
    <mergeCell ref="AK13:AK14"/>
    <mergeCell ref="AL13:AL14"/>
    <mergeCell ref="AM13:AM14"/>
    <mergeCell ref="AD13:AD14"/>
    <mergeCell ref="AE13:AE14"/>
    <mergeCell ref="AF13:AF14"/>
    <mergeCell ref="AG13:AG14"/>
    <mergeCell ref="AH13:AH14"/>
    <mergeCell ref="AI13:AI14"/>
    <mergeCell ref="AC13:AC14"/>
    <mergeCell ref="R13:R14"/>
    <mergeCell ref="S13:S14"/>
    <mergeCell ref="T13:T14"/>
    <mergeCell ref="U13:U14"/>
    <mergeCell ref="V13:V14"/>
    <mergeCell ref="W13:W14"/>
    <mergeCell ref="X13:X14"/>
    <mergeCell ref="Y13:Y14"/>
    <mergeCell ref="Z13:Z14"/>
    <mergeCell ref="AA13:AA14"/>
    <mergeCell ref="AB13:AB14"/>
    <mergeCell ref="Q13:Q14"/>
    <mergeCell ref="A13:A14"/>
    <mergeCell ref="B13:B14"/>
    <mergeCell ref="E13:E14"/>
    <mergeCell ref="F13:F14"/>
    <mergeCell ref="G13:G14"/>
    <mergeCell ref="H13:H14"/>
    <mergeCell ref="I13:I14"/>
    <mergeCell ref="J13:J14"/>
    <mergeCell ref="K13:K14"/>
    <mergeCell ref="L13:L14"/>
    <mergeCell ref="M13:M14"/>
    <mergeCell ref="N13:N14"/>
    <mergeCell ref="O13:O14"/>
    <mergeCell ref="P13:P14"/>
    <mergeCell ref="A9:A10"/>
    <mergeCell ref="AE2:AE3"/>
    <mergeCell ref="AM2:AM3"/>
    <mergeCell ref="A1:E1"/>
    <mergeCell ref="AF1:AK1"/>
    <mergeCell ref="R2:R3"/>
    <mergeCell ref="T2:T3"/>
    <mergeCell ref="U2:U3"/>
    <mergeCell ref="V2:V3"/>
    <mergeCell ref="W2:W3"/>
    <mergeCell ref="X2:X3"/>
    <mergeCell ref="Y2:Y3"/>
    <mergeCell ref="AD2:AD3"/>
  </mergeCells>
  <printOptions headings="1"/>
  <pageMargins left="0.7" right="0.7" top="0.75" bottom="0.75" header="0.3" footer="0.3"/>
  <pageSetup scale="66" pageOrder="overThenDown"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Chemicals</vt:lpstr>
      <vt:lpstr>Chemicals Database</vt:lpstr>
      <vt:lpstr>Chemicals Database (1 CAS)</vt:lpstr>
      <vt:lpstr>Chemicals Database (2+ CAS)</vt:lpstr>
      <vt:lpstr>Chemicals Database (not im)</vt:lpstr>
      <vt:lpstr>Single-Component Database</vt:lpstr>
      <vt:lpstr>Gases</vt:lpstr>
      <vt:lpstr>Chemicals!Print_Area</vt:lpstr>
      <vt:lpstr>'Chemicals Database'!Print_Area</vt:lpstr>
      <vt:lpstr>'Chemicals Database (1 CAS)'!Print_Area</vt:lpstr>
      <vt:lpstr>'Chemicals Database (2+ CAS)'!Print_Area</vt:lpstr>
      <vt:lpstr>'Chemicals Database (not im)'!Print_Area</vt:lpstr>
      <vt:lpstr>Gases!Print_Area</vt:lpstr>
      <vt:lpstr>Chemicals!Print_Titles</vt:lpstr>
      <vt:lpstr>'Chemicals Database'!Print_Titles</vt:lpstr>
      <vt:lpstr>'Chemicals Database (1 CAS)'!Print_Titles</vt:lpstr>
      <vt:lpstr>'Chemicals Database (2+ CAS)'!Print_Titles</vt:lpstr>
      <vt:lpstr>'Chemicals Database (not im)'!Print_Titles</vt:lpstr>
      <vt:lpstr>Gases!Print_Titles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UEOR Lab1</dc:creator>
  <cp:lastModifiedBy>Jonathan Driver</cp:lastModifiedBy>
  <cp:lastPrinted>2018-02-28T19:51:58Z</cp:lastPrinted>
  <dcterms:created xsi:type="dcterms:W3CDTF">2013-09-06T19:36:34Z</dcterms:created>
  <dcterms:modified xsi:type="dcterms:W3CDTF">2022-04-18T22:31:01Z</dcterms:modified>
</cp:coreProperties>
</file>